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esktop\"/>
    </mc:Choice>
  </mc:AlternateContent>
  <xr:revisionPtr revIDLastSave="0" documentId="13_ncr:1_{E3BCA4FF-44F7-4D28-8858-34173CDE3F94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taxas_bancarias" sheetId="2" r:id="rId2"/>
    <sheet name="df_extrato_zig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Conciliacao!$A$1:$T$367</definedName>
    <definedName name="_xlnm._FilterDatabase" localSheetId="4" hidden="1">df_blueme_sem_parcelamento!$A$1:$S$1773</definedName>
    <definedName name="_xlnm._FilterDatabase" localSheetId="2" hidden="1">df_extrato_zig!$A$1:$G$542</definedName>
    <definedName name="_xlnm._FilterDatabase" localSheetId="6" hidden="1">df_extratos!$A$1:$I$1289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A123" i="1"/>
  <c r="J123" i="1" s="1"/>
  <c r="N122" i="1"/>
  <c r="M122" i="1"/>
  <c r="L122" i="1"/>
  <c r="G122" i="1"/>
  <c r="D122" i="1"/>
  <c r="N121" i="1"/>
  <c r="M121" i="1"/>
  <c r="L121" i="1"/>
  <c r="G121" i="1"/>
  <c r="D121" i="1"/>
  <c r="N120" i="1"/>
  <c r="M120" i="1"/>
  <c r="L120" i="1"/>
  <c r="G120" i="1"/>
  <c r="D120" i="1"/>
  <c r="N119" i="1"/>
  <c r="M119" i="1"/>
  <c r="L119" i="1"/>
  <c r="G119" i="1"/>
  <c r="D119" i="1"/>
  <c r="N118" i="1"/>
  <c r="M118" i="1"/>
  <c r="L118" i="1"/>
  <c r="G118" i="1"/>
  <c r="D118" i="1"/>
  <c r="N117" i="1"/>
  <c r="M117" i="1"/>
  <c r="L117" i="1"/>
  <c r="G117" i="1"/>
  <c r="D117" i="1"/>
  <c r="N116" i="1"/>
  <c r="M116" i="1"/>
  <c r="L116" i="1"/>
  <c r="G116" i="1"/>
  <c r="D116" i="1"/>
  <c r="N115" i="1"/>
  <c r="M115" i="1"/>
  <c r="L115" i="1"/>
  <c r="G115" i="1"/>
  <c r="D115" i="1"/>
  <c r="N114" i="1"/>
  <c r="M114" i="1"/>
  <c r="L114" i="1"/>
  <c r="G114" i="1"/>
  <c r="D114" i="1"/>
  <c r="N113" i="1"/>
  <c r="M113" i="1"/>
  <c r="L113" i="1"/>
  <c r="G113" i="1"/>
  <c r="D113" i="1"/>
  <c r="N112" i="1"/>
  <c r="M112" i="1"/>
  <c r="L112" i="1"/>
  <c r="G112" i="1"/>
  <c r="D112" i="1"/>
  <c r="N111" i="1"/>
  <c r="M111" i="1"/>
  <c r="L111" i="1"/>
  <c r="G111" i="1"/>
  <c r="D111" i="1"/>
  <c r="N110" i="1"/>
  <c r="M110" i="1"/>
  <c r="L110" i="1"/>
  <c r="G110" i="1"/>
  <c r="D110" i="1"/>
  <c r="N109" i="1"/>
  <c r="M109" i="1"/>
  <c r="L109" i="1"/>
  <c r="G109" i="1"/>
  <c r="D109" i="1"/>
  <c r="N108" i="1"/>
  <c r="M108" i="1"/>
  <c r="L108" i="1"/>
  <c r="G108" i="1"/>
  <c r="D108" i="1"/>
  <c r="N107" i="1"/>
  <c r="M107" i="1"/>
  <c r="L107" i="1"/>
  <c r="G107" i="1"/>
  <c r="D107" i="1"/>
  <c r="N106" i="1"/>
  <c r="M106" i="1"/>
  <c r="L106" i="1"/>
  <c r="G106" i="1"/>
  <c r="D106" i="1"/>
  <c r="N105" i="1"/>
  <c r="M105" i="1"/>
  <c r="L105" i="1"/>
  <c r="G105" i="1"/>
  <c r="D105" i="1"/>
  <c r="N104" i="1"/>
  <c r="M104" i="1"/>
  <c r="L104" i="1"/>
  <c r="G104" i="1"/>
  <c r="D104" i="1"/>
  <c r="N103" i="1"/>
  <c r="M103" i="1"/>
  <c r="L103" i="1"/>
  <c r="G103" i="1"/>
  <c r="D103" i="1"/>
  <c r="N102" i="1"/>
  <c r="M102" i="1"/>
  <c r="L102" i="1"/>
  <c r="G102" i="1"/>
  <c r="D102" i="1"/>
  <c r="N101" i="1"/>
  <c r="M101" i="1"/>
  <c r="L101" i="1"/>
  <c r="G101" i="1"/>
  <c r="D101" i="1"/>
  <c r="N100" i="1"/>
  <c r="M100" i="1"/>
  <c r="L100" i="1"/>
  <c r="G100" i="1"/>
  <c r="D100" i="1"/>
  <c r="N99" i="1"/>
  <c r="M99" i="1"/>
  <c r="L99" i="1"/>
  <c r="G99" i="1"/>
  <c r="D99" i="1"/>
  <c r="N98" i="1"/>
  <c r="M98" i="1"/>
  <c r="L98" i="1"/>
  <c r="G98" i="1"/>
  <c r="D98" i="1"/>
  <c r="N97" i="1"/>
  <c r="M97" i="1"/>
  <c r="L97" i="1"/>
  <c r="G97" i="1"/>
  <c r="D97" i="1"/>
  <c r="N96" i="1"/>
  <c r="M96" i="1"/>
  <c r="L96" i="1"/>
  <c r="G96" i="1"/>
  <c r="D96" i="1"/>
  <c r="N95" i="1"/>
  <c r="M95" i="1"/>
  <c r="L95" i="1"/>
  <c r="G95" i="1"/>
  <c r="D95" i="1"/>
  <c r="N94" i="1"/>
  <c r="M94" i="1"/>
  <c r="L94" i="1"/>
  <c r="G94" i="1"/>
  <c r="D94" i="1"/>
  <c r="N93" i="1"/>
  <c r="M93" i="1"/>
  <c r="L93" i="1"/>
  <c r="G93" i="1"/>
  <c r="D93" i="1"/>
  <c r="N92" i="1"/>
  <c r="M92" i="1"/>
  <c r="L92" i="1"/>
  <c r="G92" i="1"/>
  <c r="D92" i="1"/>
  <c r="N91" i="1"/>
  <c r="M91" i="1"/>
  <c r="L91" i="1"/>
  <c r="G91" i="1"/>
  <c r="D91" i="1"/>
  <c r="N90" i="1"/>
  <c r="M90" i="1"/>
  <c r="L90" i="1"/>
  <c r="G90" i="1"/>
  <c r="D90" i="1"/>
  <c r="N89" i="1"/>
  <c r="M89" i="1"/>
  <c r="L89" i="1"/>
  <c r="G89" i="1"/>
  <c r="D89" i="1"/>
  <c r="N88" i="1"/>
  <c r="M88" i="1"/>
  <c r="L88" i="1"/>
  <c r="G88" i="1"/>
  <c r="D88" i="1"/>
  <c r="N87" i="1"/>
  <c r="M87" i="1"/>
  <c r="L87" i="1"/>
  <c r="G87" i="1"/>
  <c r="D87" i="1"/>
  <c r="N86" i="1"/>
  <c r="M86" i="1"/>
  <c r="L86" i="1"/>
  <c r="G86" i="1"/>
  <c r="D86" i="1"/>
  <c r="N85" i="1"/>
  <c r="M85" i="1"/>
  <c r="L85" i="1"/>
  <c r="G85" i="1"/>
  <c r="D85" i="1"/>
  <c r="N84" i="1"/>
  <c r="M84" i="1"/>
  <c r="L84" i="1"/>
  <c r="G84" i="1"/>
  <c r="D84" i="1"/>
  <c r="N83" i="1"/>
  <c r="M83" i="1"/>
  <c r="L83" i="1"/>
  <c r="G83" i="1"/>
  <c r="D83" i="1"/>
  <c r="N82" i="1"/>
  <c r="M82" i="1"/>
  <c r="L82" i="1"/>
  <c r="G82" i="1"/>
  <c r="D82" i="1"/>
  <c r="N81" i="1"/>
  <c r="M81" i="1"/>
  <c r="L81" i="1"/>
  <c r="G81" i="1"/>
  <c r="D81" i="1"/>
  <c r="N80" i="1"/>
  <c r="M80" i="1"/>
  <c r="L80" i="1"/>
  <c r="G80" i="1"/>
  <c r="D80" i="1"/>
  <c r="N79" i="1"/>
  <c r="M79" i="1"/>
  <c r="L79" i="1"/>
  <c r="G79" i="1"/>
  <c r="D79" i="1"/>
  <c r="N78" i="1"/>
  <c r="M78" i="1"/>
  <c r="L78" i="1"/>
  <c r="G78" i="1"/>
  <c r="D78" i="1"/>
  <c r="N77" i="1"/>
  <c r="M77" i="1"/>
  <c r="L77" i="1"/>
  <c r="G77" i="1"/>
  <c r="D77" i="1"/>
  <c r="N76" i="1"/>
  <c r="M76" i="1"/>
  <c r="L76" i="1"/>
  <c r="G76" i="1"/>
  <c r="D76" i="1"/>
  <c r="N75" i="1"/>
  <c r="M75" i="1"/>
  <c r="L75" i="1"/>
  <c r="G75" i="1"/>
  <c r="D75" i="1"/>
  <c r="N74" i="1"/>
  <c r="M74" i="1"/>
  <c r="L74" i="1"/>
  <c r="G74" i="1"/>
  <c r="D74" i="1"/>
  <c r="N73" i="1"/>
  <c r="M73" i="1"/>
  <c r="L73" i="1"/>
  <c r="G73" i="1"/>
  <c r="D73" i="1"/>
  <c r="N72" i="1"/>
  <c r="M72" i="1"/>
  <c r="L72" i="1"/>
  <c r="G72" i="1"/>
  <c r="D72" i="1"/>
  <c r="N71" i="1"/>
  <c r="M71" i="1"/>
  <c r="L71" i="1"/>
  <c r="G71" i="1"/>
  <c r="D71" i="1"/>
  <c r="N70" i="1"/>
  <c r="M70" i="1"/>
  <c r="L70" i="1"/>
  <c r="G70" i="1"/>
  <c r="D70" i="1"/>
  <c r="N69" i="1"/>
  <c r="M69" i="1"/>
  <c r="L69" i="1"/>
  <c r="G69" i="1"/>
  <c r="D69" i="1"/>
  <c r="N68" i="1"/>
  <c r="M68" i="1"/>
  <c r="L68" i="1"/>
  <c r="G68" i="1"/>
  <c r="D68" i="1"/>
  <c r="N67" i="1"/>
  <c r="M67" i="1"/>
  <c r="L67" i="1"/>
  <c r="G67" i="1"/>
  <c r="D67" i="1"/>
  <c r="N66" i="1"/>
  <c r="M66" i="1"/>
  <c r="L66" i="1"/>
  <c r="G66" i="1"/>
  <c r="D66" i="1"/>
  <c r="N65" i="1"/>
  <c r="M65" i="1"/>
  <c r="L65" i="1"/>
  <c r="G65" i="1"/>
  <c r="D65" i="1"/>
  <c r="N64" i="1"/>
  <c r="M64" i="1"/>
  <c r="L64" i="1"/>
  <c r="G64" i="1"/>
  <c r="D64" i="1"/>
  <c r="N63" i="1"/>
  <c r="M63" i="1"/>
  <c r="L63" i="1"/>
  <c r="G63" i="1"/>
  <c r="D63" i="1"/>
  <c r="N62" i="1"/>
  <c r="M62" i="1"/>
  <c r="L62" i="1"/>
  <c r="G62" i="1"/>
  <c r="D62" i="1"/>
  <c r="N61" i="1"/>
  <c r="M61" i="1"/>
  <c r="L61" i="1"/>
  <c r="G61" i="1"/>
  <c r="D61" i="1"/>
  <c r="N60" i="1"/>
  <c r="M60" i="1"/>
  <c r="L60" i="1"/>
  <c r="G60" i="1"/>
  <c r="D60" i="1"/>
  <c r="N59" i="1"/>
  <c r="M59" i="1"/>
  <c r="L59" i="1"/>
  <c r="G59" i="1"/>
  <c r="D59" i="1"/>
  <c r="N58" i="1"/>
  <c r="M58" i="1"/>
  <c r="L58" i="1"/>
  <c r="G58" i="1"/>
  <c r="D58" i="1"/>
  <c r="N57" i="1"/>
  <c r="M57" i="1"/>
  <c r="L57" i="1"/>
  <c r="G57" i="1"/>
  <c r="D57" i="1"/>
  <c r="N56" i="1"/>
  <c r="M56" i="1"/>
  <c r="L56" i="1"/>
  <c r="G56" i="1"/>
  <c r="D56" i="1"/>
  <c r="N55" i="1"/>
  <c r="M55" i="1"/>
  <c r="L55" i="1"/>
  <c r="G55" i="1"/>
  <c r="D55" i="1"/>
  <c r="N54" i="1"/>
  <c r="M54" i="1"/>
  <c r="L54" i="1"/>
  <c r="G54" i="1"/>
  <c r="D54" i="1"/>
  <c r="N53" i="1"/>
  <c r="M53" i="1"/>
  <c r="L53" i="1"/>
  <c r="G53" i="1"/>
  <c r="D53" i="1"/>
  <c r="N52" i="1"/>
  <c r="M52" i="1"/>
  <c r="L52" i="1"/>
  <c r="G52" i="1"/>
  <c r="D52" i="1"/>
  <c r="N51" i="1"/>
  <c r="M51" i="1"/>
  <c r="L51" i="1"/>
  <c r="G51" i="1"/>
  <c r="D51" i="1"/>
  <c r="N50" i="1"/>
  <c r="M50" i="1"/>
  <c r="L50" i="1"/>
  <c r="G50" i="1"/>
  <c r="D50" i="1"/>
  <c r="N49" i="1"/>
  <c r="M49" i="1"/>
  <c r="L49" i="1"/>
  <c r="G49" i="1"/>
  <c r="D49" i="1"/>
  <c r="N48" i="1"/>
  <c r="M48" i="1"/>
  <c r="L48" i="1"/>
  <c r="G48" i="1"/>
  <c r="D48" i="1"/>
  <c r="N47" i="1"/>
  <c r="M47" i="1"/>
  <c r="L47" i="1"/>
  <c r="G47" i="1"/>
  <c r="D47" i="1"/>
  <c r="N46" i="1"/>
  <c r="M46" i="1"/>
  <c r="L46" i="1"/>
  <c r="G46" i="1"/>
  <c r="D46" i="1"/>
  <c r="N45" i="1"/>
  <c r="M45" i="1"/>
  <c r="L45" i="1"/>
  <c r="G45" i="1"/>
  <c r="D45" i="1"/>
  <c r="N44" i="1"/>
  <c r="M44" i="1"/>
  <c r="L44" i="1"/>
  <c r="G44" i="1"/>
  <c r="D44" i="1"/>
  <c r="N43" i="1"/>
  <c r="M43" i="1"/>
  <c r="L43" i="1"/>
  <c r="G43" i="1"/>
  <c r="D43" i="1"/>
  <c r="N42" i="1"/>
  <c r="M42" i="1"/>
  <c r="L42" i="1"/>
  <c r="G42" i="1"/>
  <c r="D42" i="1"/>
  <c r="N41" i="1"/>
  <c r="M41" i="1"/>
  <c r="L41" i="1"/>
  <c r="G41" i="1"/>
  <c r="D41" i="1"/>
  <c r="N40" i="1"/>
  <c r="M40" i="1"/>
  <c r="L40" i="1"/>
  <c r="G40" i="1"/>
  <c r="D40" i="1"/>
  <c r="N39" i="1"/>
  <c r="M39" i="1"/>
  <c r="L39" i="1"/>
  <c r="G39" i="1"/>
  <c r="D39" i="1"/>
  <c r="N38" i="1"/>
  <c r="M38" i="1"/>
  <c r="L38" i="1"/>
  <c r="G38" i="1"/>
  <c r="D38" i="1"/>
  <c r="N37" i="1"/>
  <c r="M37" i="1"/>
  <c r="L37" i="1"/>
  <c r="G37" i="1"/>
  <c r="D37" i="1"/>
  <c r="N36" i="1"/>
  <c r="M36" i="1"/>
  <c r="L36" i="1"/>
  <c r="G36" i="1"/>
  <c r="D36" i="1"/>
  <c r="N35" i="1"/>
  <c r="M35" i="1"/>
  <c r="L35" i="1"/>
  <c r="G35" i="1"/>
  <c r="D35" i="1"/>
  <c r="N34" i="1"/>
  <c r="M34" i="1"/>
  <c r="L34" i="1"/>
  <c r="G34" i="1"/>
  <c r="D34" i="1"/>
  <c r="N33" i="1"/>
  <c r="M33" i="1"/>
  <c r="L33" i="1"/>
  <c r="G33" i="1"/>
  <c r="D33" i="1"/>
  <c r="N32" i="1"/>
  <c r="M32" i="1"/>
  <c r="L32" i="1"/>
  <c r="G32" i="1"/>
  <c r="D32" i="1"/>
  <c r="N31" i="1"/>
  <c r="M31" i="1"/>
  <c r="L31" i="1"/>
  <c r="G31" i="1"/>
  <c r="D31" i="1"/>
  <c r="N30" i="1"/>
  <c r="M30" i="1"/>
  <c r="L30" i="1"/>
  <c r="G30" i="1"/>
  <c r="D30" i="1"/>
  <c r="N29" i="1"/>
  <c r="M29" i="1"/>
  <c r="L29" i="1"/>
  <c r="G29" i="1"/>
  <c r="D29" i="1"/>
  <c r="N28" i="1"/>
  <c r="M28" i="1"/>
  <c r="L28" i="1"/>
  <c r="G28" i="1"/>
  <c r="D28" i="1"/>
  <c r="N27" i="1"/>
  <c r="M27" i="1"/>
  <c r="L27" i="1"/>
  <c r="G27" i="1"/>
  <c r="D27" i="1"/>
  <c r="N26" i="1"/>
  <c r="M26" i="1"/>
  <c r="L26" i="1"/>
  <c r="G26" i="1"/>
  <c r="D26" i="1"/>
  <c r="N25" i="1"/>
  <c r="M25" i="1"/>
  <c r="L25" i="1"/>
  <c r="G25" i="1"/>
  <c r="D25" i="1"/>
  <c r="N24" i="1"/>
  <c r="M24" i="1"/>
  <c r="L24" i="1"/>
  <c r="G24" i="1"/>
  <c r="D24" i="1"/>
  <c r="N23" i="1"/>
  <c r="M23" i="1"/>
  <c r="L23" i="1"/>
  <c r="G23" i="1"/>
  <c r="D23" i="1"/>
  <c r="N22" i="1"/>
  <c r="M22" i="1"/>
  <c r="L22" i="1"/>
  <c r="G22" i="1"/>
  <c r="D22" i="1"/>
  <c r="N21" i="1"/>
  <c r="M21" i="1"/>
  <c r="L21" i="1"/>
  <c r="G21" i="1"/>
  <c r="D21" i="1"/>
  <c r="N20" i="1"/>
  <c r="M20" i="1"/>
  <c r="L20" i="1"/>
  <c r="G20" i="1"/>
  <c r="D20" i="1"/>
  <c r="N19" i="1"/>
  <c r="M19" i="1"/>
  <c r="L19" i="1"/>
  <c r="G19" i="1"/>
  <c r="D19" i="1"/>
  <c r="N18" i="1"/>
  <c r="M18" i="1"/>
  <c r="L18" i="1"/>
  <c r="G18" i="1"/>
  <c r="D18" i="1"/>
  <c r="N17" i="1"/>
  <c r="M17" i="1"/>
  <c r="L17" i="1"/>
  <c r="G17" i="1"/>
  <c r="D17" i="1"/>
  <c r="N16" i="1"/>
  <c r="M16" i="1"/>
  <c r="L16" i="1"/>
  <c r="G16" i="1"/>
  <c r="D16" i="1"/>
  <c r="N15" i="1"/>
  <c r="M15" i="1"/>
  <c r="L15" i="1"/>
  <c r="G15" i="1"/>
  <c r="D15" i="1"/>
  <c r="N14" i="1"/>
  <c r="M14" i="1"/>
  <c r="L14" i="1"/>
  <c r="G14" i="1"/>
  <c r="D14" i="1"/>
  <c r="N13" i="1"/>
  <c r="M13" i="1"/>
  <c r="L13" i="1"/>
  <c r="G13" i="1"/>
  <c r="D13" i="1"/>
  <c r="N12" i="1"/>
  <c r="M12" i="1"/>
  <c r="L12" i="1"/>
  <c r="G12" i="1"/>
  <c r="D12" i="1"/>
  <c r="N11" i="1"/>
  <c r="M11" i="1"/>
  <c r="L11" i="1"/>
  <c r="G11" i="1"/>
  <c r="D11" i="1"/>
  <c r="N10" i="1"/>
  <c r="M10" i="1"/>
  <c r="L10" i="1"/>
  <c r="G10" i="1"/>
  <c r="D10" i="1"/>
  <c r="N9" i="1"/>
  <c r="M9" i="1"/>
  <c r="L9" i="1"/>
  <c r="G9" i="1"/>
  <c r="D9" i="1"/>
  <c r="N8" i="1"/>
  <c r="M8" i="1"/>
  <c r="L8" i="1"/>
  <c r="G8" i="1"/>
  <c r="D8" i="1"/>
  <c r="N7" i="1"/>
  <c r="M7" i="1"/>
  <c r="L7" i="1"/>
  <c r="G7" i="1"/>
  <c r="D7" i="1"/>
  <c r="N6" i="1"/>
  <c r="M6" i="1"/>
  <c r="L6" i="1"/>
  <c r="G6" i="1"/>
  <c r="D6" i="1"/>
  <c r="N5" i="1"/>
  <c r="M5" i="1"/>
  <c r="L5" i="1"/>
  <c r="G5" i="1"/>
  <c r="D5" i="1"/>
  <c r="N4" i="1"/>
  <c r="M4" i="1"/>
  <c r="L4" i="1"/>
  <c r="G4" i="1"/>
  <c r="D4" i="1"/>
  <c r="N3" i="1"/>
  <c r="M3" i="1"/>
  <c r="L3" i="1"/>
  <c r="G3" i="1"/>
  <c r="D3" i="1"/>
  <c r="N2" i="1"/>
  <c r="M2" i="1"/>
  <c r="L2" i="1"/>
  <c r="G2" i="1"/>
  <c r="D2" i="1"/>
  <c r="Q116" i="1" l="1"/>
  <c r="Q104" i="1"/>
  <c r="Q92" i="1"/>
  <c r="Q80" i="1"/>
  <c r="Q68" i="1"/>
  <c r="Q56" i="1"/>
  <c r="Q44" i="1"/>
  <c r="Q32" i="1"/>
  <c r="Q20" i="1"/>
  <c r="Q8" i="1"/>
  <c r="Q119" i="1"/>
  <c r="Q107" i="1"/>
  <c r="Q95" i="1"/>
  <c r="Q83" i="1"/>
  <c r="Q71" i="1"/>
  <c r="Q59" i="1"/>
  <c r="Q47" i="1"/>
  <c r="Q35" i="1"/>
  <c r="Q23" i="1"/>
  <c r="Q11" i="1"/>
  <c r="Q118" i="1"/>
  <c r="Q106" i="1"/>
  <c r="Q94" i="1"/>
  <c r="Q82" i="1"/>
  <c r="Q70" i="1"/>
  <c r="Q58" i="1"/>
  <c r="Q46" i="1"/>
  <c r="Q34" i="1"/>
  <c r="Q22" i="1"/>
  <c r="Q10" i="1"/>
  <c r="Q117" i="1"/>
  <c r="Q105" i="1"/>
  <c r="Q93" i="1"/>
  <c r="Q81" i="1"/>
  <c r="Q69" i="1"/>
  <c r="Q57" i="1"/>
  <c r="Q45" i="1"/>
  <c r="Q33" i="1"/>
  <c r="Q21" i="1"/>
  <c r="Q9" i="1"/>
  <c r="Q115" i="1"/>
  <c r="Q103" i="1"/>
  <c r="Q91" i="1"/>
  <c r="Q79" i="1"/>
  <c r="Q67" i="1"/>
  <c r="Q55" i="1"/>
  <c r="Q43" i="1"/>
  <c r="Q31" i="1"/>
  <c r="Q19" i="1"/>
  <c r="Q7" i="1"/>
  <c r="Q114" i="1"/>
  <c r="Q102" i="1"/>
  <c r="Q90" i="1"/>
  <c r="Q78" i="1"/>
  <c r="Q66" i="1"/>
  <c r="Q54" i="1"/>
  <c r="Q42" i="1"/>
  <c r="Q30" i="1"/>
  <c r="Q18" i="1"/>
  <c r="Q6" i="1"/>
  <c r="Q113" i="1"/>
  <c r="Q101" i="1"/>
  <c r="Q89" i="1"/>
  <c r="Q77" i="1"/>
  <c r="Q65" i="1"/>
  <c r="Q53" i="1"/>
  <c r="Q41" i="1"/>
  <c r="Q29" i="1"/>
  <c r="Q17" i="1"/>
  <c r="Q5" i="1"/>
  <c r="Q112" i="1"/>
  <c r="Q100" i="1"/>
  <c r="Q88" i="1"/>
  <c r="Q76" i="1"/>
  <c r="Q64" i="1"/>
  <c r="Q52" i="1"/>
  <c r="Q40" i="1"/>
  <c r="Q28" i="1"/>
  <c r="Q16" i="1"/>
  <c r="Q4" i="1"/>
  <c r="Q2" i="1"/>
  <c r="Q111" i="1"/>
  <c r="Q99" i="1"/>
  <c r="Q87" i="1"/>
  <c r="Q75" i="1"/>
  <c r="Q63" i="1"/>
  <c r="Q51" i="1"/>
  <c r="Q39" i="1"/>
  <c r="Q27" i="1"/>
  <c r="Q15" i="1"/>
  <c r="Q3" i="1"/>
  <c r="Q122" i="1"/>
  <c r="Q110" i="1"/>
  <c r="Q98" i="1"/>
  <c r="Q86" i="1"/>
  <c r="Q74" i="1"/>
  <c r="Q62" i="1"/>
  <c r="Q50" i="1"/>
  <c r="Q38" i="1"/>
  <c r="Q26" i="1"/>
  <c r="Q14" i="1"/>
  <c r="Q121" i="1"/>
  <c r="Q109" i="1"/>
  <c r="Q97" i="1"/>
  <c r="Q85" i="1"/>
  <c r="Q73" i="1"/>
  <c r="Q61" i="1"/>
  <c r="Q49" i="1"/>
  <c r="Q37" i="1"/>
  <c r="Q25" i="1"/>
  <c r="Q13" i="1"/>
  <c r="Q120" i="1"/>
  <c r="Q108" i="1"/>
  <c r="Q96" i="1"/>
  <c r="Q84" i="1"/>
  <c r="Q72" i="1"/>
  <c r="Q60" i="1"/>
  <c r="Q48" i="1"/>
  <c r="Q36" i="1"/>
  <c r="Q24" i="1"/>
  <c r="Q12" i="1"/>
  <c r="B123" i="1"/>
  <c r="H123" i="1"/>
  <c r="K123" i="1"/>
  <c r="I121" i="1"/>
  <c r="I84" i="1"/>
  <c r="O123" i="1"/>
  <c r="G123" i="1"/>
  <c r="I112" i="1"/>
  <c r="I108" i="1"/>
  <c r="I104" i="1"/>
  <c r="I100" i="1"/>
  <c r="I68" i="1"/>
  <c r="I52" i="1"/>
  <c r="I44" i="1"/>
  <c r="I40" i="1"/>
  <c r="I36" i="1"/>
  <c r="I32" i="1"/>
  <c r="I96" i="1"/>
  <c r="I76" i="1"/>
  <c r="I64" i="1"/>
  <c r="I28" i="1"/>
  <c r="I24" i="1"/>
  <c r="I92" i="1"/>
  <c r="I88" i="1"/>
  <c r="I80" i="1"/>
  <c r="I72" i="1"/>
  <c r="I60" i="1"/>
  <c r="I56" i="1"/>
  <c r="I20" i="1"/>
  <c r="N123" i="1"/>
  <c r="Q123" i="1" s="1"/>
  <c r="F123" i="1"/>
  <c r="E123" i="1"/>
  <c r="I49" i="1"/>
  <c r="I73" i="1"/>
  <c r="I77" i="1"/>
  <c r="I81" i="1"/>
  <c r="I85" i="1"/>
  <c r="I89" i="1"/>
  <c r="I93" i="1"/>
  <c r="I97" i="1"/>
  <c r="I101" i="1"/>
  <c r="I109" i="1"/>
  <c r="I113" i="1"/>
  <c r="I117" i="1"/>
  <c r="I26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53" i="1"/>
  <c r="I57" i="1"/>
  <c r="I61" i="1"/>
  <c r="I65" i="1"/>
  <c r="I69" i="1"/>
  <c r="I105" i="1"/>
  <c r="I18" i="1"/>
  <c r="I22" i="1"/>
  <c r="I30" i="1"/>
  <c r="I34" i="1"/>
  <c r="I3" i="1"/>
  <c r="I4" i="1"/>
  <c r="I7" i="1"/>
  <c r="I8" i="1"/>
  <c r="I11" i="1"/>
  <c r="I12" i="1"/>
  <c r="I15" i="1"/>
  <c r="I16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48" i="1"/>
  <c r="I116" i="1"/>
  <c r="I120" i="1"/>
  <c r="I122" i="1"/>
  <c r="I2" i="1"/>
  <c r="I5" i="1"/>
  <c r="I6" i="1"/>
  <c r="I9" i="1"/>
  <c r="I10" i="1"/>
  <c r="I13" i="1"/>
  <c r="I14" i="1"/>
  <c r="I17" i="1"/>
  <c r="I21" i="1"/>
  <c r="I25" i="1"/>
  <c r="I29" i="1"/>
  <c r="I33" i="1"/>
  <c r="I37" i="1"/>
  <c r="I41" i="1"/>
  <c r="R41" i="1" s="1"/>
  <c r="I45" i="1"/>
  <c r="D123" i="1"/>
  <c r="L123" i="1"/>
  <c r="M123" i="1"/>
  <c r="A124" i="1"/>
  <c r="B124" i="1" s="1"/>
  <c r="R111" i="1" l="1"/>
  <c r="R85" i="1"/>
  <c r="R24" i="1"/>
  <c r="R49" i="1"/>
  <c r="R57" i="1"/>
  <c r="R81" i="1"/>
  <c r="R121" i="1"/>
  <c r="K124" i="1"/>
  <c r="J124" i="1"/>
  <c r="R65" i="1"/>
  <c r="R108" i="1"/>
  <c r="R84" i="1"/>
  <c r="R20" i="1"/>
  <c r="R32" i="1"/>
  <c r="R52" i="1"/>
  <c r="R29" i="1"/>
  <c r="R36" i="1"/>
  <c r="R44" i="1"/>
  <c r="R101" i="1"/>
  <c r="R80" i="1"/>
  <c r="R120" i="1"/>
  <c r="R68" i="1"/>
  <c r="R25" i="1"/>
  <c r="R8" i="1"/>
  <c r="R97" i="1"/>
  <c r="R21" i="1"/>
  <c r="R112" i="1"/>
  <c r="R100" i="1"/>
  <c r="R93" i="1"/>
  <c r="R89" i="1"/>
  <c r="R37" i="1"/>
  <c r="R64" i="1"/>
  <c r="R33" i="1"/>
  <c r="R60" i="1"/>
  <c r="R40" i="1"/>
  <c r="R106" i="1"/>
  <c r="R92" i="1"/>
  <c r="R53" i="1"/>
  <c r="R77" i="1"/>
  <c r="R96" i="1"/>
  <c r="O124" i="1"/>
  <c r="H124" i="1"/>
  <c r="R45" i="1"/>
  <c r="R104" i="1"/>
  <c r="R15" i="1"/>
  <c r="R4" i="1"/>
  <c r="R30" i="1"/>
  <c r="R98" i="1"/>
  <c r="R46" i="1"/>
  <c r="R109" i="1"/>
  <c r="R22" i="1"/>
  <c r="R61" i="1"/>
  <c r="R118" i="1"/>
  <c r="R90" i="1"/>
  <c r="R74" i="1"/>
  <c r="R58" i="1"/>
  <c r="R42" i="1"/>
  <c r="R88" i="1"/>
  <c r="R113" i="1"/>
  <c r="R82" i="1"/>
  <c r="R66" i="1"/>
  <c r="R76" i="1"/>
  <c r="R73" i="1"/>
  <c r="R28" i="1"/>
  <c r="R69" i="1"/>
  <c r="R72" i="1"/>
  <c r="R3" i="1"/>
  <c r="R12" i="1"/>
  <c r="R7" i="1"/>
  <c r="R114" i="1"/>
  <c r="R102" i="1"/>
  <c r="R86" i="1"/>
  <c r="R70" i="1"/>
  <c r="R54" i="1"/>
  <c r="F124" i="1"/>
  <c r="E124" i="1"/>
  <c r="R56" i="1"/>
  <c r="R48" i="1"/>
  <c r="R16" i="1"/>
  <c r="R105" i="1"/>
  <c r="R110" i="1"/>
  <c r="R94" i="1"/>
  <c r="R78" i="1"/>
  <c r="R99" i="1"/>
  <c r="R83" i="1"/>
  <c r="R67" i="1"/>
  <c r="R62" i="1"/>
  <c r="R51" i="1"/>
  <c r="R11" i="1"/>
  <c r="R35" i="1"/>
  <c r="R50" i="1"/>
  <c r="R27" i="1"/>
  <c r="R14" i="1"/>
  <c r="R5" i="1"/>
  <c r="R10" i="1"/>
  <c r="R122" i="1"/>
  <c r="R95" i="1"/>
  <c r="R79" i="1"/>
  <c r="R63" i="1"/>
  <c r="R47" i="1"/>
  <c r="I123" i="1"/>
  <c r="R117" i="1"/>
  <c r="R9" i="1"/>
  <c r="R19" i="1"/>
  <c r="R6" i="1"/>
  <c r="R115" i="1"/>
  <c r="R103" i="1"/>
  <c r="R87" i="1"/>
  <c r="R71" i="1"/>
  <c r="R55" i="1"/>
  <c r="R39" i="1"/>
  <c r="R34" i="1"/>
  <c r="R23" i="1"/>
  <c r="R17" i="1"/>
  <c r="R116" i="1"/>
  <c r="R13" i="1"/>
  <c r="R26" i="1"/>
  <c r="R2" i="1"/>
  <c r="R119" i="1"/>
  <c r="R107" i="1"/>
  <c r="R91" i="1"/>
  <c r="R75" i="1"/>
  <c r="R59" i="1"/>
  <c r="R43" i="1"/>
  <c r="R38" i="1"/>
  <c r="R31" i="1"/>
  <c r="R18" i="1"/>
  <c r="G124" i="1"/>
  <c r="N124" i="1"/>
  <c r="M124" i="1"/>
  <c r="L124" i="1"/>
  <c r="D124" i="1"/>
  <c r="A125" i="1"/>
  <c r="B125" i="1" s="1"/>
  <c r="Q124" i="1" l="1"/>
  <c r="J125" i="1"/>
  <c r="K125" i="1"/>
  <c r="H125" i="1"/>
  <c r="O125" i="1"/>
  <c r="F125" i="1"/>
  <c r="E125" i="1"/>
  <c r="R123" i="1"/>
  <c r="I124" i="1"/>
  <c r="L125" i="1"/>
  <c r="D125" i="1"/>
  <c r="G125" i="1"/>
  <c r="A126" i="1"/>
  <c r="B126" i="1" s="1"/>
  <c r="N125" i="1"/>
  <c r="M125" i="1"/>
  <c r="Q125" i="1" l="1"/>
  <c r="J126" i="1"/>
  <c r="K126" i="1"/>
  <c r="O126" i="1"/>
  <c r="H126" i="1"/>
  <c r="F126" i="1"/>
  <c r="E126" i="1"/>
  <c r="R124" i="1"/>
  <c r="I125" i="1"/>
  <c r="A127" i="1"/>
  <c r="B127" i="1" s="1"/>
  <c r="M126" i="1"/>
  <c r="L126" i="1"/>
  <c r="D126" i="1"/>
  <c r="G126" i="1"/>
  <c r="N126" i="1"/>
  <c r="Q126" i="1" l="1"/>
  <c r="K127" i="1"/>
  <c r="J127" i="1"/>
  <c r="O127" i="1"/>
  <c r="H127" i="1"/>
  <c r="R125" i="1"/>
  <c r="F127" i="1"/>
  <c r="E127" i="1"/>
  <c r="N127" i="1"/>
  <c r="A128" i="1"/>
  <c r="B128" i="1" s="1"/>
  <c r="M127" i="1"/>
  <c r="G127" i="1"/>
  <c r="L127" i="1"/>
  <c r="D127" i="1"/>
  <c r="I126" i="1"/>
  <c r="Q127" i="1" l="1"/>
  <c r="K128" i="1"/>
  <c r="J128" i="1"/>
  <c r="O128" i="1"/>
  <c r="H128" i="1"/>
  <c r="F128" i="1"/>
  <c r="E128" i="1"/>
  <c r="I127" i="1"/>
  <c r="G128" i="1"/>
  <c r="N128" i="1"/>
  <c r="L128" i="1"/>
  <c r="D128" i="1"/>
  <c r="A129" i="1"/>
  <c r="B129" i="1" s="1"/>
  <c r="M128" i="1"/>
  <c r="R126" i="1"/>
  <c r="Q128" i="1" l="1"/>
  <c r="J129" i="1"/>
  <c r="K129" i="1"/>
  <c r="H129" i="1"/>
  <c r="O129" i="1"/>
  <c r="F129" i="1"/>
  <c r="E129" i="1"/>
  <c r="R127" i="1"/>
  <c r="L129" i="1"/>
  <c r="D129" i="1"/>
  <c r="G129" i="1"/>
  <c r="M129" i="1"/>
  <c r="A130" i="1"/>
  <c r="B130" i="1" s="1"/>
  <c r="N129" i="1"/>
  <c r="I128" i="1"/>
  <c r="Q129" i="1" l="1"/>
  <c r="J130" i="1"/>
  <c r="K130" i="1"/>
  <c r="H130" i="1"/>
  <c r="O130" i="1"/>
  <c r="F130" i="1"/>
  <c r="E130" i="1"/>
  <c r="A131" i="1"/>
  <c r="B131" i="1" s="1"/>
  <c r="M130" i="1"/>
  <c r="L130" i="1"/>
  <c r="D130" i="1"/>
  <c r="N130" i="1"/>
  <c r="G130" i="1"/>
  <c r="I129" i="1"/>
  <c r="R128" i="1"/>
  <c r="Q130" i="1" l="1"/>
  <c r="K131" i="1"/>
  <c r="J131" i="1"/>
  <c r="R129" i="1"/>
  <c r="O131" i="1"/>
  <c r="H131" i="1"/>
  <c r="F131" i="1"/>
  <c r="E131" i="1"/>
  <c r="I130" i="1"/>
  <c r="N131" i="1"/>
  <c r="A132" i="1"/>
  <c r="B132" i="1" s="1"/>
  <c r="M131" i="1"/>
  <c r="G131" i="1"/>
  <c r="L131" i="1"/>
  <c r="D131" i="1"/>
  <c r="Q131" i="1" l="1"/>
  <c r="K132" i="1"/>
  <c r="J132" i="1"/>
  <c r="O132" i="1"/>
  <c r="H132" i="1"/>
  <c r="F132" i="1"/>
  <c r="E132" i="1"/>
  <c r="G132" i="1"/>
  <c r="N132" i="1"/>
  <c r="M132" i="1"/>
  <c r="L132" i="1"/>
  <c r="D132" i="1"/>
  <c r="A133" i="1"/>
  <c r="B133" i="1" s="1"/>
  <c r="I131" i="1"/>
  <c r="R130" i="1"/>
  <c r="Q132" i="1" l="1"/>
  <c r="J133" i="1"/>
  <c r="K133" i="1"/>
  <c r="H133" i="1"/>
  <c r="O133" i="1"/>
  <c r="F133" i="1"/>
  <c r="E133" i="1"/>
  <c r="I132" i="1"/>
  <c r="L133" i="1"/>
  <c r="D133" i="1"/>
  <c r="G133" i="1"/>
  <c r="A134" i="1"/>
  <c r="B134" i="1" s="1"/>
  <c r="N133" i="1"/>
  <c r="M133" i="1"/>
  <c r="R131" i="1"/>
  <c r="Q133" i="1" l="1"/>
  <c r="J134" i="1"/>
  <c r="K134" i="1"/>
  <c r="O134" i="1"/>
  <c r="H134" i="1"/>
  <c r="E134" i="1"/>
  <c r="F134" i="1"/>
  <c r="R132" i="1"/>
  <c r="A135" i="1"/>
  <c r="B135" i="1" s="1"/>
  <c r="M134" i="1"/>
  <c r="L134" i="1"/>
  <c r="D134" i="1"/>
  <c r="G134" i="1"/>
  <c r="N134" i="1"/>
  <c r="I133" i="1"/>
  <c r="Q134" i="1" l="1"/>
  <c r="K135" i="1"/>
  <c r="J135" i="1"/>
  <c r="O135" i="1"/>
  <c r="H135" i="1"/>
  <c r="F135" i="1"/>
  <c r="E135" i="1"/>
  <c r="I134" i="1"/>
  <c r="R133" i="1"/>
  <c r="N135" i="1"/>
  <c r="A136" i="1"/>
  <c r="B136" i="1" s="1"/>
  <c r="M135" i="1"/>
  <c r="G135" i="1"/>
  <c r="L135" i="1"/>
  <c r="D135" i="1"/>
  <c r="Q135" i="1" l="1"/>
  <c r="K136" i="1"/>
  <c r="J136" i="1"/>
  <c r="O136" i="1"/>
  <c r="H136" i="1"/>
  <c r="F136" i="1"/>
  <c r="E136" i="1"/>
  <c r="R134" i="1"/>
  <c r="I135" i="1"/>
  <c r="G136" i="1"/>
  <c r="N136" i="1"/>
  <c r="L136" i="1"/>
  <c r="D136" i="1"/>
  <c r="A137" i="1"/>
  <c r="B137" i="1" s="1"/>
  <c r="M136" i="1"/>
  <c r="Q136" i="1" l="1"/>
  <c r="J137" i="1"/>
  <c r="K137" i="1"/>
  <c r="H137" i="1"/>
  <c r="O137" i="1"/>
  <c r="F137" i="1"/>
  <c r="E137" i="1"/>
  <c r="R135" i="1"/>
  <c r="L137" i="1"/>
  <c r="D137" i="1"/>
  <c r="G137" i="1"/>
  <c r="M137" i="1"/>
  <c r="A138" i="1"/>
  <c r="B138" i="1" s="1"/>
  <c r="N137" i="1"/>
  <c r="I136" i="1"/>
  <c r="Q137" i="1" l="1"/>
  <c r="J138" i="1"/>
  <c r="K138" i="1"/>
  <c r="O138" i="1"/>
  <c r="H138" i="1"/>
  <c r="F138" i="1"/>
  <c r="E138" i="1"/>
  <c r="A139" i="1"/>
  <c r="B139" i="1" s="1"/>
  <c r="M138" i="1"/>
  <c r="L138" i="1"/>
  <c r="D138" i="1"/>
  <c r="N138" i="1"/>
  <c r="G138" i="1"/>
  <c r="I137" i="1"/>
  <c r="R136" i="1"/>
  <c r="Q138" i="1" l="1"/>
  <c r="K139" i="1"/>
  <c r="J139" i="1"/>
  <c r="O139" i="1"/>
  <c r="H139" i="1"/>
  <c r="F139" i="1"/>
  <c r="E139" i="1"/>
  <c r="I138" i="1"/>
  <c r="N139" i="1"/>
  <c r="A140" i="1"/>
  <c r="B140" i="1" s="1"/>
  <c r="M139" i="1"/>
  <c r="G139" i="1"/>
  <c r="L139" i="1"/>
  <c r="D139" i="1"/>
  <c r="R137" i="1"/>
  <c r="Q139" i="1" l="1"/>
  <c r="K140" i="1"/>
  <c r="J140" i="1"/>
  <c r="O140" i="1"/>
  <c r="H140" i="1"/>
  <c r="F140" i="1"/>
  <c r="E140" i="1"/>
  <c r="R138" i="1"/>
  <c r="G140" i="1"/>
  <c r="N140" i="1"/>
  <c r="A141" i="1"/>
  <c r="B141" i="1" s="1"/>
  <c r="M140" i="1"/>
  <c r="D140" i="1"/>
  <c r="L140" i="1"/>
  <c r="I139" i="1"/>
  <c r="Q140" i="1" l="1"/>
  <c r="J141" i="1"/>
  <c r="K141" i="1"/>
  <c r="H141" i="1"/>
  <c r="O141" i="1"/>
  <c r="F141" i="1"/>
  <c r="E141" i="1"/>
  <c r="L141" i="1"/>
  <c r="D141" i="1"/>
  <c r="G141" i="1"/>
  <c r="A142" i="1"/>
  <c r="B142" i="1" s="1"/>
  <c r="N141" i="1"/>
  <c r="M141" i="1"/>
  <c r="I140" i="1"/>
  <c r="R139" i="1"/>
  <c r="Q141" i="1" l="1"/>
  <c r="J142" i="1"/>
  <c r="K142" i="1"/>
  <c r="O142" i="1"/>
  <c r="H142" i="1"/>
  <c r="F142" i="1"/>
  <c r="E142" i="1"/>
  <c r="R140" i="1"/>
  <c r="A143" i="1"/>
  <c r="B143" i="1" s="1"/>
  <c r="M142" i="1"/>
  <c r="L142" i="1"/>
  <c r="D142" i="1"/>
  <c r="G142" i="1"/>
  <c r="N142" i="1"/>
  <c r="I141" i="1"/>
  <c r="Q142" i="1" l="1"/>
  <c r="K143" i="1"/>
  <c r="J143" i="1"/>
  <c r="O143" i="1"/>
  <c r="H143" i="1"/>
  <c r="F143" i="1"/>
  <c r="E143" i="1"/>
  <c r="R141" i="1"/>
  <c r="I142" i="1"/>
  <c r="N143" i="1"/>
  <c r="A144" i="1"/>
  <c r="B144" i="1" s="1"/>
  <c r="M143" i="1"/>
  <c r="L143" i="1"/>
  <c r="D143" i="1"/>
  <c r="G143" i="1"/>
  <c r="Q143" i="1" l="1"/>
  <c r="K144" i="1"/>
  <c r="J144" i="1"/>
  <c r="O144" i="1"/>
  <c r="H144" i="1"/>
  <c r="F144" i="1"/>
  <c r="E144" i="1"/>
  <c r="I143" i="1"/>
  <c r="G144" i="1"/>
  <c r="N144" i="1"/>
  <c r="M144" i="1"/>
  <c r="L144" i="1"/>
  <c r="D144" i="1"/>
  <c r="A145" i="1"/>
  <c r="B145" i="1" s="1"/>
  <c r="R142" i="1"/>
  <c r="Q144" i="1" l="1"/>
  <c r="J145" i="1"/>
  <c r="K145" i="1"/>
  <c r="H145" i="1"/>
  <c r="O145" i="1"/>
  <c r="F145" i="1"/>
  <c r="E145" i="1"/>
  <c r="R143" i="1"/>
  <c r="L145" i="1"/>
  <c r="D145" i="1"/>
  <c r="G145" i="1"/>
  <c r="N145" i="1"/>
  <c r="M145" i="1"/>
  <c r="A146" i="1"/>
  <c r="B146" i="1" s="1"/>
  <c r="I144" i="1"/>
  <c r="Q145" i="1" l="1"/>
  <c r="J146" i="1"/>
  <c r="K146" i="1"/>
  <c r="H146" i="1"/>
  <c r="O146" i="1"/>
  <c r="F146" i="1"/>
  <c r="E146" i="1"/>
  <c r="I145" i="1"/>
  <c r="A147" i="1"/>
  <c r="B147" i="1" s="1"/>
  <c r="M146" i="1"/>
  <c r="L146" i="1"/>
  <c r="D146" i="1"/>
  <c r="G146" i="1"/>
  <c r="N146" i="1"/>
  <c r="R144" i="1"/>
  <c r="Q146" i="1" l="1"/>
  <c r="K147" i="1"/>
  <c r="J147" i="1"/>
  <c r="O147" i="1"/>
  <c r="H147" i="1"/>
  <c r="F147" i="1"/>
  <c r="E147" i="1"/>
  <c r="R145" i="1"/>
  <c r="N147" i="1"/>
  <c r="A148" i="1"/>
  <c r="B148" i="1" s="1"/>
  <c r="M147" i="1"/>
  <c r="G147" i="1"/>
  <c r="L147" i="1"/>
  <c r="D147" i="1"/>
  <c r="I146" i="1"/>
  <c r="Q147" i="1" l="1"/>
  <c r="K148" i="1"/>
  <c r="J148" i="1"/>
  <c r="O148" i="1"/>
  <c r="H148" i="1"/>
  <c r="R146" i="1"/>
  <c r="F148" i="1"/>
  <c r="E148" i="1"/>
  <c r="I147" i="1"/>
  <c r="G148" i="1"/>
  <c r="N148" i="1"/>
  <c r="A149" i="1"/>
  <c r="B149" i="1" s="1"/>
  <c r="M148" i="1"/>
  <c r="D148" i="1"/>
  <c r="L148" i="1"/>
  <c r="Q148" i="1" l="1"/>
  <c r="J149" i="1"/>
  <c r="K149" i="1"/>
  <c r="H149" i="1"/>
  <c r="O149" i="1"/>
  <c r="F149" i="1"/>
  <c r="E149" i="1"/>
  <c r="R147" i="1"/>
  <c r="L149" i="1"/>
  <c r="D149" i="1"/>
  <c r="G149" i="1"/>
  <c r="A150" i="1"/>
  <c r="B150" i="1" s="1"/>
  <c r="N149" i="1"/>
  <c r="M149" i="1"/>
  <c r="I148" i="1"/>
  <c r="Q149" i="1" l="1"/>
  <c r="J150" i="1"/>
  <c r="K150" i="1"/>
  <c r="O150" i="1"/>
  <c r="H150" i="1"/>
  <c r="E150" i="1"/>
  <c r="F150" i="1"/>
  <c r="I149" i="1"/>
  <c r="A151" i="1"/>
  <c r="B151" i="1" s="1"/>
  <c r="M150" i="1"/>
  <c r="L150" i="1"/>
  <c r="D150" i="1"/>
  <c r="G150" i="1"/>
  <c r="N150" i="1"/>
  <c r="R148" i="1"/>
  <c r="Q150" i="1" l="1"/>
  <c r="K151" i="1"/>
  <c r="J151" i="1"/>
  <c r="O151" i="1"/>
  <c r="H151" i="1"/>
  <c r="F151" i="1"/>
  <c r="E151" i="1"/>
  <c r="R149" i="1"/>
  <c r="N151" i="1"/>
  <c r="A152" i="1"/>
  <c r="B152" i="1" s="1"/>
  <c r="M151" i="1"/>
  <c r="L151" i="1"/>
  <c r="D151" i="1"/>
  <c r="G151" i="1"/>
  <c r="I150" i="1"/>
  <c r="Q151" i="1" l="1"/>
  <c r="K152" i="1"/>
  <c r="J152" i="1"/>
  <c r="O152" i="1"/>
  <c r="H152" i="1"/>
  <c r="F152" i="1"/>
  <c r="E152" i="1"/>
  <c r="G152" i="1"/>
  <c r="N152" i="1"/>
  <c r="M152" i="1"/>
  <c r="L152" i="1"/>
  <c r="D152" i="1"/>
  <c r="A153" i="1"/>
  <c r="B153" i="1" s="1"/>
  <c r="I151" i="1"/>
  <c r="R150" i="1"/>
  <c r="Q152" i="1" l="1"/>
  <c r="J153" i="1"/>
  <c r="K153" i="1"/>
  <c r="H153" i="1"/>
  <c r="O153" i="1"/>
  <c r="F153" i="1"/>
  <c r="E153" i="1"/>
  <c r="R151" i="1"/>
  <c r="L153" i="1"/>
  <c r="D153" i="1"/>
  <c r="G153" i="1"/>
  <c r="N153" i="1"/>
  <c r="M153" i="1"/>
  <c r="A154" i="1"/>
  <c r="B154" i="1" s="1"/>
  <c r="I152" i="1"/>
  <c r="Q153" i="1" l="1"/>
  <c r="J154" i="1"/>
  <c r="K154" i="1"/>
  <c r="H154" i="1"/>
  <c r="O154" i="1"/>
  <c r="F154" i="1"/>
  <c r="E154" i="1"/>
  <c r="I153" i="1"/>
  <c r="A155" i="1"/>
  <c r="B155" i="1" s="1"/>
  <c r="M154" i="1"/>
  <c r="L154" i="1"/>
  <c r="D154" i="1"/>
  <c r="G154" i="1"/>
  <c r="N154" i="1"/>
  <c r="R152" i="1"/>
  <c r="Q154" i="1" l="1"/>
  <c r="K155" i="1"/>
  <c r="J155" i="1"/>
  <c r="O155" i="1"/>
  <c r="H155" i="1"/>
  <c r="F155" i="1"/>
  <c r="E155" i="1"/>
  <c r="R153" i="1"/>
  <c r="I154" i="1"/>
  <c r="N155" i="1"/>
  <c r="A156" i="1"/>
  <c r="B156" i="1" s="1"/>
  <c r="M155" i="1"/>
  <c r="G155" i="1"/>
  <c r="L155" i="1"/>
  <c r="D155" i="1"/>
  <c r="Q155" i="1" l="1"/>
  <c r="K156" i="1"/>
  <c r="J156" i="1"/>
  <c r="O156" i="1"/>
  <c r="H156" i="1"/>
  <c r="F156" i="1"/>
  <c r="E156" i="1"/>
  <c r="R154" i="1"/>
  <c r="I155" i="1"/>
  <c r="G156" i="1"/>
  <c r="N156" i="1"/>
  <c r="A157" i="1"/>
  <c r="B157" i="1" s="1"/>
  <c r="M156" i="1"/>
  <c r="L156" i="1"/>
  <c r="D156" i="1"/>
  <c r="Q156" i="1" l="1"/>
  <c r="J157" i="1"/>
  <c r="K157" i="1"/>
  <c r="H157" i="1"/>
  <c r="O157" i="1"/>
  <c r="F157" i="1"/>
  <c r="E157" i="1"/>
  <c r="R155" i="1"/>
  <c r="L157" i="1"/>
  <c r="D157" i="1"/>
  <c r="G157" i="1"/>
  <c r="A158" i="1"/>
  <c r="B158" i="1" s="1"/>
  <c r="N157" i="1"/>
  <c r="M157" i="1"/>
  <c r="I156" i="1"/>
  <c r="Q157" i="1" l="1"/>
  <c r="J158" i="1"/>
  <c r="K158" i="1"/>
  <c r="O158" i="1"/>
  <c r="H158" i="1"/>
  <c r="F158" i="1"/>
  <c r="E158" i="1"/>
  <c r="I157" i="1"/>
  <c r="A159" i="1"/>
  <c r="B159" i="1" s="1"/>
  <c r="M158" i="1"/>
  <c r="L158" i="1"/>
  <c r="D158" i="1"/>
  <c r="G158" i="1"/>
  <c r="N158" i="1"/>
  <c r="R156" i="1"/>
  <c r="Q158" i="1" l="1"/>
  <c r="K159" i="1"/>
  <c r="J159" i="1"/>
  <c r="O159" i="1"/>
  <c r="H159" i="1"/>
  <c r="F159" i="1"/>
  <c r="E159" i="1"/>
  <c r="R157" i="1"/>
  <c r="N159" i="1"/>
  <c r="A160" i="1"/>
  <c r="B160" i="1" s="1"/>
  <c r="M159" i="1"/>
  <c r="L159" i="1"/>
  <c r="D159" i="1"/>
  <c r="G159" i="1"/>
  <c r="I158" i="1"/>
  <c r="Q159" i="1" l="1"/>
  <c r="K160" i="1"/>
  <c r="J160" i="1"/>
  <c r="R158" i="1"/>
  <c r="O160" i="1"/>
  <c r="H160" i="1"/>
  <c r="F160" i="1"/>
  <c r="E160" i="1"/>
  <c r="I159" i="1"/>
  <c r="G160" i="1"/>
  <c r="N160" i="1"/>
  <c r="M160" i="1"/>
  <c r="L160" i="1"/>
  <c r="D160" i="1"/>
  <c r="A161" i="1"/>
  <c r="B161" i="1" s="1"/>
  <c r="Q160" i="1" l="1"/>
  <c r="J161" i="1"/>
  <c r="K161" i="1"/>
  <c r="H161" i="1"/>
  <c r="O161" i="1"/>
  <c r="F161" i="1"/>
  <c r="E161" i="1"/>
  <c r="R159" i="1"/>
  <c r="L161" i="1"/>
  <c r="D161" i="1"/>
  <c r="G161" i="1"/>
  <c r="N161" i="1"/>
  <c r="M161" i="1"/>
  <c r="A162" i="1"/>
  <c r="B162" i="1" s="1"/>
  <c r="I160" i="1"/>
  <c r="Q161" i="1" l="1"/>
  <c r="J162" i="1"/>
  <c r="K162" i="1"/>
  <c r="H162" i="1"/>
  <c r="O162" i="1"/>
  <c r="F162" i="1"/>
  <c r="E162" i="1"/>
  <c r="I161" i="1"/>
  <c r="A163" i="1"/>
  <c r="B163" i="1" s="1"/>
  <c r="M162" i="1"/>
  <c r="L162" i="1"/>
  <c r="D162" i="1"/>
  <c r="G162" i="1"/>
  <c r="N162" i="1"/>
  <c r="R160" i="1"/>
  <c r="Q162" i="1" l="1"/>
  <c r="K163" i="1"/>
  <c r="J163" i="1"/>
  <c r="O163" i="1"/>
  <c r="H163" i="1"/>
  <c r="F163" i="1"/>
  <c r="E163" i="1"/>
  <c r="R161" i="1"/>
  <c r="I162" i="1"/>
  <c r="N163" i="1"/>
  <c r="A164" i="1"/>
  <c r="B164" i="1" s="1"/>
  <c r="M163" i="1"/>
  <c r="G163" i="1"/>
  <c r="L163" i="1"/>
  <c r="D163" i="1"/>
  <c r="Q163" i="1" l="1"/>
  <c r="K164" i="1"/>
  <c r="J164" i="1"/>
  <c r="O164" i="1"/>
  <c r="H164" i="1"/>
  <c r="F164" i="1"/>
  <c r="E164" i="1"/>
  <c r="R162" i="1"/>
  <c r="I163" i="1"/>
  <c r="G164" i="1"/>
  <c r="N164" i="1"/>
  <c r="A165" i="1"/>
  <c r="B165" i="1" s="1"/>
  <c r="M164" i="1"/>
  <c r="L164" i="1"/>
  <c r="D164" i="1"/>
  <c r="Q164" i="1" l="1"/>
  <c r="J165" i="1"/>
  <c r="K165" i="1"/>
  <c r="H165" i="1"/>
  <c r="O165" i="1"/>
  <c r="F165" i="1"/>
  <c r="E165" i="1"/>
  <c r="L165" i="1"/>
  <c r="D165" i="1"/>
  <c r="G165" i="1"/>
  <c r="A166" i="1"/>
  <c r="B166" i="1" s="1"/>
  <c r="N165" i="1"/>
  <c r="M165" i="1"/>
  <c r="I164" i="1"/>
  <c r="R163" i="1"/>
  <c r="Q165" i="1" l="1"/>
  <c r="J166" i="1"/>
  <c r="K166" i="1"/>
  <c r="O166" i="1"/>
  <c r="H166" i="1"/>
  <c r="E166" i="1"/>
  <c r="F166" i="1"/>
  <c r="I165" i="1"/>
  <c r="A167" i="1"/>
  <c r="B167" i="1" s="1"/>
  <c r="M166" i="1"/>
  <c r="L166" i="1"/>
  <c r="D166" i="1"/>
  <c r="G166" i="1"/>
  <c r="N166" i="1"/>
  <c r="R164" i="1"/>
  <c r="Q166" i="1" l="1"/>
  <c r="K167" i="1"/>
  <c r="J167" i="1"/>
  <c r="O167" i="1"/>
  <c r="H167" i="1"/>
  <c r="F167" i="1"/>
  <c r="E167" i="1"/>
  <c r="R165" i="1"/>
  <c r="N167" i="1"/>
  <c r="A168" i="1"/>
  <c r="B168" i="1" s="1"/>
  <c r="M167" i="1"/>
  <c r="L167" i="1"/>
  <c r="D167" i="1"/>
  <c r="G167" i="1"/>
  <c r="I166" i="1"/>
  <c r="Q167" i="1" l="1"/>
  <c r="K168" i="1"/>
  <c r="J168" i="1"/>
  <c r="R166" i="1"/>
  <c r="O168" i="1"/>
  <c r="H168" i="1"/>
  <c r="F168" i="1"/>
  <c r="E168" i="1"/>
  <c r="I167" i="1"/>
  <c r="G168" i="1"/>
  <c r="N168" i="1"/>
  <c r="M168" i="1"/>
  <c r="L168" i="1"/>
  <c r="D168" i="1"/>
  <c r="A169" i="1"/>
  <c r="B169" i="1" s="1"/>
  <c r="Q168" i="1" l="1"/>
  <c r="J169" i="1"/>
  <c r="K169" i="1"/>
  <c r="H169" i="1"/>
  <c r="O169" i="1"/>
  <c r="F169" i="1"/>
  <c r="E169" i="1"/>
  <c r="R167" i="1"/>
  <c r="L169" i="1"/>
  <c r="D169" i="1"/>
  <c r="G169" i="1"/>
  <c r="N169" i="1"/>
  <c r="M169" i="1"/>
  <c r="A170" i="1"/>
  <c r="B170" i="1" s="1"/>
  <c r="I168" i="1"/>
  <c r="Q169" i="1" l="1"/>
  <c r="J170" i="1"/>
  <c r="K170" i="1"/>
  <c r="O170" i="1"/>
  <c r="H170" i="1"/>
  <c r="F170" i="1"/>
  <c r="E170" i="1"/>
  <c r="I169" i="1"/>
  <c r="A171" i="1"/>
  <c r="B171" i="1" s="1"/>
  <c r="M170" i="1"/>
  <c r="L170" i="1"/>
  <c r="D170" i="1"/>
  <c r="G170" i="1"/>
  <c r="N170" i="1"/>
  <c r="R168" i="1"/>
  <c r="Q170" i="1" l="1"/>
  <c r="K171" i="1"/>
  <c r="J171" i="1"/>
  <c r="O171" i="1"/>
  <c r="H171" i="1"/>
  <c r="F171" i="1"/>
  <c r="E171" i="1"/>
  <c r="I170" i="1"/>
  <c r="N171" i="1"/>
  <c r="A172" i="1"/>
  <c r="B172" i="1" s="1"/>
  <c r="M171" i="1"/>
  <c r="G171" i="1"/>
  <c r="L171" i="1"/>
  <c r="D171" i="1"/>
  <c r="R169" i="1"/>
  <c r="Q171" i="1" l="1"/>
  <c r="K172" i="1"/>
  <c r="J172" i="1"/>
  <c r="O172" i="1"/>
  <c r="H172" i="1"/>
  <c r="F172" i="1"/>
  <c r="E172" i="1"/>
  <c r="R170" i="1"/>
  <c r="I171" i="1"/>
  <c r="G172" i="1"/>
  <c r="N172" i="1"/>
  <c r="A173" i="1"/>
  <c r="B173" i="1" s="1"/>
  <c r="M172" i="1"/>
  <c r="L172" i="1"/>
  <c r="D172" i="1"/>
  <c r="Q172" i="1" l="1"/>
  <c r="J173" i="1"/>
  <c r="K173" i="1"/>
  <c r="H173" i="1"/>
  <c r="O173" i="1"/>
  <c r="F173" i="1"/>
  <c r="E173" i="1"/>
  <c r="L173" i="1"/>
  <c r="D173" i="1"/>
  <c r="G173" i="1"/>
  <c r="A174" i="1"/>
  <c r="B174" i="1" s="1"/>
  <c r="N173" i="1"/>
  <c r="M173" i="1"/>
  <c r="I172" i="1"/>
  <c r="R171" i="1"/>
  <c r="Q173" i="1" l="1"/>
  <c r="J174" i="1"/>
  <c r="K174" i="1"/>
  <c r="O174" i="1"/>
  <c r="H174" i="1"/>
  <c r="F174" i="1"/>
  <c r="E174" i="1"/>
  <c r="I173" i="1"/>
  <c r="A175" i="1"/>
  <c r="B175" i="1" s="1"/>
  <c r="M174" i="1"/>
  <c r="L174" i="1"/>
  <c r="D174" i="1"/>
  <c r="G174" i="1"/>
  <c r="N174" i="1"/>
  <c r="R172" i="1"/>
  <c r="Q174" i="1" l="1"/>
  <c r="K175" i="1"/>
  <c r="J175" i="1"/>
  <c r="O175" i="1"/>
  <c r="H175" i="1"/>
  <c r="F175" i="1"/>
  <c r="E175" i="1"/>
  <c r="R173" i="1"/>
  <c r="N175" i="1"/>
  <c r="A176" i="1"/>
  <c r="B176" i="1" s="1"/>
  <c r="M175" i="1"/>
  <c r="L175" i="1"/>
  <c r="D175" i="1"/>
  <c r="G175" i="1"/>
  <c r="I174" i="1"/>
  <c r="Q175" i="1" l="1"/>
  <c r="K176" i="1"/>
  <c r="J176" i="1"/>
  <c r="R174" i="1"/>
  <c r="O176" i="1"/>
  <c r="H176" i="1"/>
  <c r="F176" i="1"/>
  <c r="E176" i="1"/>
  <c r="G176" i="1"/>
  <c r="N176" i="1"/>
  <c r="M176" i="1"/>
  <c r="L176" i="1"/>
  <c r="D176" i="1"/>
  <c r="A177" i="1"/>
  <c r="B177" i="1" s="1"/>
  <c r="I175" i="1"/>
  <c r="Q176" i="1" l="1"/>
  <c r="J177" i="1"/>
  <c r="K177" i="1"/>
  <c r="H177" i="1"/>
  <c r="O177" i="1"/>
  <c r="F177" i="1"/>
  <c r="E177" i="1"/>
  <c r="L177" i="1"/>
  <c r="D177" i="1"/>
  <c r="G177" i="1"/>
  <c r="N177" i="1"/>
  <c r="M177" i="1"/>
  <c r="A178" i="1"/>
  <c r="B178" i="1" s="1"/>
  <c r="I176" i="1"/>
  <c r="R175" i="1"/>
  <c r="Q177" i="1" l="1"/>
  <c r="J178" i="1"/>
  <c r="K178" i="1"/>
  <c r="H178" i="1"/>
  <c r="O178" i="1"/>
  <c r="F178" i="1"/>
  <c r="E178" i="1"/>
  <c r="I177" i="1"/>
  <c r="A179" i="1"/>
  <c r="B179" i="1" s="1"/>
  <c r="M178" i="1"/>
  <c r="L178" i="1"/>
  <c r="D178" i="1"/>
  <c r="G178" i="1"/>
  <c r="N178" i="1"/>
  <c r="R176" i="1"/>
  <c r="Q178" i="1" l="1"/>
  <c r="K179" i="1"/>
  <c r="J179" i="1"/>
  <c r="O179" i="1"/>
  <c r="H179" i="1"/>
  <c r="F179" i="1"/>
  <c r="E179" i="1"/>
  <c r="I178" i="1"/>
  <c r="N179" i="1"/>
  <c r="A180" i="1"/>
  <c r="B180" i="1" s="1"/>
  <c r="M179" i="1"/>
  <c r="G179" i="1"/>
  <c r="L179" i="1"/>
  <c r="D179" i="1"/>
  <c r="R177" i="1"/>
  <c r="Q179" i="1" l="1"/>
  <c r="K180" i="1"/>
  <c r="J180" i="1"/>
  <c r="O180" i="1"/>
  <c r="H180" i="1"/>
  <c r="F180" i="1"/>
  <c r="E180" i="1"/>
  <c r="R178" i="1"/>
  <c r="G180" i="1"/>
  <c r="N180" i="1"/>
  <c r="A181" i="1"/>
  <c r="B181" i="1" s="1"/>
  <c r="M180" i="1"/>
  <c r="D180" i="1"/>
  <c r="L180" i="1"/>
  <c r="I179" i="1"/>
  <c r="Q180" i="1" l="1"/>
  <c r="J181" i="1"/>
  <c r="K181" i="1"/>
  <c r="H181" i="1"/>
  <c r="O181" i="1"/>
  <c r="F181" i="1"/>
  <c r="E181" i="1"/>
  <c r="R179" i="1"/>
  <c r="L181" i="1"/>
  <c r="D181" i="1"/>
  <c r="G181" i="1"/>
  <c r="A182" i="1"/>
  <c r="B182" i="1" s="1"/>
  <c r="N181" i="1"/>
  <c r="M181" i="1"/>
  <c r="I180" i="1"/>
  <c r="Q181" i="1" l="1"/>
  <c r="J182" i="1"/>
  <c r="K182" i="1"/>
  <c r="O182" i="1"/>
  <c r="H182" i="1"/>
  <c r="E182" i="1"/>
  <c r="F182" i="1"/>
  <c r="I181" i="1"/>
  <c r="A183" i="1"/>
  <c r="B183" i="1" s="1"/>
  <c r="M182" i="1"/>
  <c r="L182" i="1"/>
  <c r="D182" i="1"/>
  <c r="G182" i="1"/>
  <c r="N182" i="1"/>
  <c r="R180" i="1"/>
  <c r="Q182" i="1" l="1"/>
  <c r="K183" i="1"/>
  <c r="J183" i="1"/>
  <c r="O183" i="1"/>
  <c r="H183" i="1"/>
  <c r="F183" i="1"/>
  <c r="E183" i="1"/>
  <c r="R181" i="1"/>
  <c r="N183" i="1"/>
  <c r="A184" i="1"/>
  <c r="B184" i="1" s="1"/>
  <c r="M183" i="1"/>
  <c r="L183" i="1"/>
  <c r="D183" i="1"/>
  <c r="G183" i="1"/>
  <c r="I182" i="1"/>
  <c r="Q183" i="1" l="1"/>
  <c r="K184" i="1"/>
  <c r="J184" i="1"/>
  <c r="O184" i="1"/>
  <c r="H184" i="1"/>
  <c r="F184" i="1"/>
  <c r="E184" i="1"/>
  <c r="G184" i="1"/>
  <c r="N184" i="1"/>
  <c r="M184" i="1"/>
  <c r="L184" i="1"/>
  <c r="D184" i="1"/>
  <c r="A185" i="1"/>
  <c r="B185" i="1" s="1"/>
  <c r="I183" i="1"/>
  <c r="R182" i="1"/>
  <c r="Q184" i="1" l="1"/>
  <c r="J185" i="1"/>
  <c r="K185" i="1"/>
  <c r="H185" i="1"/>
  <c r="O185" i="1"/>
  <c r="F185" i="1"/>
  <c r="E185" i="1"/>
  <c r="R183" i="1"/>
  <c r="L185" i="1"/>
  <c r="M185" i="1"/>
  <c r="D185" i="1"/>
  <c r="A186" i="1"/>
  <c r="B186" i="1" s="1"/>
  <c r="G185" i="1"/>
  <c r="N185" i="1"/>
  <c r="I184" i="1"/>
  <c r="Q185" i="1" l="1"/>
  <c r="K186" i="1"/>
  <c r="J186" i="1"/>
  <c r="H186" i="1"/>
  <c r="O186" i="1"/>
  <c r="F186" i="1"/>
  <c r="E186" i="1"/>
  <c r="A187" i="1"/>
  <c r="B187" i="1" s="1"/>
  <c r="M186" i="1"/>
  <c r="N186" i="1"/>
  <c r="L186" i="1"/>
  <c r="G186" i="1"/>
  <c r="D186" i="1"/>
  <c r="I185" i="1"/>
  <c r="R184" i="1"/>
  <c r="Q186" i="1" l="1"/>
  <c r="K187" i="1"/>
  <c r="J187" i="1"/>
  <c r="O187" i="1"/>
  <c r="H187" i="1"/>
  <c r="F187" i="1"/>
  <c r="E187" i="1"/>
  <c r="I186" i="1"/>
  <c r="N187" i="1"/>
  <c r="D187" i="1"/>
  <c r="M187" i="1"/>
  <c r="A188" i="1"/>
  <c r="B188" i="1" s="1"/>
  <c r="G187" i="1"/>
  <c r="L187" i="1"/>
  <c r="R185" i="1"/>
  <c r="Q187" i="1" l="1"/>
  <c r="K188" i="1"/>
  <c r="J188" i="1"/>
  <c r="O188" i="1"/>
  <c r="H188" i="1"/>
  <c r="F188" i="1"/>
  <c r="E188" i="1"/>
  <c r="R186" i="1"/>
  <c r="I187" i="1"/>
  <c r="G188" i="1"/>
  <c r="N188" i="1"/>
  <c r="D188" i="1"/>
  <c r="M188" i="1"/>
  <c r="L188" i="1"/>
  <c r="A189" i="1"/>
  <c r="B189" i="1" s="1"/>
  <c r="Q188" i="1" l="1"/>
  <c r="J189" i="1"/>
  <c r="K189" i="1"/>
  <c r="H189" i="1"/>
  <c r="O189" i="1"/>
  <c r="R187" i="1"/>
  <c r="F189" i="1"/>
  <c r="E189" i="1"/>
  <c r="L189" i="1"/>
  <c r="D189" i="1"/>
  <c r="A190" i="1"/>
  <c r="B190" i="1" s="1"/>
  <c r="G189" i="1"/>
  <c r="N189" i="1"/>
  <c r="M189" i="1"/>
  <c r="I188" i="1"/>
  <c r="Q189" i="1" l="1"/>
  <c r="J190" i="1"/>
  <c r="K190" i="1"/>
  <c r="R188" i="1"/>
  <c r="O190" i="1"/>
  <c r="H190" i="1"/>
  <c r="F190" i="1"/>
  <c r="E190" i="1"/>
  <c r="I189" i="1"/>
  <c r="A191" i="1"/>
  <c r="B191" i="1" s="1"/>
  <c r="M190" i="1"/>
  <c r="L190" i="1"/>
  <c r="G190" i="1"/>
  <c r="D190" i="1"/>
  <c r="N190" i="1"/>
  <c r="Q190" i="1" l="1"/>
  <c r="K191" i="1"/>
  <c r="J191" i="1"/>
  <c r="I190" i="1"/>
  <c r="O191" i="1"/>
  <c r="H191" i="1"/>
  <c r="F191" i="1"/>
  <c r="E191" i="1"/>
  <c r="N191" i="1"/>
  <c r="M191" i="1"/>
  <c r="A192" i="1"/>
  <c r="B192" i="1" s="1"/>
  <c r="L191" i="1"/>
  <c r="G191" i="1"/>
  <c r="D191" i="1"/>
  <c r="R189" i="1"/>
  <c r="Q191" i="1" l="1"/>
  <c r="K192" i="1"/>
  <c r="J192" i="1"/>
  <c r="R190" i="1"/>
  <c r="O192" i="1"/>
  <c r="H192" i="1"/>
  <c r="F192" i="1"/>
  <c r="E192" i="1"/>
  <c r="G192" i="1"/>
  <c r="N192" i="1"/>
  <c r="D192" i="1"/>
  <c r="M192" i="1"/>
  <c r="A193" i="1"/>
  <c r="B193" i="1" s="1"/>
  <c r="L192" i="1"/>
  <c r="I191" i="1"/>
  <c r="Q192" i="1" l="1"/>
  <c r="J193" i="1"/>
  <c r="K193" i="1"/>
  <c r="H193" i="1"/>
  <c r="O193" i="1"/>
  <c r="F193" i="1"/>
  <c r="E193" i="1"/>
  <c r="R191" i="1"/>
  <c r="L193" i="1"/>
  <c r="D193" i="1"/>
  <c r="N193" i="1"/>
  <c r="M193" i="1"/>
  <c r="G193" i="1"/>
  <c r="A194" i="1"/>
  <c r="B194" i="1" s="1"/>
  <c r="I192" i="1"/>
  <c r="Q193" i="1" l="1"/>
  <c r="K194" i="1"/>
  <c r="J194" i="1"/>
  <c r="H194" i="1"/>
  <c r="O194" i="1"/>
  <c r="F194" i="1"/>
  <c r="E194" i="1"/>
  <c r="A195" i="1"/>
  <c r="B195" i="1" s="1"/>
  <c r="M194" i="1"/>
  <c r="D194" i="1"/>
  <c r="G194" i="1"/>
  <c r="N194" i="1"/>
  <c r="L194" i="1"/>
  <c r="I193" i="1"/>
  <c r="R192" i="1"/>
  <c r="Q194" i="1" l="1"/>
  <c r="K195" i="1"/>
  <c r="J195" i="1"/>
  <c r="R193" i="1"/>
  <c r="O195" i="1"/>
  <c r="H195" i="1"/>
  <c r="F195" i="1"/>
  <c r="E195" i="1"/>
  <c r="I194" i="1"/>
  <c r="N195" i="1"/>
  <c r="A196" i="1"/>
  <c r="B196" i="1" s="1"/>
  <c r="L195" i="1"/>
  <c r="G195" i="1"/>
  <c r="D195" i="1"/>
  <c r="M195" i="1"/>
  <c r="R194" i="1" l="1"/>
  <c r="Q195" i="1"/>
  <c r="K196" i="1"/>
  <c r="J196" i="1"/>
  <c r="O196" i="1"/>
  <c r="H196" i="1"/>
  <c r="F196" i="1"/>
  <c r="E196" i="1"/>
  <c r="I195" i="1"/>
  <c r="G196" i="1"/>
  <c r="M196" i="1"/>
  <c r="A197" i="1"/>
  <c r="B197" i="1" s="1"/>
  <c r="L196" i="1"/>
  <c r="N196" i="1"/>
  <c r="D196" i="1"/>
  <c r="Q196" i="1" l="1"/>
  <c r="J197" i="1"/>
  <c r="K197" i="1"/>
  <c r="H197" i="1"/>
  <c r="O197" i="1"/>
  <c r="F197" i="1"/>
  <c r="E197" i="1"/>
  <c r="R195" i="1"/>
  <c r="L197" i="1"/>
  <c r="D197" i="1"/>
  <c r="N197" i="1"/>
  <c r="M197" i="1"/>
  <c r="G197" i="1"/>
  <c r="A198" i="1"/>
  <c r="B198" i="1" s="1"/>
  <c r="I196" i="1"/>
  <c r="Q197" i="1" l="1"/>
  <c r="J198" i="1"/>
  <c r="K198" i="1"/>
  <c r="O198" i="1"/>
  <c r="H198" i="1"/>
  <c r="E198" i="1"/>
  <c r="F198" i="1"/>
  <c r="A199" i="1"/>
  <c r="B199" i="1" s="1"/>
  <c r="M198" i="1"/>
  <c r="D198" i="1"/>
  <c r="N198" i="1"/>
  <c r="L198" i="1"/>
  <c r="G198" i="1"/>
  <c r="R196" i="1"/>
  <c r="I197" i="1"/>
  <c r="Q198" i="1" l="1"/>
  <c r="K199" i="1"/>
  <c r="J199" i="1"/>
  <c r="O199" i="1"/>
  <c r="H199" i="1"/>
  <c r="F199" i="1"/>
  <c r="E199" i="1"/>
  <c r="I198" i="1"/>
  <c r="R197" i="1"/>
  <c r="N199" i="1"/>
  <c r="D199" i="1"/>
  <c r="A200" i="1"/>
  <c r="B200" i="1" s="1"/>
  <c r="G199" i="1"/>
  <c r="M199" i="1"/>
  <c r="L199" i="1"/>
  <c r="Q199" i="1" l="1"/>
  <c r="K200" i="1"/>
  <c r="J200" i="1"/>
  <c r="O200" i="1"/>
  <c r="H200" i="1"/>
  <c r="F200" i="1"/>
  <c r="E200" i="1"/>
  <c r="R198" i="1"/>
  <c r="G200" i="1"/>
  <c r="A201" i="1"/>
  <c r="B201" i="1" s="1"/>
  <c r="L200" i="1"/>
  <c r="N200" i="1"/>
  <c r="D200" i="1"/>
  <c r="M200" i="1"/>
  <c r="I199" i="1"/>
  <c r="Q200" i="1" l="1"/>
  <c r="J201" i="1"/>
  <c r="K201" i="1"/>
  <c r="H201" i="1"/>
  <c r="O201" i="1"/>
  <c r="F201" i="1"/>
  <c r="E201" i="1"/>
  <c r="I200" i="1"/>
  <c r="L201" i="1"/>
  <c r="D201" i="1"/>
  <c r="M201" i="1"/>
  <c r="G201" i="1"/>
  <c r="A202" i="1"/>
  <c r="B202" i="1" s="1"/>
  <c r="N201" i="1"/>
  <c r="R199" i="1"/>
  <c r="Q201" i="1" l="1"/>
  <c r="K202" i="1"/>
  <c r="J202" i="1"/>
  <c r="H202" i="1"/>
  <c r="O202" i="1"/>
  <c r="F202" i="1"/>
  <c r="E202" i="1"/>
  <c r="R200" i="1"/>
  <c r="A203" i="1"/>
  <c r="B203" i="1" s="1"/>
  <c r="M202" i="1"/>
  <c r="N202" i="1"/>
  <c r="L202" i="1"/>
  <c r="G202" i="1"/>
  <c r="D202" i="1"/>
  <c r="I201" i="1"/>
  <c r="Q202" i="1" l="1"/>
  <c r="K203" i="1"/>
  <c r="J203" i="1"/>
  <c r="O203" i="1"/>
  <c r="H203" i="1"/>
  <c r="F203" i="1"/>
  <c r="E203" i="1"/>
  <c r="I202" i="1"/>
  <c r="R201" i="1"/>
  <c r="N203" i="1"/>
  <c r="D203" i="1"/>
  <c r="M203" i="1"/>
  <c r="L203" i="1"/>
  <c r="A204" i="1"/>
  <c r="B204" i="1" s="1"/>
  <c r="G203" i="1"/>
  <c r="Q203" i="1" l="1"/>
  <c r="K204" i="1"/>
  <c r="J204" i="1"/>
  <c r="O204" i="1"/>
  <c r="H204" i="1"/>
  <c r="F204" i="1"/>
  <c r="E204" i="1"/>
  <c r="G204" i="1"/>
  <c r="N204" i="1"/>
  <c r="D204" i="1"/>
  <c r="A205" i="1"/>
  <c r="B205" i="1" s="1"/>
  <c r="M204" i="1"/>
  <c r="L204" i="1"/>
  <c r="I203" i="1"/>
  <c r="R202" i="1"/>
  <c r="Q204" i="1" l="1"/>
  <c r="J205" i="1"/>
  <c r="K205" i="1"/>
  <c r="H205" i="1"/>
  <c r="O205" i="1"/>
  <c r="F205" i="1"/>
  <c r="E205" i="1"/>
  <c r="I204" i="1"/>
  <c r="L205" i="1"/>
  <c r="D205" i="1"/>
  <c r="A206" i="1"/>
  <c r="B206" i="1" s="1"/>
  <c r="N205" i="1"/>
  <c r="M205" i="1"/>
  <c r="G205" i="1"/>
  <c r="R203" i="1"/>
  <c r="Q205" i="1" l="1"/>
  <c r="J206" i="1"/>
  <c r="K206" i="1"/>
  <c r="R204" i="1"/>
  <c r="O206" i="1"/>
  <c r="H206" i="1"/>
  <c r="E206" i="1"/>
  <c r="F206" i="1"/>
  <c r="I205" i="1"/>
  <c r="A207" i="1"/>
  <c r="B207" i="1" s="1"/>
  <c r="M206" i="1"/>
  <c r="L206" i="1"/>
  <c r="G206" i="1"/>
  <c r="D206" i="1"/>
  <c r="N206" i="1"/>
  <c r="Q206" i="1" l="1"/>
  <c r="K207" i="1"/>
  <c r="J207" i="1"/>
  <c r="O207" i="1"/>
  <c r="H207" i="1"/>
  <c r="F207" i="1"/>
  <c r="E207" i="1"/>
  <c r="R205" i="1"/>
  <c r="I206" i="1"/>
  <c r="N207" i="1"/>
  <c r="M207" i="1"/>
  <c r="A208" i="1"/>
  <c r="B208" i="1" s="1"/>
  <c r="L207" i="1"/>
  <c r="G207" i="1"/>
  <c r="D207" i="1"/>
  <c r="Q207" i="1" l="1"/>
  <c r="K208" i="1"/>
  <c r="J208" i="1"/>
  <c r="R206" i="1"/>
  <c r="O208" i="1"/>
  <c r="H208" i="1"/>
  <c r="F208" i="1"/>
  <c r="E208" i="1"/>
  <c r="I207" i="1"/>
  <c r="G208" i="1"/>
  <c r="N208" i="1"/>
  <c r="D208" i="1"/>
  <c r="M208" i="1"/>
  <c r="L208" i="1"/>
  <c r="A209" i="1"/>
  <c r="B209" i="1" s="1"/>
  <c r="Q208" i="1" l="1"/>
  <c r="J209" i="1"/>
  <c r="K209" i="1"/>
  <c r="H209" i="1"/>
  <c r="O209" i="1"/>
  <c r="F209" i="1"/>
  <c r="E209" i="1"/>
  <c r="R207" i="1"/>
  <c r="I208" i="1"/>
  <c r="L209" i="1"/>
  <c r="D209" i="1"/>
  <c r="N209" i="1"/>
  <c r="G209" i="1"/>
  <c r="A210" i="1"/>
  <c r="B210" i="1" s="1"/>
  <c r="M209" i="1"/>
  <c r="Q209" i="1" l="1"/>
  <c r="K210" i="1"/>
  <c r="J210" i="1"/>
  <c r="H210" i="1"/>
  <c r="O210" i="1"/>
  <c r="E210" i="1"/>
  <c r="F210" i="1"/>
  <c r="R208" i="1"/>
  <c r="I209" i="1"/>
  <c r="A211" i="1"/>
  <c r="B211" i="1" s="1"/>
  <c r="M210" i="1"/>
  <c r="D210" i="1"/>
  <c r="N210" i="1"/>
  <c r="L210" i="1"/>
  <c r="G210" i="1"/>
  <c r="Q210" i="1" l="1"/>
  <c r="K211" i="1"/>
  <c r="J211" i="1"/>
  <c r="O211" i="1"/>
  <c r="H211" i="1"/>
  <c r="F211" i="1"/>
  <c r="E211" i="1"/>
  <c r="R209" i="1"/>
  <c r="I210" i="1"/>
  <c r="N211" i="1"/>
  <c r="A212" i="1"/>
  <c r="B212" i="1" s="1"/>
  <c r="L211" i="1"/>
  <c r="G211" i="1"/>
  <c r="D211" i="1"/>
  <c r="M211" i="1"/>
  <c r="Q211" i="1" l="1"/>
  <c r="K212" i="1"/>
  <c r="J212" i="1"/>
  <c r="R210" i="1"/>
  <c r="O212" i="1"/>
  <c r="H212" i="1"/>
  <c r="F212" i="1"/>
  <c r="E212" i="1"/>
  <c r="I211" i="1"/>
  <c r="G212" i="1"/>
  <c r="M212" i="1"/>
  <c r="A213" i="1"/>
  <c r="B213" i="1" s="1"/>
  <c r="L212" i="1"/>
  <c r="N212" i="1"/>
  <c r="D212" i="1"/>
  <c r="Q212" i="1" l="1"/>
  <c r="J213" i="1"/>
  <c r="K213" i="1"/>
  <c r="H213" i="1"/>
  <c r="O213" i="1"/>
  <c r="F213" i="1"/>
  <c r="E213" i="1"/>
  <c r="R211" i="1"/>
  <c r="L213" i="1"/>
  <c r="D213" i="1"/>
  <c r="N213" i="1"/>
  <c r="M213" i="1"/>
  <c r="G213" i="1"/>
  <c r="A214" i="1"/>
  <c r="B214" i="1" s="1"/>
  <c r="I212" i="1"/>
  <c r="Q213" i="1" l="1"/>
  <c r="K214" i="1"/>
  <c r="J214" i="1"/>
  <c r="R212" i="1"/>
  <c r="O214" i="1"/>
  <c r="H214" i="1"/>
  <c r="F214" i="1"/>
  <c r="E214" i="1"/>
  <c r="A215" i="1"/>
  <c r="B215" i="1" s="1"/>
  <c r="M214" i="1"/>
  <c r="D214" i="1"/>
  <c r="N214" i="1"/>
  <c r="G214" i="1"/>
  <c r="L214" i="1"/>
  <c r="I213" i="1"/>
  <c r="Q214" i="1" l="1"/>
  <c r="K215" i="1"/>
  <c r="J215" i="1"/>
  <c r="O215" i="1"/>
  <c r="H215" i="1"/>
  <c r="F215" i="1"/>
  <c r="E215" i="1"/>
  <c r="R213" i="1"/>
  <c r="I214" i="1"/>
  <c r="N215" i="1"/>
  <c r="D215" i="1"/>
  <c r="M215" i="1"/>
  <c r="L215" i="1"/>
  <c r="A216" i="1"/>
  <c r="B216" i="1" s="1"/>
  <c r="G215" i="1"/>
  <c r="S215" i="1"/>
  <c r="Q215" i="1" l="1"/>
  <c r="K216" i="1"/>
  <c r="J216" i="1"/>
  <c r="O216" i="1"/>
  <c r="H216" i="1"/>
  <c r="R214" i="1"/>
  <c r="F216" i="1"/>
  <c r="E216" i="1"/>
  <c r="I215" i="1"/>
  <c r="S216" i="1"/>
  <c r="M216" i="1"/>
  <c r="D216" i="1"/>
  <c r="A217" i="1"/>
  <c r="B217" i="1" s="1"/>
  <c r="N216" i="1"/>
  <c r="G216" i="1"/>
  <c r="L216" i="1"/>
  <c r="Q216" i="1" l="1"/>
  <c r="J217" i="1"/>
  <c r="K217" i="1"/>
  <c r="H217" i="1"/>
  <c r="O217" i="1"/>
  <c r="R215" i="1"/>
  <c r="T215" i="1" s="1"/>
  <c r="F217" i="1"/>
  <c r="E217" i="1"/>
  <c r="I216" i="1"/>
  <c r="L217" i="1"/>
  <c r="D217" i="1"/>
  <c r="A218" i="1"/>
  <c r="B218" i="1" s="1"/>
  <c r="N217" i="1"/>
  <c r="M217" i="1"/>
  <c r="G217" i="1"/>
  <c r="S217" i="1"/>
  <c r="Q217" i="1" l="1"/>
  <c r="K218" i="1"/>
  <c r="J218" i="1"/>
  <c r="H218" i="1"/>
  <c r="O218" i="1"/>
  <c r="R216" i="1"/>
  <c r="T216" i="1" s="1"/>
  <c r="F218" i="1"/>
  <c r="E218" i="1"/>
  <c r="A219" i="1"/>
  <c r="B219" i="1" s="1"/>
  <c r="G218" i="1"/>
  <c r="M218" i="1"/>
  <c r="S218" i="1"/>
  <c r="L218" i="1"/>
  <c r="N218" i="1"/>
  <c r="D218" i="1"/>
  <c r="I217" i="1"/>
  <c r="Q218" i="1" l="1"/>
  <c r="K219" i="1"/>
  <c r="J219" i="1"/>
  <c r="O219" i="1"/>
  <c r="H219" i="1"/>
  <c r="R217" i="1"/>
  <c r="T217" i="1" s="1"/>
  <c r="F219" i="1"/>
  <c r="E219" i="1"/>
  <c r="I218" i="1"/>
  <c r="N219" i="1"/>
  <c r="S219" i="1"/>
  <c r="L219" i="1"/>
  <c r="G219" i="1"/>
  <c r="A220" i="1"/>
  <c r="B220" i="1" s="1"/>
  <c r="D219" i="1"/>
  <c r="M219" i="1"/>
  <c r="Q219" i="1" l="1"/>
  <c r="K220" i="1"/>
  <c r="J220" i="1"/>
  <c r="O220" i="1"/>
  <c r="H220" i="1"/>
  <c r="F220" i="1"/>
  <c r="E220" i="1"/>
  <c r="R218" i="1"/>
  <c r="T218" i="1" s="1"/>
  <c r="I219" i="1"/>
  <c r="S220" i="1"/>
  <c r="M220" i="1"/>
  <c r="D220" i="1"/>
  <c r="N220" i="1"/>
  <c r="L220" i="1"/>
  <c r="A221" i="1"/>
  <c r="B221" i="1" s="1"/>
  <c r="G220" i="1"/>
  <c r="Q220" i="1" l="1"/>
  <c r="J221" i="1"/>
  <c r="K221" i="1"/>
  <c r="R219" i="1"/>
  <c r="T219" i="1" s="1"/>
  <c r="O221" i="1"/>
  <c r="H221" i="1"/>
  <c r="F221" i="1"/>
  <c r="E221" i="1"/>
  <c r="I220" i="1"/>
  <c r="L221" i="1"/>
  <c r="D221" i="1"/>
  <c r="A222" i="1"/>
  <c r="B222" i="1" s="1"/>
  <c r="N221" i="1"/>
  <c r="G221" i="1"/>
  <c r="S221" i="1"/>
  <c r="M221" i="1"/>
  <c r="Q221" i="1" l="1"/>
  <c r="J222" i="1"/>
  <c r="K222" i="1"/>
  <c r="O222" i="1"/>
  <c r="H222" i="1"/>
  <c r="F222" i="1"/>
  <c r="E222" i="1"/>
  <c r="R220" i="1"/>
  <c r="T220" i="1" s="1"/>
  <c r="I221" i="1"/>
  <c r="A223" i="1"/>
  <c r="B223" i="1" s="1"/>
  <c r="G222" i="1"/>
  <c r="N222" i="1"/>
  <c r="D222" i="1"/>
  <c r="M222" i="1"/>
  <c r="L222" i="1"/>
  <c r="S222" i="1"/>
  <c r="Q222" i="1" l="1"/>
  <c r="K223" i="1"/>
  <c r="J223" i="1"/>
  <c r="O223" i="1"/>
  <c r="H223" i="1"/>
  <c r="F223" i="1"/>
  <c r="E223" i="1"/>
  <c r="R221" i="1"/>
  <c r="T221" i="1" s="1"/>
  <c r="N223" i="1"/>
  <c r="A224" i="1"/>
  <c r="B224" i="1" s="1"/>
  <c r="M223" i="1"/>
  <c r="S223" i="1"/>
  <c r="L223" i="1"/>
  <c r="G223" i="1"/>
  <c r="D223" i="1"/>
  <c r="I222" i="1"/>
  <c r="Q223" i="1" l="1"/>
  <c r="K224" i="1"/>
  <c r="J224" i="1"/>
  <c r="O224" i="1"/>
  <c r="H224" i="1"/>
  <c r="F224" i="1"/>
  <c r="E224" i="1"/>
  <c r="I223" i="1"/>
  <c r="S224" i="1"/>
  <c r="M224" i="1"/>
  <c r="L224" i="1"/>
  <c r="G224" i="1"/>
  <c r="N224" i="1"/>
  <c r="A225" i="1"/>
  <c r="B225" i="1" s="1"/>
  <c r="D224" i="1"/>
  <c r="R222" i="1"/>
  <c r="T222" i="1" s="1"/>
  <c r="Q224" i="1" l="1"/>
  <c r="J225" i="1"/>
  <c r="K225" i="1"/>
  <c r="O225" i="1"/>
  <c r="H225" i="1"/>
  <c r="F225" i="1"/>
  <c r="E225" i="1"/>
  <c r="R223" i="1"/>
  <c r="T223" i="1" s="1"/>
  <c r="I224" i="1"/>
  <c r="L225" i="1"/>
  <c r="D225" i="1"/>
  <c r="A226" i="1"/>
  <c r="B226" i="1" s="1"/>
  <c r="G225" i="1"/>
  <c r="N225" i="1"/>
  <c r="M225" i="1"/>
  <c r="S225" i="1"/>
  <c r="Q225" i="1" l="1"/>
  <c r="K226" i="1"/>
  <c r="J226" i="1"/>
  <c r="O226" i="1"/>
  <c r="H226" i="1"/>
  <c r="R224" i="1"/>
  <c r="T224" i="1" s="1"/>
  <c r="F226" i="1"/>
  <c r="E226" i="1"/>
  <c r="A227" i="1"/>
  <c r="B227" i="1" s="1"/>
  <c r="G226" i="1"/>
  <c r="N226" i="1"/>
  <c r="M226" i="1"/>
  <c r="L226" i="1"/>
  <c r="D226" i="1"/>
  <c r="S226" i="1"/>
  <c r="I225" i="1"/>
  <c r="Q226" i="1" l="1"/>
  <c r="K227" i="1"/>
  <c r="J227" i="1"/>
  <c r="O227" i="1"/>
  <c r="H227" i="1"/>
  <c r="F227" i="1"/>
  <c r="E227" i="1"/>
  <c r="N227" i="1"/>
  <c r="S227" i="1"/>
  <c r="M227" i="1"/>
  <c r="L227" i="1"/>
  <c r="D227" i="1"/>
  <c r="A228" i="1"/>
  <c r="B228" i="1" s="1"/>
  <c r="G227" i="1"/>
  <c r="I226" i="1"/>
  <c r="R225" i="1"/>
  <c r="T225" i="1" s="1"/>
  <c r="Q227" i="1" l="1"/>
  <c r="K228" i="1"/>
  <c r="J228" i="1"/>
  <c r="O228" i="1"/>
  <c r="H228" i="1"/>
  <c r="F228" i="1"/>
  <c r="E228" i="1"/>
  <c r="S228" i="1"/>
  <c r="M228" i="1"/>
  <c r="L228" i="1"/>
  <c r="D228" i="1"/>
  <c r="A229" i="1"/>
  <c r="B229" i="1" s="1"/>
  <c r="G228" i="1"/>
  <c r="N228" i="1"/>
  <c r="I227" i="1"/>
  <c r="R226" i="1"/>
  <c r="T226" i="1" s="1"/>
  <c r="Q228" i="1" l="1"/>
  <c r="J229" i="1"/>
  <c r="K229" i="1"/>
  <c r="O229" i="1"/>
  <c r="H229" i="1"/>
  <c r="F229" i="1"/>
  <c r="E229" i="1"/>
  <c r="R227" i="1"/>
  <c r="T227" i="1" s="1"/>
  <c r="L229" i="1"/>
  <c r="D229" i="1"/>
  <c r="A230" i="1"/>
  <c r="B230" i="1" s="1"/>
  <c r="G229" i="1"/>
  <c r="S229" i="1"/>
  <c r="N229" i="1"/>
  <c r="M229" i="1"/>
  <c r="I228" i="1"/>
  <c r="Q229" i="1" l="1"/>
  <c r="J230" i="1"/>
  <c r="K230" i="1"/>
  <c r="R228" i="1"/>
  <c r="T228" i="1" s="1"/>
  <c r="O230" i="1"/>
  <c r="H230" i="1"/>
  <c r="F230" i="1"/>
  <c r="E230" i="1"/>
  <c r="A231" i="1"/>
  <c r="B231" i="1" s="1"/>
  <c r="G230" i="1"/>
  <c r="N230" i="1"/>
  <c r="S230" i="1"/>
  <c r="D230" i="1"/>
  <c r="M230" i="1"/>
  <c r="L230" i="1"/>
  <c r="I229" i="1"/>
  <c r="Q230" i="1" l="1"/>
  <c r="K231" i="1"/>
  <c r="J231" i="1"/>
  <c r="R229" i="1"/>
  <c r="T229" i="1" s="1"/>
  <c r="O231" i="1"/>
  <c r="H231" i="1"/>
  <c r="F231" i="1"/>
  <c r="E231" i="1"/>
  <c r="N231" i="1"/>
  <c r="S231" i="1"/>
  <c r="M231" i="1"/>
  <c r="G231" i="1"/>
  <c r="D231" i="1"/>
  <c r="A232" i="1"/>
  <c r="B232" i="1" s="1"/>
  <c r="L231" i="1"/>
  <c r="I230" i="1"/>
  <c r="Q231" i="1" l="1"/>
  <c r="K232" i="1"/>
  <c r="J232" i="1"/>
  <c r="O232" i="1"/>
  <c r="H232" i="1"/>
  <c r="F232" i="1"/>
  <c r="E232" i="1"/>
  <c r="I231" i="1"/>
  <c r="S232" i="1"/>
  <c r="M232" i="1"/>
  <c r="L232" i="1"/>
  <c r="D232" i="1"/>
  <c r="G232" i="1"/>
  <c r="N232" i="1"/>
  <c r="A233" i="1"/>
  <c r="B233" i="1" s="1"/>
  <c r="R230" i="1"/>
  <c r="T230" i="1" s="1"/>
  <c r="Q232" i="1" l="1"/>
  <c r="J233" i="1"/>
  <c r="K233" i="1"/>
  <c r="H233" i="1"/>
  <c r="O233" i="1"/>
  <c r="F233" i="1"/>
  <c r="E233" i="1"/>
  <c r="R231" i="1"/>
  <c r="T231" i="1" s="1"/>
  <c r="I232" i="1"/>
  <c r="L233" i="1"/>
  <c r="D233" i="1"/>
  <c r="A234" i="1"/>
  <c r="B234" i="1" s="1"/>
  <c r="G233" i="1"/>
  <c r="N233" i="1"/>
  <c r="M233" i="1"/>
  <c r="S233" i="1"/>
  <c r="Q233" i="1" l="1"/>
  <c r="K234" i="1"/>
  <c r="J234" i="1"/>
  <c r="O234" i="1"/>
  <c r="H234" i="1"/>
  <c r="F234" i="1"/>
  <c r="E234" i="1"/>
  <c r="R232" i="1"/>
  <c r="T232" i="1" s="1"/>
  <c r="I233" i="1"/>
  <c r="A235" i="1"/>
  <c r="B235" i="1" s="1"/>
  <c r="G234" i="1"/>
  <c r="N234" i="1"/>
  <c r="M234" i="1"/>
  <c r="L234" i="1"/>
  <c r="D234" i="1"/>
  <c r="S234" i="1"/>
  <c r="Q234" i="1" l="1"/>
  <c r="K235" i="1"/>
  <c r="J235" i="1"/>
  <c r="O235" i="1"/>
  <c r="H235" i="1"/>
  <c r="E235" i="1"/>
  <c r="F235" i="1"/>
  <c r="R233" i="1"/>
  <c r="T233" i="1" s="1"/>
  <c r="N235" i="1"/>
  <c r="S235" i="1"/>
  <c r="M235" i="1"/>
  <c r="L235" i="1"/>
  <c r="D235" i="1"/>
  <c r="A236" i="1"/>
  <c r="B236" i="1" s="1"/>
  <c r="G235" i="1"/>
  <c r="I234" i="1"/>
  <c r="Q235" i="1" l="1"/>
  <c r="K236" i="1"/>
  <c r="J236" i="1"/>
  <c r="O236" i="1"/>
  <c r="H236" i="1"/>
  <c r="F236" i="1"/>
  <c r="E236" i="1"/>
  <c r="I235" i="1"/>
  <c r="S236" i="1"/>
  <c r="M236" i="1"/>
  <c r="L236" i="1"/>
  <c r="D236" i="1"/>
  <c r="A237" i="1"/>
  <c r="B237" i="1" s="1"/>
  <c r="N236" i="1"/>
  <c r="G236" i="1"/>
  <c r="R234" i="1"/>
  <c r="T234" i="1" s="1"/>
  <c r="Q236" i="1" l="1"/>
  <c r="J237" i="1"/>
  <c r="K237" i="1"/>
  <c r="O237" i="1"/>
  <c r="H237" i="1"/>
  <c r="F237" i="1"/>
  <c r="E237" i="1"/>
  <c r="R235" i="1"/>
  <c r="T235" i="1" s="1"/>
  <c r="I236" i="1"/>
  <c r="L237" i="1"/>
  <c r="D237" i="1"/>
  <c r="A238" i="1"/>
  <c r="B238" i="1" s="1"/>
  <c r="G237" i="1"/>
  <c r="S237" i="1"/>
  <c r="N237" i="1"/>
  <c r="M237" i="1"/>
  <c r="Q237" i="1" l="1"/>
  <c r="J238" i="1"/>
  <c r="K238" i="1"/>
  <c r="O238" i="1"/>
  <c r="H238" i="1"/>
  <c r="F238" i="1"/>
  <c r="E238" i="1"/>
  <c r="R236" i="1"/>
  <c r="T236" i="1" s="1"/>
  <c r="A239" i="1"/>
  <c r="B239" i="1" s="1"/>
  <c r="G238" i="1"/>
  <c r="N238" i="1"/>
  <c r="S238" i="1"/>
  <c r="M238" i="1"/>
  <c r="L238" i="1"/>
  <c r="D238" i="1"/>
  <c r="I237" i="1"/>
  <c r="Q238" i="1" l="1"/>
  <c r="K239" i="1"/>
  <c r="J239" i="1"/>
  <c r="R237" i="1"/>
  <c r="T237" i="1" s="1"/>
  <c r="O239" i="1"/>
  <c r="H239" i="1"/>
  <c r="F239" i="1"/>
  <c r="E239" i="1"/>
  <c r="N239" i="1"/>
  <c r="S239" i="1"/>
  <c r="M239" i="1"/>
  <c r="G239" i="1"/>
  <c r="L239" i="1"/>
  <c r="D239" i="1"/>
  <c r="A240" i="1"/>
  <c r="B240" i="1" s="1"/>
  <c r="I238" i="1"/>
  <c r="Q239" i="1" l="1"/>
  <c r="K240" i="1"/>
  <c r="J240" i="1"/>
  <c r="O240" i="1"/>
  <c r="H240" i="1"/>
  <c r="F240" i="1"/>
  <c r="E240" i="1"/>
  <c r="I239" i="1"/>
  <c r="S240" i="1"/>
  <c r="M240" i="1"/>
  <c r="L240" i="1"/>
  <c r="D240" i="1"/>
  <c r="G240" i="1"/>
  <c r="N240" i="1"/>
  <c r="A241" i="1"/>
  <c r="B241" i="1" s="1"/>
  <c r="R238" i="1"/>
  <c r="T238" i="1" s="1"/>
  <c r="Q240" i="1" l="1"/>
  <c r="J241" i="1"/>
  <c r="K241" i="1"/>
  <c r="O241" i="1"/>
  <c r="H241" i="1"/>
  <c r="F241" i="1"/>
  <c r="E241" i="1"/>
  <c r="R239" i="1"/>
  <c r="T239" i="1" s="1"/>
  <c r="L241" i="1"/>
  <c r="D241" i="1"/>
  <c r="A242" i="1"/>
  <c r="B242" i="1" s="1"/>
  <c r="G241" i="1"/>
  <c r="N241" i="1"/>
  <c r="M241" i="1"/>
  <c r="S241" i="1"/>
  <c r="I240" i="1"/>
  <c r="Q241" i="1" l="1"/>
  <c r="K242" i="1"/>
  <c r="J242" i="1"/>
  <c r="R240" i="1"/>
  <c r="T240" i="1" s="1"/>
  <c r="O242" i="1"/>
  <c r="H242" i="1"/>
  <c r="F242" i="1"/>
  <c r="E242" i="1"/>
  <c r="A243" i="1"/>
  <c r="B243" i="1" s="1"/>
  <c r="G242" i="1"/>
  <c r="N242" i="1"/>
  <c r="M242" i="1"/>
  <c r="L242" i="1"/>
  <c r="D242" i="1"/>
  <c r="S242" i="1"/>
  <c r="I241" i="1"/>
  <c r="Q242" i="1" l="1"/>
  <c r="K243" i="1"/>
  <c r="J243" i="1"/>
  <c r="O243" i="1"/>
  <c r="H243" i="1"/>
  <c r="F243" i="1"/>
  <c r="E243" i="1"/>
  <c r="N243" i="1"/>
  <c r="S243" i="1"/>
  <c r="M243" i="1"/>
  <c r="L243" i="1"/>
  <c r="D243" i="1"/>
  <c r="A244" i="1"/>
  <c r="B244" i="1" s="1"/>
  <c r="G243" i="1"/>
  <c r="I242" i="1"/>
  <c r="R241" i="1"/>
  <c r="T241" i="1" s="1"/>
  <c r="Q243" i="1" l="1"/>
  <c r="K244" i="1"/>
  <c r="J244" i="1"/>
  <c r="O244" i="1"/>
  <c r="H244" i="1"/>
  <c r="F244" i="1"/>
  <c r="E244" i="1"/>
  <c r="I243" i="1"/>
  <c r="N244" i="1"/>
  <c r="A245" i="1"/>
  <c r="B245" i="1" s="1"/>
  <c r="M244" i="1"/>
  <c r="D244" i="1"/>
  <c r="L244" i="1"/>
  <c r="G244" i="1"/>
  <c r="S244" i="1"/>
  <c r="R242" i="1"/>
  <c r="T242" i="1" s="1"/>
  <c r="Q244" i="1" l="1"/>
  <c r="J245" i="1"/>
  <c r="K245" i="1"/>
  <c r="O245" i="1"/>
  <c r="H245" i="1"/>
  <c r="F245" i="1"/>
  <c r="E245" i="1"/>
  <c r="R243" i="1"/>
  <c r="T243" i="1" s="1"/>
  <c r="I244" i="1"/>
  <c r="S245" i="1"/>
  <c r="M245" i="1"/>
  <c r="A246" i="1"/>
  <c r="B246" i="1" s="1"/>
  <c r="N245" i="1"/>
  <c r="L245" i="1"/>
  <c r="G245" i="1"/>
  <c r="D245" i="1"/>
  <c r="Q245" i="1" l="1"/>
  <c r="K246" i="1"/>
  <c r="J246" i="1"/>
  <c r="O246" i="1"/>
  <c r="H246" i="1"/>
  <c r="F246" i="1"/>
  <c r="E246" i="1"/>
  <c r="L246" i="1"/>
  <c r="D246" i="1"/>
  <c r="M246" i="1"/>
  <c r="G246" i="1"/>
  <c r="S246" i="1"/>
  <c r="A247" i="1"/>
  <c r="B247" i="1" s="1"/>
  <c r="N246" i="1"/>
  <c r="I245" i="1"/>
  <c r="R244" i="1"/>
  <c r="T244" i="1" s="1"/>
  <c r="Q246" i="1" l="1"/>
  <c r="K247" i="1"/>
  <c r="J247" i="1"/>
  <c r="O247" i="1"/>
  <c r="H247" i="1"/>
  <c r="F247" i="1"/>
  <c r="E247" i="1"/>
  <c r="I246" i="1"/>
  <c r="A248" i="1"/>
  <c r="B248" i="1" s="1"/>
  <c r="G247" i="1"/>
  <c r="S247" i="1"/>
  <c r="L247" i="1"/>
  <c r="N247" i="1"/>
  <c r="D247" i="1"/>
  <c r="M247" i="1"/>
  <c r="R245" i="1"/>
  <c r="T245" i="1" s="1"/>
  <c r="Q247" i="1" l="1"/>
  <c r="K248" i="1"/>
  <c r="J248" i="1"/>
  <c r="O248" i="1"/>
  <c r="H248" i="1"/>
  <c r="F248" i="1"/>
  <c r="E248" i="1"/>
  <c r="R246" i="1"/>
  <c r="T246" i="1" s="1"/>
  <c r="N248" i="1"/>
  <c r="D248" i="1"/>
  <c r="A249" i="1"/>
  <c r="B249" i="1" s="1"/>
  <c r="S248" i="1"/>
  <c r="G248" i="1"/>
  <c r="M248" i="1"/>
  <c r="L248" i="1"/>
  <c r="I247" i="1"/>
  <c r="Q248" i="1" l="1"/>
  <c r="J249" i="1"/>
  <c r="K249" i="1"/>
  <c r="R247" i="1"/>
  <c r="T247" i="1" s="1"/>
  <c r="H249" i="1"/>
  <c r="O249" i="1"/>
  <c r="F249" i="1"/>
  <c r="E249" i="1"/>
  <c r="I248" i="1"/>
  <c r="S249" i="1"/>
  <c r="M249" i="1"/>
  <c r="D249" i="1"/>
  <c r="A250" i="1"/>
  <c r="B250" i="1" s="1"/>
  <c r="N249" i="1"/>
  <c r="L249" i="1"/>
  <c r="G249" i="1"/>
  <c r="Q249" i="1" l="1"/>
  <c r="K250" i="1"/>
  <c r="J250" i="1"/>
  <c r="H250" i="1"/>
  <c r="O250" i="1"/>
  <c r="F250" i="1"/>
  <c r="E250" i="1"/>
  <c r="R248" i="1"/>
  <c r="T248" i="1" s="1"/>
  <c r="L250" i="1"/>
  <c r="D250" i="1"/>
  <c r="A251" i="1"/>
  <c r="B251" i="1" s="1"/>
  <c r="N250" i="1"/>
  <c r="M250" i="1"/>
  <c r="G250" i="1"/>
  <c r="S250" i="1"/>
  <c r="I249" i="1"/>
  <c r="R249" i="1" l="1"/>
  <c r="T249" i="1" s="1"/>
  <c r="Q250" i="1"/>
  <c r="K251" i="1"/>
  <c r="J251" i="1"/>
  <c r="O251" i="1"/>
  <c r="H251" i="1"/>
  <c r="F251" i="1"/>
  <c r="E251" i="1"/>
  <c r="I250" i="1"/>
  <c r="A252" i="1"/>
  <c r="B252" i="1" s="1"/>
  <c r="G251" i="1"/>
  <c r="M251" i="1"/>
  <c r="S251" i="1"/>
  <c r="L251" i="1"/>
  <c r="N251" i="1"/>
  <c r="D251" i="1"/>
  <c r="Q251" i="1" l="1"/>
  <c r="K252" i="1"/>
  <c r="J252" i="1"/>
  <c r="O252" i="1"/>
  <c r="H252" i="1"/>
  <c r="F252" i="1"/>
  <c r="E252" i="1"/>
  <c r="R250" i="1"/>
  <c r="T250" i="1" s="1"/>
  <c r="N252" i="1"/>
  <c r="S252" i="1"/>
  <c r="L252" i="1"/>
  <c r="G252" i="1"/>
  <c r="D252" i="1"/>
  <c r="M252" i="1"/>
  <c r="A253" i="1"/>
  <c r="B253" i="1" s="1"/>
  <c r="I251" i="1"/>
  <c r="Q252" i="1" l="1"/>
  <c r="J253" i="1"/>
  <c r="K253" i="1"/>
  <c r="O253" i="1"/>
  <c r="H253" i="1"/>
  <c r="F253" i="1"/>
  <c r="E253" i="1"/>
  <c r="R251" i="1"/>
  <c r="T251" i="1" s="1"/>
  <c r="S253" i="1"/>
  <c r="M253" i="1"/>
  <c r="D253" i="1"/>
  <c r="A254" i="1"/>
  <c r="B254" i="1" s="1"/>
  <c r="G253" i="1"/>
  <c r="N253" i="1"/>
  <c r="L253" i="1"/>
  <c r="I252" i="1"/>
  <c r="Q253" i="1" l="1"/>
  <c r="J254" i="1"/>
  <c r="K254" i="1"/>
  <c r="O254" i="1"/>
  <c r="H254" i="1"/>
  <c r="F254" i="1"/>
  <c r="E254" i="1"/>
  <c r="R252" i="1"/>
  <c r="T252" i="1" s="1"/>
  <c r="L254" i="1"/>
  <c r="D254" i="1"/>
  <c r="A255" i="1"/>
  <c r="B255" i="1" s="1"/>
  <c r="N254" i="1"/>
  <c r="M254" i="1"/>
  <c r="G254" i="1"/>
  <c r="S254" i="1"/>
  <c r="I253" i="1"/>
  <c r="R253" i="1" l="1"/>
  <c r="T253" i="1" s="1"/>
  <c r="Q254" i="1"/>
  <c r="K255" i="1"/>
  <c r="J255" i="1"/>
  <c r="O255" i="1"/>
  <c r="H255" i="1"/>
  <c r="F255" i="1"/>
  <c r="E255" i="1"/>
  <c r="A256" i="1"/>
  <c r="B256" i="1" s="1"/>
  <c r="G255" i="1"/>
  <c r="N255" i="1"/>
  <c r="D255" i="1"/>
  <c r="M255" i="1"/>
  <c r="S255" i="1"/>
  <c r="L255" i="1"/>
  <c r="I254" i="1"/>
  <c r="Q255" i="1" l="1"/>
  <c r="K256" i="1"/>
  <c r="J256" i="1"/>
  <c r="R254" i="1"/>
  <c r="T254" i="1" s="1"/>
  <c r="O256" i="1"/>
  <c r="H256" i="1"/>
  <c r="F256" i="1"/>
  <c r="E256" i="1"/>
  <c r="N256" i="1"/>
  <c r="A257" i="1"/>
  <c r="B257" i="1" s="1"/>
  <c r="M256" i="1"/>
  <c r="S256" i="1"/>
  <c r="L256" i="1"/>
  <c r="G256" i="1"/>
  <c r="D256" i="1"/>
  <c r="I255" i="1"/>
  <c r="Q256" i="1" l="1"/>
  <c r="J257" i="1"/>
  <c r="K257" i="1"/>
  <c r="O257" i="1"/>
  <c r="H257" i="1"/>
  <c r="F257" i="1"/>
  <c r="E257" i="1"/>
  <c r="I256" i="1"/>
  <c r="S257" i="1"/>
  <c r="M257" i="1"/>
  <c r="L257" i="1"/>
  <c r="G257" i="1"/>
  <c r="D257" i="1"/>
  <c r="N257" i="1"/>
  <c r="A258" i="1"/>
  <c r="B258" i="1" s="1"/>
  <c r="R255" i="1"/>
  <c r="T255" i="1" s="1"/>
  <c r="Q257" i="1" l="1"/>
  <c r="K258" i="1"/>
  <c r="J258" i="1"/>
  <c r="O258" i="1"/>
  <c r="H258" i="1"/>
  <c r="F258" i="1"/>
  <c r="E258" i="1"/>
  <c r="R256" i="1"/>
  <c r="T256" i="1" s="1"/>
  <c r="I257" i="1"/>
  <c r="L258" i="1"/>
  <c r="D258" i="1"/>
  <c r="S258" i="1"/>
  <c r="A259" i="1"/>
  <c r="B259" i="1" s="1"/>
  <c r="G258" i="1"/>
  <c r="N258" i="1"/>
  <c r="M258" i="1"/>
  <c r="Q258" i="1" l="1"/>
  <c r="K259" i="1"/>
  <c r="J259" i="1"/>
  <c r="O259" i="1"/>
  <c r="H259" i="1"/>
  <c r="F259" i="1"/>
  <c r="E259" i="1"/>
  <c r="I258" i="1"/>
  <c r="A260" i="1"/>
  <c r="B260" i="1" s="1"/>
  <c r="G259" i="1"/>
  <c r="N259" i="1"/>
  <c r="D259" i="1"/>
  <c r="M259" i="1"/>
  <c r="L259" i="1"/>
  <c r="S259" i="1"/>
  <c r="R257" i="1"/>
  <c r="T257" i="1" s="1"/>
  <c r="Q259" i="1" l="1"/>
  <c r="K260" i="1"/>
  <c r="J260" i="1"/>
  <c r="O260" i="1"/>
  <c r="H260" i="1"/>
  <c r="R258" i="1"/>
  <c r="T258" i="1" s="1"/>
  <c r="F260" i="1"/>
  <c r="E260" i="1"/>
  <c r="N260" i="1"/>
  <c r="D260" i="1"/>
  <c r="A261" i="1"/>
  <c r="B261" i="1" s="1"/>
  <c r="M260" i="1"/>
  <c r="S260" i="1"/>
  <c r="G260" i="1"/>
  <c r="L260" i="1"/>
  <c r="I259" i="1"/>
  <c r="Q260" i="1" l="1"/>
  <c r="J261" i="1"/>
  <c r="K261" i="1"/>
  <c r="O261" i="1"/>
  <c r="H261" i="1"/>
  <c r="F261" i="1"/>
  <c r="E261" i="1"/>
  <c r="R259" i="1"/>
  <c r="T259" i="1" s="1"/>
  <c r="S261" i="1"/>
  <c r="M261" i="1"/>
  <c r="A262" i="1"/>
  <c r="B262" i="1" s="1"/>
  <c r="N261" i="1"/>
  <c r="L261" i="1"/>
  <c r="G261" i="1"/>
  <c r="D261" i="1"/>
  <c r="I260" i="1"/>
  <c r="Q261" i="1" l="1"/>
  <c r="J262" i="1"/>
  <c r="K262" i="1"/>
  <c r="O262" i="1"/>
  <c r="H262" i="1"/>
  <c r="F262" i="1"/>
  <c r="E262" i="1"/>
  <c r="R260" i="1"/>
  <c r="T260" i="1" s="1"/>
  <c r="L262" i="1"/>
  <c r="D262" i="1"/>
  <c r="M262" i="1"/>
  <c r="G262" i="1"/>
  <c r="S262" i="1"/>
  <c r="N262" i="1"/>
  <c r="A263" i="1"/>
  <c r="B263" i="1" s="1"/>
  <c r="I261" i="1"/>
  <c r="Q262" i="1" l="1"/>
  <c r="K263" i="1"/>
  <c r="J263" i="1"/>
  <c r="O263" i="1"/>
  <c r="H263" i="1"/>
  <c r="F263" i="1"/>
  <c r="E263" i="1"/>
  <c r="I262" i="1"/>
  <c r="A264" i="1"/>
  <c r="B264" i="1" s="1"/>
  <c r="G263" i="1"/>
  <c r="S263" i="1"/>
  <c r="L263" i="1"/>
  <c r="D263" i="1"/>
  <c r="N263" i="1"/>
  <c r="M263" i="1"/>
  <c r="R261" i="1"/>
  <c r="T261" i="1" s="1"/>
  <c r="Q263" i="1" l="1"/>
  <c r="K264" i="1"/>
  <c r="J264" i="1"/>
  <c r="O264" i="1"/>
  <c r="H264" i="1"/>
  <c r="F264" i="1"/>
  <c r="E264" i="1"/>
  <c r="N264" i="1"/>
  <c r="D264" i="1"/>
  <c r="M264" i="1"/>
  <c r="L264" i="1"/>
  <c r="G264" i="1"/>
  <c r="A265" i="1"/>
  <c r="B265" i="1" s="1"/>
  <c r="S264" i="1"/>
  <c r="I263" i="1"/>
  <c r="R262" i="1"/>
  <c r="T262" i="1" s="1"/>
  <c r="Q264" i="1" l="1"/>
  <c r="J265" i="1"/>
  <c r="K265" i="1"/>
  <c r="H265" i="1"/>
  <c r="O265" i="1"/>
  <c r="R263" i="1"/>
  <c r="T263" i="1" s="1"/>
  <c r="F265" i="1"/>
  <c r="E265" i="1"/>
  <c r="S265" i="1"/>
  <c r="M265" i="1"/>
  <c r="D265" i="1"/>
  <c r="A266" i="1"/>
  <c r="B266" i="1" s="1"/>
  <c r="N265" i="1"/>
  <c r="G265" i="1"/>
  <c r="L265" i="1"/>
  <c r="I264" i="1"/>
  <c r="Q265" i="1" l="1"/>
  <c r="K266" i="1"/>
  <c r="J266" i="1"/>
  <c r="H266" i="1"/>
  <c r="O266" i="1"/>
  <c r="F266" i="1"/>
  <c r="E266" i="1"/>
  <c r="R264" i="1"/>
  <c r="T264" i="1" s="1"/>
  <c r="I265" i="1"/>
  <c r="L266" i="1"/>
  <c r="D266" i="1"/>
  <c r="A267" i="1"/>
  <c r="B267" i="1" s="1"/>
  <c r="N266" i="1"/>
  <c r="M266" i="1"/>
  <c r="G266" i="1"/>
  <c r="S266" i="1"/>
  <c r="Q266" i="1" l="1"/>
  <c r="K267" i="1"/>
  <c r="J267" i="1"/>
  <c r="O267" i="1"/>
  <c r="H267" i="1"/>
  <c r="E267" i="1"/>
  <c r="F267" i="1"/>
  <c r="R265" i="1"/>
  <c r="T265" i="1" s="1"/>
  <c r="I266" i="1"/>
  <c r="A268" i="1"/>
  <c r="B268" i="1" s="1"/>
  <c r="G267" i="1"/>
  <c r="M267" i="1"/>
  <c r="S267" i="1"/>
  <c r="L267" i="1"/>
  <c r="N267" i="1"/>
  <c r="D267" i="1"/>
  <c r="Q267" i="1" l="1"/>
  <c r="K268" i="1"/>
  <c r="J268" i="1"/>
  <c r="O268" i="1"/>
  <c r="H268" i="1"/>
  <c r="F268" i="1"/>
  <c r="E268" i="1"/>
  <c r="R266" i="1"/>
  <c r="T266" i="1" s="1"/>
  <c r="N268" i="1"/>
  <c r="S268" i="1"/>
  <c r="L268" i="1"/>
  <c r="G268" i="1"/>
  <c r="A269" i="1"/>
  <c r="B269" i="1" s="1"/>
  <c r="D268" i="1"/>
  <c r="M268" i="1"/>
  <c r="I267" i="1"/>
  <c r="Q268" i="1" l="1"/>
  <c r="J269" i="1"/>
  <c r="K269" i="1"/>
  <c r="O269" i="1"/>
  <c r="H269" i="1"/>
  <c r="R267" i="1"/>
  <c r="T267" i="1" s="1"/>
  <c r="F269" i="1"/>
  <c r="E269" i="1"/>
  <c r="S269" i="1"/>
  <c r="M269" i="1"/>
  <c r="D269" i="1"/>
  <c r="N269" i="1"/>
  <c r="L269" i="1"/>
  <c r="G269" i="1"/>
  <c r="A270" i="1"/>
  <c r="B270" i="1" s="1"/>
  <c r="I268" i="1"/>
  <c r="Q269" i="1" l="1"/>
  <c r="J270" i="1"/>
  <c r="K270" i="1"/>
  <c r="O270" i="1"/>
  <c r="H270" i="1"/>
  <c r="F270" i="1"/>
  <c r="E270" i="1"/>
  <c r="R268" i="1"/>
  <c r="T268" i="1" s="1"/>
  <c r="L270" i="1"/>
  <c r="D270" i="1"/>
  <c r="A271" i="1"/>
  <c r="B271" i="1" s="1"/>
  <c r="N270" i="1"/>
  <c r="G270" i="1"/>
  <c r="S270" i="1"/>
  <c r="M270" i="1"/>
  <c r="I269" i="1"/>
  <c r="Q270" i="1" l="1"/>
  <c r="K271" i="1"/>
  <c r="J271" i="1"/>
  <c r="R269" i="1"/>
  <c r="T269" i="1" s="1"/>
  <c r="O271" i="1"/>
  <c r="H271" i="1"/>
  <c r="F271" i="1"/>
  <c r="E271" i="1"/>
  <c r="I270" i="1"/>
  <c r="A272" i="1"/>
  <c r="B272" i="1" s="1"/>
  <c r="G271" i="1"/>
  <c r="N271" i="1"/>
  <c r="D271" i="1"/>
  <c r="M271" i="1"/>
  <c r="L271" i="1"/>
  <c r="S271" i="1"/>
  <c r="Q271" i="1" l="1"/>
  <c r="K272" i="1"/>
  <c r="J272" i="1"/>
  <c r="O272" i="1"/>
  <c r="H272" i="1"/>
  <c r="F272" i="1"/>
  <c r="E272" i="1"/>
  <c r="R270" i="1"/>
  <c r="T270" i="1" s="1"/>
  <c r="N272" i="1"/>
  <c r="A273" i="1"/>
  <c r="B273" i="1" s="1"/>
  <c r="M272" i="1"/>
  <c r="S272" i="1"/>
  <c r="L272" i="1"/>
  <c r="G272" i="1"/>
  <c r="D272" i="1"/>
  <c r="I271" i="1"/>
  <c r="Q272" i="1" l="1"/>
  <c r="J273" i="1"/>
  <c r="K273" i="1"/>
  <c r="O273" i="1"/>
  <c r="H273" i="1"/>
  <c r="F273" i="1"/>
  <c r="E273" i="1"/>
  <c r="I272" i="1"/>
  <c r="S273" i="1"/>
  <c r="M273" i="1"/>
  <c r="L273" i="1"/>
  <c r="G273" i="1"/>
  <c r="A274" i="1"/>
  <c r="B274" i="1" s="1"/>
  <c r="D273" i="1"/>
  <c r="N273" i="1"/>
  <c r="R271" i="1"/>
  <c r="T271" i="1" s="1"/>
  <c r="Q273" i="1" l="1"/>
  <c r="K274" i="1"/>
  <c r="J274" i="1"/>
  <c r="O274" i="1"/>
  <c r="H274" i="1"/>
  <c r="F274" i="1"/>
  <c r="E274" i="1"/>
  <c r="R272" i="1"/>
  <c r="T272" i="1" s="1"/>
  <c r="I273" i="1"/>
  <c r="L274" i="1"/>
  <c r="D274" i="1"/>
  <c r="S274" i="1"/>
  <c r="N274" i="1"/>
  <c r="M274" i="1"/>
  <c r="A275" i="1"/>
  <c r="B275" i="1" s="1"/>
  <c r="G274" i="1"/>
  <c r="Q274" i="1" l="1"/>
  <c r="K275" i="1"/>
  <c r="J275" i="1"/>
  <c r="O275" i="1"/>
  <c r="H275" i="1"/>
  <c r="F275" i="1"/>
  <c r="E275" i="1"/>
  <c r="R273" i="1"/>
  <c r="T273" i="1" s="1"/>
  <c r="I274" i="1"/>
  <c r="A276" i="1"/>
  <c r="B276" i="1" s="1"/>
  <c r="G275" i="1"/>
  <c r="N275" i="1"/>
  <c r="D275" i="1"/>
  <c r="S275" i="1"/>
  <c r="M275" i="1"/>
  <c r="L275" i="1"/>
  <c r="Q275" i="1" l="1"/>
  <c r="K276" i="1"/>
  <c r="J276" i="1"/>
  <c r="O276" i="1"/>
  <c r="H276" i="1"/>
  <c r="F276" i="1"/>
  <c r="E276" i="1"/>
  <c r="R274" i="1"/>
  <c r="T274" i="1" s="1"/>
  <c r="N276" i="1"/>
  <c r="D276" i="1"/>
  <c r="A277" i="1"/>
  <c r="B277" i="1" s="1"/>
  <c r="M276" i="1"/>
  <c r="L276" i="1"/>
  <c r="S276" i="1"/>
  <c r="G276" i="1"/>
  <c r="I275" i="1"/>
  <c r="Q276" i="1" l="1"/>
  <c r="J277" i="1"/>
  <c r="K277" i="1"/>
  <c r="O277" i="1"/>
  <c r="H277" i="1"/>
  <c r="F277" i="1"/>
  <c r="E277" i="1"/>
  <c r="I276" i="1"/>
  <c r="R275" i="1"/>
  <c r="T275" i="1" s="1"/>
  <c r="S277" i="1"/>
  <c r="M277" i="1"/>
  <c r="A278" i="1"/>
  <c r="B278" i="1" s="1"/>
  <c r="N277" i="1"/>
  <c r="L277" i="1"/>
  <c r="G277" i="1"/>
  <c r="D277" i="1"/>
  <c r="Q277" i="1" l="1"/>
  <c r="J278" i="1"/>
  <c r="K278" i="1"/>
  <c r="O278" i="1"/>
  <c r="H278" i="1"/>
  <c r="F278" i="1"/>
  <c r="E278" i="1"/>
  <c r="R276" i="1"/>
  <c r="T276" i="1" s="1"/>
  <c r="L278" i="1"/>
  <c r="D278" i="1"/>
  <c r="M278" i="1"/>
  <c r="G278" i="1"/>
  <c r="S278" i="1"/>
  <c r="A279" i="1"/>
  <c r="B279" i="1" s="1"/>
  <c r="N278" i="1"/>
  <c r="I277" i="1"/>
  <c r="Q278" i="1" l="1"/>
  <c r="K279" i="1"/>
  <c r="J279" i="1"/>
  <c r="O279" i="1"/>
  <c r="H279" i="1"/>
  <c r="F279" i="1"/>
  <c r="E279" i="1"/>
  <c r="I278" i="1"/>
  <c r="A280" i="1"/>
  <c r="B280" i="1" s="1"/>
  <c r="G279" i="1"/>
  <c r="S279" i="1"/>
  <c r="L279" i="1"/>
  <c r="N279" i="1"/>
  <c r="D279" i="1"/>
  <c r="M279" i="1"/>
  <c r="R277" i="1"/>
  <c r="T277" i="1" s="1"/>
  <c r="Q279" i="1" l="1"/>
  <c r="K280" i="1"/>
  <c r="J280" i="1"/>
  <c r="O280" i="1"/>
  <c r="H280" i="1"/>
  <c r="F280" i="1"/>
  <c r="E280" i="1"/>
  <c r="R278" i="1"/>
  <c r="T278" i="1" s="1"/>
  <c r="N280" i="1"/>
  <c r="D280" i="1"/>
  <c r="A281" i="1"/>
  <c r="B281" i="1" s="1"/>
  <c r="S280" i="1"/>
  <c r="G280" i="1"/>
  <c r="M280" i="1"/>
  <c r="L280" i="1"/>
  <c r="I279" i="1"/>
  <c r="Q280" i="1" l="1"/>
  <c r="J281" i="1"/>
  <c r="K281" i="1"/>
  <c r="H281" i="1"/>
  <c r="O281" i="1"/>
  <c r="R279" i="1"/>
  <c r="T279" i="1" s="1"/>
  <c r="F281" i="1"/>
  <c r="E281" i="1"/>
  <c r="S281" i="1"/>
  <c r="M281" i="1"/>
  <c r="D281" i="1"/>
  <c r="A282" i="1"/>
  <c r="B282" i="1" s="1"/>
  <c r="N281" i="1"/>
  <c r="L281" i="1"/>
  <c r="G281" i="1"/>
  <c r="I280" i="1"/>
  <c r="Q281" i="1" l="1"/>
  <c r="K282" i="1"/>
  <c r="J282" i="1"/>
  <c r="O282" i="1"/>
  <c r="H282" i="1"/>
  <c r="F282" i="1"/>
  <c r="E282" i="1"/>
  <c r="R280" i="1"/>
  <c r="T280" i="1" s="1"/>
  <c r="L282" i="1"/>
  <c r="D282" i="1"/>
  <c r="A283" i="1"/>
  <c r="B283" i="1" s="1"/>
  <c r="N282" i="1"/>
  <c r="M282" i="1"/>
  <c r="G282" i="1"/>
  <c r="S282" i="1"/>
  <c r="I281" i="1"/>
  <c r="Q282" i="1" l="1"/>
  <c r="K283" i="1"/>
  <c r="J283" i="1"/>
  <c r="O283" i="1"/>
  <c r="H283" i="1"/>
  <c r="F283" i="1"/>
  <c r="E283" i="1"/>
  <c r="I282" i="1"/>
  <c r="A284" i="1"/>
  <c r="B284" i="1" s="1"/>
  <c r="G283" i="1"/>
  <c r="M283" i="1"/>
  <c r="S283" i="1"/>
  <c r="L283" i="1"/>
  <c r="N283" i="1"/>
  <c r="D283" i="1"/>
  <c r="R281" i="1"/>
  <c r="T281" i="1" s="1"/>
  <c r="Q283" i="1" l="1"/>
  <c r="K284" i="1"/>
  <c r="J284" i="1"/>
  <c r="O284" i="1"/>
  <c r="H284" i="1"/>
  <c r="F284" i="1"/>
  <c r="E284" i="1"/>
  <c r="R282" i="1"/>
  <c r="T282" i="1" s="1"/>
  <c r="N284" i="1"/>
  <c r="S284" i="1"/>
  <c r="L284" i="1"/>
  <c r="G284" i="1"/>
  <c r="D284" i="1"/>
  <c r="M284" i="1"/>
  <c r="A285" i="1"/>
  <c r="B285" i="1" s="1"/>
  <c r="I283" i="1"/>
  <c r="Q284" i="1" l="1"/>
  <c r="J285" i="1"/>
  <c r="K285" i="1"/>
  <c r="O285" i="1"/>
  <c r="H285" i="1"/>
  <c r="F285" i="1"/>
  <c r="E285" i="1"/>
  <c r="R283" i="1"/>
  <c r="T283" i="1" s="1"/>
  <c r="S285" i="1"/>
  <c r="M285" i="1"/>
  <c r="D285" i="1"/>
  <c r="A286" i="1"/>
  <c r="B286" i="1" s="1"/>
  <c r="G285" i="1"/>
  <c r="N285" i="1"/>
  <c r="L285" i="1"/>
  <c r="I284" i="1"/>
  <c r="Q285" i="1" l="1"/>
  <c r="J286" i="1"/>
  <c r="K286" i="1"/>
  <c r="O286" i="1"/>
  <c r="H286" i="1"/>
  <c r="F286" i="1"/>
  <c r="E286" i="1"/>
  <c r="R284" i="1"/>
  <c r="T284" i="1" s="1"/>
  <c r="I285" i="1"/>
  <c r="L286" i="1"/>
  <c r="D286" i="1"/>
  <c r="A287" i="1"/>
  <c r="B287" i="1" s="1"/>
  <c r="N286" i="1"/>
  <c r="M286" i="1"/>
  <c r="G286" i="1"/>
  <c r="S286" i="1"/>
  <c r="Q286" i="1" l="1"/>
  <c r="K287" i="1"/>
  <c r="J287" i="1"/>
  <c r="R285" i="1"/>
  <c r="T285" i="1" s="1"/>
  <c r="O287" i="1"/>
  <c r="H287" i="1"/>
  <c r="F287" i="1"/>
  <c r="E287" i="1"/>
  <c r="A288" i="1"/>
  <c r="B288" i="1" s="1"/>
  <c r="G287" i="1"/>
  <c r="N287" i="1"/>
  <c r="D287" i="1"/>
  <c r="M287" i="1"/>
  <c r="S287" i="1"/>
  <c r="L287" i="1"/>
  <c r="I286" i="1"/>
  <c r="Q287" i="1" l="1"/>
  <c r="K288" i="1"/>
  <c r="J288" i="1"/>
  <c r="R286" i="1"/>
  <c r="T286" i="1" s="1"/>
  <c r="O288" i="1"/>
  <c r="H288" i="1"/>
  <c r="F288" i="1"/>
  <c r="E288" i="1"/>
  <c r="I287" i="1"/>
  <c r="N288" i="1"/>
  <c r="A289" i="1"/>
  <c r="B289" i="1" s="1"/>
  <c r="M288" i="1"/>
  <c r="S288" i="1"/>
  <c r="L288" i="1"/>
  <c r="G288" i="1"/>
  <c r="D288" i="1"/>
  <c r="Q288" i="1" l="1"/>
  <c r="J289" i="1"/>
  <c r="K289" i="1"/>
  <c r="O289" i="1"/>
  <c r="H289" i="1"/>
  <c r="F289" i="1"/>
  <c r="E289" i="1"/>
  <c r="R287" i="1"/>
  <c r="T287" i="1" s="1"/>
  <c r="S289" i="1"/>
  <c r="M289" i="1"/>
  <c r="L289" i="1"/>
  <c r="G289" i="1"/>
  <c r="D289" i="1"/>
  <c r="N289" i="1"/>
  <c r="A290" i="1"/>
  <c r="B290" i="1" s="1"/>
  <c r="I288" i="1"/>
  <c r="Q289" i="1" l="1"/>
  <c r="K290" i="1"/>
  <c r="J290" i="1"/>
  <c r="O290" i="1"/>
  <c r="H290" i="1"/>
  <c r="F290" i="1"/>
  <c r="E290" i="1"/>
  <c r="I289" i="1"/>
  <c r="L290" i="1"/>
  <c r="D290" i="1"/>
  <c r="S290" i="1"/>
  <c r="A291" i="1"/>
  <c r="B291" i="1" s="1"/>
  <c r="G290" i="1"/>
  <c r="N290" i="1"/>
  <c r="M290" i="1"/>
  <c r="R288" i="1"/>
  <c r="T288" i="1" s="1"/>
  <c r="Q290" i="1" l="1"/>
  <c r="K291" i="1"/>
  <c r="J291" i="1"/>
  <c r="O291" i="1"/>
  <c r="H291" i="1"/>
  <c r="F291" i="1"/>
  <c r="E291" i="1"/>
  <c r="R289" i="1"/>
  <c r="T289" i="1" s="1"/>
  <c r="A292" i="1"/>
  <c r="B292" i="1" s="1"/>
  <c r="G291" i="1"/>
  <c r="N291" i="1"/>
  <c r="D291" i="1"/>
  <c r="M291" i="1"/>
  <c r="L291" i="1"/>
  <c r="S291" i="1"/>
  <c r="I290" i="1"/>
  <c r="Q291" i="1" l="1"/>
  <c r="K292" i="1"/>
  <c r="J292" i="1"/>
  <c r="O292" i="1"/>
  <c r="H292" i="1"/>
  <c r="F292" i="1"/>
  <c r="E292" i="1"/>
  <c r="R290" i="1"/>
  <c r="T290" i="1" s="1"/>
  <c r="N292" i="1"/>
  <c r="D292" i="1"/>
  <c r="A293" i="1"/>
  <c r="B293" i="1" s="1"/>
  <c r="M292" i="1"/>
  <c r="S292" i="1"/>
  <c r="G292" i="1"/>
  <c r="L292" i="1"/>
  <c r="I291" i="1"/>
  <c r="Q292" i="1" l="1"/>
  <c r="J293" i="1"/>
  <c r="K293" i="1"/>
  <c r="R291" i="1"/>
  <c r="T291" i="1" s="1"/>
  <c r="O293" i="1"/>
  <c r="H293" i="1"/>
  <c r="F293" i="1"/>
  <c r="E293" i="1"/>
  <c r="S293" i="1"/>
  <c r="M293" i="1"/>
  <c r="A294" i="1"/>
  <c r="B294" i="1" s="1"/>
  <c r="N293" i="1"/>
  <c r="L293" i="1"/>
  <c r="G293" i="1"/>
  <c r="D293" i="1"/>
  <c r="I292" i="1"/>
  <c r="Q293" i="1" l="1"/>
  <c r="J294" i="1"/>
  <c r="K294" i="1"/>
  <c r="O294" i="1"/>
  <c r="H294" i="1"/>
  <c r="F294" i="1"/>
  <c r="E294" i="1"/>
  <c r="I293" i="1"/>
  <c r="L294" i="1"/>
  <c r="D294" i="1"/>
  <c r="M294" i="1"/>
  <c r="G294" i="1"/>
  <c r="S294" i="1"/>
  <c r="N294" i="1"/>
  <c r="A295" i="1"/>
  <c r="B295" i="1" s="1"/>
  <c r="R292" i="1"/>
  <c r="T292" i="1" s="1"/>
  <c r="Q294" i="1" l="1"/>
  <c r="K295" i="1"/>
  <c r="J295" i="1"/>
  <c r="O295" i="1"/>
  <c r="H295" i="1"/>
  <c r="F295" i="1"/>
  <c r="E295" i="1"/>
  <c r="R293" i="1"/>
  <c r="T293" i="1" s="1"/>
  <c r="A296" i="1"/>
  <c r="B296" i="1" s="1"/>
  <c r="G295" i="1"/>
  <c r="S295" i="1"/>
  <c r="L295" i="1"/>
  <c r="N295" i="1"/>
  <c r="D295" i="1"/>
  <c r="M295" i="1"/>
  <c r="I294" i="1"/>
  <c r="Q295" i="1" l="1"/>
  <c r="K296" i="1"/>
  <c r="J296" i="1"/>
  <c r="O296" i="1"/>
  <c r="H296" i="1"/>
  <c r="R294" i="1"/>
  <c r="T294" i="1" s="1"/>
  <c r="F296" i="1"/>
  <c r="E296" i="1"/>
  <c r="N296" i="1"/>
  <c r="D296" i="1"/>
  <c r="M296" i="1"/>
  <c r="L296" i="1"/>
  <c r="A297" i="1"/>
  <c r="B297" i="1" s="1"/>
  <c r="S296" i="1"/>
  <c r="G296" i="1"/>
  <c r="I295" i="1"/>
  <c r="Q296" i="1" l="1"/>
  <c r="J297" i="1"/>
  <c r="K297" i="1"/>
  <c r="H297" i="1"/>
  <c r="O297" i="1"/>
  <c r="R295" i="1"/>
  <c r="T295" i="1" s="1"/>
  <c r="F297" i="1"/>
  <c r="E297" i="1"/>
  <c r="S297" i="1"/>
  <c r="M297" i="1"/>
  <c r="D297" i="1"/>
  <c r="A298" i="1"/>
  <c r="B298" i="1" s="1"/>
  <c r="N297" i="1"/>
  <c r="G297" i="1"/>
  <c r="L297" i="1"/>
  <c r="I296" i="1"/>
  <c r="Q297" i="1" l="1"/>
  <c r="K298" i="1"/>
  <c r="J298" i="1"/>
  <c r="H298" i="1"/>
  <c r="O298" i="1"/>
  <c r="F298" i="1"/>
  <c r="E298" i="1"/>
  <c r="L298" i="1"/>
  <c r="D298" i="1"/>
  <c r="A299" i="1"/>
  <c r="B299" i="1" s="1"/>
  <c r="N298" i="1"/>
  <c r="M298" i="1"/>
  <c r="G298" i="1"/>
  <c r="S298" i="1"/>
  <c r="I297" i="1"/>
  <c r="R296" i="1"/>
  <c r="T296" i="1" s="1"/>
  <c r="Q298" i="1" l="1"/>
  <c r="K299" i="1"/>
  <c r="J299" i="1"/>
  <c r="O299" i="1"/>
  <c r="H299" i="1"/>
  <c r="E299" i="1"/>
  <c r="F299" i="1"/>
  <c r="I298" i="1"/>
  <c r="S299" i="1"/>
  <c r="M299" i="1"/>
  <c r="L299" i="1"/>
  <c r="G299" i="1"/>
  <c r="N299" i="1"/>
  <c r="A300" i="1"/>
  <c r="B300" i="1" s="1"/>
  <c r="D299" i="1"/>
  <c r="R297" i="1"/>
  <c r="T297" i="1" s="1"/>
  <c r="Q299" i="1" l="1"/>
  <c r="K300" i="1"/>
  <c r="J300" i="1"/>
  <c r="O300" i="1"/>
  <c r="H300" i="1"/>
  <c r="F300" i="1"/>
  <c r="E300" i="1"/>
  <c r="R298" i="1"/>
  <c r="T298" i="1" s="1"/>
  <c r="L300" i="1"/>
  <c r="D300" i="1"/>
  <c r="S300" i="1"/>
  <c r="A301" i="1"/>
  <c r="B301" i="1" s="1"/>
  <c r="M300" i="1"/>
  <c r="N300" i="1"/>
  <c r="G300" i="1"/>
  <c r="I299" i="1"/>
  <c r="Q300" i="1" l="1"/>
  <c r="J301" i="1"/>
  <c r="K301" i="1"/>
  <c r="O301" i="1"/>
  <c r="H301" i="1"/>
  <c r="F301" i="1"/>
  <c r="E301" i="1"/>
  <c r="R299" i="1"/>
  <c r="T299" i="1" s="1"/>
  <c r="I300" i="1"/>
  <c r="A302" i="1"/>
  <c r="B302" i="1" s="1"/>
  <c r="G301" i="1"/>
  <c r="S301" i="1"/>
  <c r="N301" i="1"/>
  <c r="M301" i="1"/>
  <c r="L301" i="1"/>
  <c r="D301" i="1"/>
  <c r="Q301" i="1" l="1"/>
  <c r="J302" i="1"/>
  <c r="K302" i="1"/>
  <c r="R300" i="1"/>
  <c r="T300" i="1" s="1"/>
  <c r="O302" i="1"/>
  <c r="H302" i="1"/>
  <c r="F302" i="1"/>
  <c r="E302" i="1"/>
  <c r="N302" i="1"/>
  <c r="D302" i="1"/>
  <c r="M302" i="1"/>
  <c r="G302" i="1"/>
  <c r="A303" i="1"/>
  <c r="B303" i="1" s="1"/>
  <c r="L302" i="1"/>
  <c r="S302" i="1"/>
  <c r="I301" i="1"/>
  <c r="Q302" i="1" l="1"/>
  <c r="K303" i="1"/>
  <c r="J303" i="1"/>
  <c r="O303" i="1"/>
  <c r="H303" i="1"/>
  <c r="F303" i="1"/>
  <c r="E303" i="1"/>
  <c r="R301" i="1"/>
  <c r="T301" i="1" s="1"/>
  <c r="I302" i="1"/>
  <c r="S303" i="1"/>
  <c r="M303" i="1"/>
  <c r="A304" i="1"/>
  <c r="B304" i="1" s="1"/>
  <c r="N303" i="1"/>
  <c r="D303" i="1"/>
  <c r="G303" i="1"/>
  <c r="L303" i="1"/>
  <c r="Q303" i="1" l="1"/>
  <c r="K304" i="1"/>
  <c r="J304" i="1"/>
  <c r="O304" i="1"/>
  <c r="H304" i="1"/>
  <c r="F304" i="1"/>
  <c r="E304" i="1"/>
  <c r="R302" i="1"/>
  <c r="T302" i="1" s="1"/>
  <c r="I303" i="1"/>
  <c r="L304" i="1"/>
  <c r="D304" i="1"/>
  <c r="M304" i="1"/>
  <c r="G304" i="1"/>
  <c r="N304" i="1"/>
  <c r="A305" i="1"/>
  <c r="B305" i="1" s="1"/>
  <c r="S304" i="1"/>
  <c r="Q304" i="1" l="1"/>
  <c r="J305" i="1"/>
  <c r="K305" i="1"/>
  <c r="O305" i="1"/>
  <c r="H305" i="1"/>
  <c r="F305" i="1"/>
  <c r="E305" i="1"/>
  <c r="R303" i="1"/>
  <c r="T303" i="1" s="1"/>
  <c r="A306" i="1"/>
  <c r="B306" i="1" s="1"/>
  <c r="G305" i="1"/>
  <c r="S305" i="1"/>
  <c r="L305" i="1"/>
  <c r="M305" i="1"/>
  <c r="D305" i="1"/>
  <c r="N305" i="1"/>
  <c r="I304" i="1"/>
  <c r="Q305" i="1" l="1"/>
  <c r="K306" i="1"/>
  <c r="J306" i="1"/>
  <c r="O306" i="1"/>
  <c r="H306" i="1"/>
  <c r="F306" i="1"/>
  <c r="E306" i="1"/>
  <c r="N306" i="1"/>
  <c r="S306" i="1"/>
  <c r="M306" i="1"/>
  <c r="L306" i="1"/>
  <c r="A307" i="1"/>
  <c r="B307" i="1" s="1"/>
  <c r="G306" i="1"/>
  <c r="D306" i="1"/>
  <c r="I305" i="1"/>
  <c r="R304" i="1"/>
  <c r="T304" i="1" s="1"/>
  <c r="Q306" i="1" l="1"/>
  <c r="K307" i="1"/>
  <c r="J307" i="1"/>
  <c r="O307" i="1"/>
  <c r="H307" i="1"/>
  <c r="F307" i="1"/>
  <c r="E307" i="1"/>
  <c r="R305" i="1"/>
  <c r="T305" i="1" s="1"/>
  <c r="S307" i="1"/>
  <c r="M307" i="1"/>
  <c r="L307" i="1"/>
  <c r="D307" i="1"/>
  <c r="A308" i="1"/>
  <c r="B308" i="1" s="1"/>
  <c r="N307" i="1"/>
  <c r="G307" i="1"/>
  <c r="I306" i="1"/>
  <c r="Q307" i="1" l="1"/>
  <c r="K308" i="1"/>
  <c r="J308" i="1"/>
  <c r="O308" i="1"/>
  <c r="H308" i="1"/>
  <c r="F308" i="1"/>
  <c r="E308" i="1"/>
  <c r="R306" i="1"/>
  <c r="T306" i="1" s="1"/>
  <c r="L308" i="1"/>
  <c r="D308" i="1"/>
  <c r="A309" i="1"/>
  <c r="B309" i="1" s="1"/>
  <c r="G308" i="1"/>
  <c r="S308" i="1"/>
  <c r="N308" i="1"/>
  <c r="M308" i="1"/>
  <c r="I307" i="1"/>
  <c r="Q308" i="1" l="1"/>
  <c r="J309" i="1"/>
  <c r="K309" i="1"/>
  <c r="O309" i="1"/>
  <c r="H309" i="1"/>
  <c r="F309" i="1"/>
  <c r="E309" i="1"/>
  <c r="I308" i="1"/>
  <c r="A310" i="1"/>
  <c r="B310" i="1" s="1"/>
  <c r="G309" i="1"/>
  <c r="N309" i="1"/>
  <c r="S309" i="1"/>
  <c r="M309" i="1"/>
  <c r="D309" i="1"/>
  <c r="L309" i="1"/>
  <c r="R307" i="1"/>
  <c r="T307" i="1" s="1"/>
  <c r="Q309" i="1" l="1"/>
  <c r="J310" i="1"/>
  <c r="K310" i="1"/>
  <c r="O310" i="1"/>
  <c r="H310" i="1"/>
  <c r="R308" i="1"/>
  <c r="T308" i="1" s="1"/>
  <c r="F310" i="1"/>
  <c r="E310" i="1"/>
  <c r="N310" i="1"/>
  <c r="S310" i="1"/>
  <c r="M310" i="1"/>
  <c r="A311" i="1"/>
  <c r="B311" i="1" s="1"/>
  <c r="G310" i="1"/>
  <c r="D310" i="1"/>
  <c r="L310" i="1"/>
  <c r="I309" i="1"/>
  <c r="Q310" i="1" l="1"/>
  <c r="K311" i="1"/>
  <c r="J311" i="1"/>
  <c r="O311" i="1"/>
  <c r="H311" i="1"/>
  <c r="F311" i="1"/>
  <c r="E311" i="1"/>
  <c r="S311" i="1"/>
  <c r="M311" i="1"/>
  <c r="L311" i="1"/>
  <c r="D311" i="1"/>
  <c r="G311" i="1"/>
  <c r="A312" i="1"/>
  <c r="B312" i="1" s="1"/>
  <c r="N311" i="1"/>
  <c r="I310" i="1"/>
  <c r="R309" i="1"/>
  <c r="T309" i="1" s="1"/>
  <c r="Q311" i="1" l="1"/>
  <c r="K312" i="1"/>
  <c r="J312" i="1"/>
  <c r="O312" i="1"/>
  <c r="H312" i="1"/>
  <c r="F312" i="1"/>
  <c r="E312" i="1"/>
  <c r="R310" i="1"/>
  <c r="T310" i="1" s="1"/>
  <c r="I311" i="1"/>
  <c r="L312" i="1"/>
  <c r="D312" i="1"/>
  <c r="A313" i="1"/>
  <c r="B313" i="1" s="1"/>
  <c r="G312" i="1"/>
  <c r="N312" i="1"/>
  <c r="S312" i="1"/>
  <c r="M312" i="1"/>
  <c r="Q312" i="1" l="1"/>
  <c r="J313" i="1"/>
  <c r="K313" i="1"/>
  <c r="H313" i="1"/>
  <c r="O313" i="1"/>
  <c r="F313" i="1"/>
  <c r="E313" i="1"/>
  <c r="A314" i="1"/>
  <c r="B314" i="1" s="1"/>
  <c r="G313" i="1"/>
  <c r="N313" i="1"/>
  <c r="M313" i="1"/>
  <c r="S313" i="1"/>
  <c r="D313" i="1"/>
  <c r="L313" i="1"/>
  <c r="I312" i="1"/>
  <c r="R311" i="1"/>
  <c r="T311" i="1" s="1"/>
  <c r="Q313" i="1" l="1"/>
  <c r="K314" i="1"/>
  <c r="J314" i="1"/>
  <c r="H314" i="1"/>
  <c r="O314" i="1"/>
  <c r="F314" i="1"/>
  <c r="E314" i="1"/>
  <c r="N314" i="1"/>
  <c r="S314" i="1"/>
  <c r="M314" i="1"/>
  <c r="L314" i="1"/>
  <c r="D314" i="1"/>
  <c r="G314" i="1"/>
  <c r="A315" i="1"/>
  <c r="B315" i="1" s="1"/>
  <c r="I313" i="1"/>
  <c r="R312" i="1"/>
  <c r="T312" i="1" s="1"/>
  <c r="Q314" i="1" l="1"/>
  <c r="K315" i="1"/>
  <c r="J315" i="1"/>
  <c r="O315" i="1"/>
  <c r="H315" i="1"/>
  <c r="F315" i="1"/>
  <c r="E315" i="1"/>
  <c r="S315" i="1"/>
  <c r="M315" i="1"/>
  <c r="L315" i="1"/>
  <c r="D315" i="1"/>
  <c r="A316" i="1"/>
  <c r="B316" i="1" s="1"/>
  <c r="G315" i="1"/>
  <c r="N315" i="1"/>
  <c r="I314" i="1"/>
  <c r="R313" i="1"/>
  <c r="T313" i="1" s="1"/>
  <c r="Q315" i="1" l="1"/>
  <c r="K316" i="1"/>
  <c r="J316" i="1"/>
  <c r="O316" i="1"/>
  <c r="H316" i="1"/>
  <c r="F316" i="1"/>
  <c r="E316" i="1"/>
  <c r="I315" i="1"/>
  <c r="R314" i="1"/>
  <c r="T314" i="1" s="1"/>
  <c r="N316" i="1"/>
  <c r="A317" i="1"/>
  <c r="B317" i="1" s="1"/>
  <c r="M316" i="1"/>
  <c r="D316" i="1"/>
  <c r="S316" i="1"/>
  <c r="L316" i="1"/>
  <c r="G316" i="1"/>
  <c r="Q316" i="1" l="1"/>
  <c r="J317" i="1"/>
  <c r="K317" i="1"/>
  <c r="O317" i="1"/>
  <c r="H317" i="1"/>
  <c r="F317" i="1"/>
  <c r="E317" i="1"/>
  <c r="S317" i="1"/>
  <c r="M317" i="1"/>
  <c r="L317" i="1"/>
  <c r="G317" i="1"/>
  <c r="D317" i="1"/>
  <c r="A318" i="1"/>
  <c r="B318" i="1" s="1"/>
  <c r="N317" i="1"/>
  <c r="I316" i="1"/>
  <c r="R315" i="1"/>
  <c r="T315" i="1" s="1"/>
  <c r="Q317" i="1" l="1"/>
  <c r="J318" i="1"/>
  <c r="K318" i="1"/>
  <c r="O318" i="1"/>
  <c r="H318" i="1"/>
  <c r="F318" i="1"/>
  <c r="E318" i="1"/>
  <c r="I317" i="1"/>
  <c r="L318" i="1"/>
  <c r="D318" i="1"/>
  <c r="S318" i="1"/>
  <c r="A319" i="1"/>
  <c r="B319" i="1" s="1"/>
  <c r="G318" i="1"/>
  <c r="N318" i="1"/>
  <c r="M318" i="1"/>
  <c r="R316" i="1"/>
  <c r="T316" i="1" s="1"/>
  <c r="Q318" i="1" l="1"/>
  <c r="K319" i="1"/>
  <c r="J319" i="1"/>
  <c r="O319" i="1"/>
  <c r="H319" i="1"/>
  <c r="F319" i="1"/>
  <c r="E319" i="1"/>
  <c r="I318" i="1"/>
  <c r="A320" i="1"/>
  <c r="B320" i="1" s="1"/>
  <c r="G319" i="1"/>
  <c r="N319" i="1"/>
  <c r="D319" i="1"/>
  <c r="M319" i="1"/>
  <c r="S319" i="1"/>
  <c r="L319" i="1"/>
  <c r="R317" i="1"/>
  <c r="T317" i="1" s="1"/>
  <c r="Q319" i="1" l="1"/>
  <c r="K320" i="1"/>
  <c r="J320" i="1"/>
  <c r="O320" i="1"/>
  <c r="H320" i="1"/>
  <c r="R318" i="1"/>
  <c r="T318" i="1" s="1"/>
  <c r="F320" i="1"/>
  <c r="E320" i="1"/>
  <c r="N320" i="1"/>
  <c r="D320" i="1"/>
  <c r="A321" i="1"/>
  <c r="B321" i="1" s="1"/>
  <c r="M320" i="1"/>
  <c r="S320" i="1"/>
  <c r="G320" i="1"/>
  <c r="L320" i="1"/>
  <c r="I319" i="1"/>
  <c r="Q320" i="1" l="1"/>
  <c r="J321" i="1"/>
  <c r="K321" i="1"/>
  <c r="R319" i="1"/>
  <c r="T319" i="1" s="1"/>
  <c r="O321" i="1"/>
  <c r="H321" i="1"/>
  <c r="F321" i="1"/>
  <c r="E321" i="1"/>
  <c r="S321" i="1"/>
  <c r="M321" i="1"/>
  <c r="A322" i="1"/>
  <c r="B322" i="1" s="1"/>
  <c r="N321" i="1"/>
  <c r="L321" i="1"/>
  <c r="G321" i="1"/>
  <c r="D321" i="1"/>
  <c r="I320" i="1"/>
  <c r="Q321" i="1" l="1"/>
  <c r="K322" i="1"/>
  <c r="J322" i="1"/>
  <c r="O322" i="1"/>
  <c r="H322" i="1"/>
  <c r="F322" i="1"/>
  <c r="E322" i="1"/>
  <c r="R320" i="1"/>
  <c r="T320" i="1" s="1"/>
  <c r="L322" i="1"/>
  <c r="D322" i="1"/>
  <c r="M322" i="1"/>
  <c r="G322" i="1"/>
  <c r="S322" i="1"/>
  <c r="A323" i="1"/>
  <c r="B323" i="1" s="1"/>
  <c r="N322" i="1"/>
  <c r="I321" i="1"/>
  <c r="Q322" i="1" l="1"/>
  <c r="K323" i="1"/>
  <c r="J323" i="1"/>
  <c r="O323" i="1"/>
  <c r="H323" i="1"/>
  <c r="I322" i="1"/>
  <c r="F323" i="1"/>
  <c r="E323" i="1"/>
  <c r="A324" i="1"/>
  <c r="B324" i="1" s="1"/>
  <c r="G323" i="1"/>
  <c r="S323" i="1"/>
  <c r="L323" i="1"/>
  <c r="D323" i="1"/>
  <c r="N323" i="1"/>
  <c r="M323" i="1"/>
  <c r="R321" i="1"/>
  <c r="T321" i="1" s="1"/>
  <c r="Q323" i="1" l="1"/>
  <c r="K324" i="1"/>
  <c r="J324" i="1"/>
  <c r="R322" i="1"/>
  <c r="T322" i="1" s="1"/>
  <c r="O324" i="1"/>
  <c r="H324" i="1"/>
  <c r="F324" i="1"/>
  <c r="E324" i="1"/>
  <c r="N324" i="1"/>
  <c r="D324" i="1"/>
  <c r="M324" i="1"/>
  <c r="A325" i="1"/>
  <c r="B325" i="1" s="1"/>
  <c r="G324" i="1"/>
  <c r="S324" i="1"/>
  <c r="L324" i="1"/>
  <c r="I323" i="1"/>
  <c r="Q324" i="1" l="1"/>
  <c r="J325" i="1"/>
  <c r="K325" i="1"/>
  <c r="R323" i="1"/>
  <c r="T323" i="1" s="1"/>
  <c r="O325" i="1"/>
  <c r="H325" i="1"/>
  <c r="F325" i="1"/>
  <c r="E325" i="1"/>
  <c r="S325" i="1"/>
  <c r="M325" i="1"/>
  <c r="D325" i="1"/>
  <c r="A326" i="1"/>
  <c r="B326" i="1" s="1"/>
  <c r="N325" i="1"/>
  <c r="G325" i="1"/>
  <c r="L325" i="1"/>
  <c r="I324" i="1"/>
  <c r="Q325" i="1" l="1"/>
  <c r="J326" i="1"/>
  <c r="K326" i="1"/>
  <c r="O326" i="1"/>
  <c r="H326" i="1"/>
  <c r="F326" i="1"/>
  <c r="E326" i="1"/>
  <c r="R324" i="1"/>
  <c r="T324" i="1" s="1"/>
  <c r="L326" i="1"/>
  <c r="D326" i="1"/>
  <c r="A327" i="1"/>
  <c r="B327" i="1" s="1"/>
  <c r="N326" i="1"/>
  <c r="M326" i="1"/>
  <c r="G326" i="1"/>
  <c r="S326" i="1"/>
  <c r="I325" i="1"/>
  <c r="Q326" i="1" l="1"/>
  <c r="K327" i="1"/>
  <c r="J327" i="1"/>
  <c r="O327" i="1"/>
  <c r="H327" i="1"/>
  <c r="F327" i="1"/>
  <c r="E327" i="1"/>
  <c r="I326" i="1"/>
  <c r="A328" i="1"/>
  <c r="B328" i="1" s="1"/>
  <c r="G327" i="1"/>
  <c r="M327" i="1"/>
  <c r="S327" i="1"/>
  <c r="L327" i="1"/>
  <c r="D327" i="1"/>
  <c r="N327" i="1"/>
  <c r="R325" i="1"/>
  <c r="T325" i="1" s="1"/>
  <c r="Q327" i="1" l="1"/>
  <c r="K328" i="1"/>
  <c r="J328" i="1"/>
  <c r="O328" i="1"/>
  <c r="H328" i="1"/>
  <c r="F328" i="1"/>
  <c r="E328" i="1"/>
  <c r="R326" i="1"/>
  <c r="T326" i="1" s="1"/>
  <c r="N328" i="1"/>
  <c r="S328" i="1"/>
  <c r="L328" i="1"/>
  <c r="G328" i="1"/>
  <c r="A329" i="1"/>
  <c r="B329" i="1" s="1"/>
  <c r="D328" i="1"/>
  <c r="M328" i="1"/>
  <c r="I327" i="1"/>
  <c r="Q328" i="1" l="1"/>
  <c r="J329" i="1"/>
  <c r="K329" i="1"/>
  <c r="H329" i="1"/>
  <c r="O329" i="1"/>
  <c r="F329" i="1"/>
  <c r="E329" i="1"/>
  <c r="S329" i="1"/>
  <c r="M329" i="1"/>
  <c r="D329" i="1"/>
  <c r="N329" i="1"/>
  <c r="A330" i="1"/>
  <c r="B330" i="1" s="1"/>
  <c r="G329" i="1"/>
  <c r="L329" i="1"/>
  <c r="I328" i="1"/>
  <c r="R327" i="1"/>
  <c r="T327" i="1" s="1"/>
  <c r="Q329" i="1" l="1"/>
  <c r="K330" i="1"/>
  <c r="J330" i="1"/>
  <c r="H330" i="1"/>
  <c r="O330" i="1"/>
  <c r="F330" i="1"/>
  <c r="E330" i="1"/>
  <c r="R328" i="1"/>
  <c r="T328" i="1" s="1"/>
  <c r="L330" i="1"/>
  <c r="D330" i="1"/>
  <c r="A331" i="1"/>
  <c r="B331" i="1" s="1"/>
  <c r="N330" i="1"/>
  <c r="G330" i="1"/>
  <c r="S330" i="1"/>
  <c r="M330" i="1"/>
  <c r="I329" i="1"/>
  <c r="Q330" i="1" l="1"/>
  <c r="K331" i="1"/>
  <c r="J331" i="1"/>
  <c r="O331" i="1"/>
  <c r="H331" i="1"/>
  <c r="E331" i="1"/>
  <c r="F331" i="1"/>
  <c r="A332" i="1"/>
  <c r="B332" i="1" s="1"/>
  <c r="G331" i="1"/>
  <c r="N331" i="1"/>
  <c r="D331" i="1"/>
  <c r="M331" i="1"/>
  <c r="L331" i="1"/>
  <c r="S331" i="1"/>
  <c r="I330" i="1"/>
  <c r="R329" i="1"/>
  <c r="T329" i="1" s="1"/>
  <c r="Q331" i="1" l="1"/>
  <c r="K332" i="1"/>
  <c r="J332" i="1"/>
  <c r="O332" i="1"/>
  <c r="H332" i="1"/>
  <c r="F332" i="1"/>
  <c r="E332" i="1"/>
  <c r="N332" i="1"/>
  <c r="A333" i="1"/>
  <c r="B333" i="1" s="1"/>
  <c r="M332" i="1"/>
  <c r="S332" i="1"/>
  <c r="L332" i="1"/>
  <c r="G332" i="1"/>
  <c r="D332" i="1"/>
  <c r="I331" i="1"/>
  <c r="R330" i="1"/>
  <c r="T330" i="1" s="1"/>
  <c r="Q332" i="1" l="1"/>
  <c r="J333" i="1"/>
  <c r="K333" i="1"/>
  <c r="O333" i="1"/>
  <c r="H333" i="1"/>
  <c r="F333" i="1"/>
  <c r="E333" i="1"/>
  <c r="I332" i="1"/>
  <c r="S333" i="1"/>
  <c r="M333" i="1"/>
  <c r="L333" i="1"/>
  <c r="G333" i="1"/>
  <c r="A334" i="1"/>
  <c r="B334" i="1" s="1"/>
  <c r="D333" i="1"/>
  <c r="N333" i="1"/>
  <c r="R331" i="1"/>
  <c r="T331" i="1" s="1"/>
  <c r="Q333" i="1" l="1"/>
  <c r="J334" i="1"/>
  <c r="K334" i="1"/>
  <c r="O334" i="1"/>
  <c r="H334" i="1"/>
  <c r="F334" i="1"/>
  <c r="E334" i="1"/>
  <c r="R332" i="1"/>
  <c r="T332" i="1" s="1"/>
  <c r="L334" i="1"/>
  <c r="D334" i="1"/>
  <c r="S334" i="1"/>
  <c r="N334" i="1"/>
  <c r="A335" i="1"/>
  <c r="B335" i="1" s="1"/>
  <c r="G334" i="1"/>
  <c r="M334" i="1"/>
  <c r="I333" i="1"/>
  <c r="R333" i="1" l="1"/>
  <c r="T333" i="1" s="1"/>
  <c r="Q334" i="1"/>
  <c r="K335" i="1"/>
  <c r="J335" i="1"/>
  <c r="O335" i="1"/>
  <c r="H335" i="1"/>
  <c r="F335" i="1"/>
  <c r="E335" i="1"/>
  <c r="A336" i="1"/>
  <c r="B336" i="1" s="1"/>
  <c r="G335" i="1"/>
  <c r="N335" i="1"/>
  <c r="D335" i="1"/>
  <c r="S335" i="1"/>
  <c r="M335" i="1"/>
  <c r="L335" i="1"/>
  <c r="I334" i="1"/>
  <c r="Q335" i="1" l="1"/>
  <c r="K336" i="1"/>
  <c r="J336" i="1"/>
  <c r="R334" i="1"/>
  <c r="T334" i="1" s="1"/>
  <c r="O336" i="1"/>
  <c r="H336" i="1"/>
  <c r="F336" i="1"/>
  <c r="E336" i="1"/>
  <c r="I335" i="1"/>
  <c r="N336" i="1"/>
  <c r="D336" i="1"/>
  <c r="A337" i="1"/>
  <c r="B337" i="1" s="1"/>
  <c r="M336" i="1"/>
  <c r="L336" i="1"/>
  <c r="S336" i="1"/>
  <c r="G336" i="1"/>
  <c r="Q336" i="1" l="1"/>
  <c r="J337" i="1"/>
  <c r="K337" i="1"/>
  <c r="O337" i="1"/>
  <c r="H337" i="1"/>
  <c r="R335" i="1"/>
  <c r="T335" i="1" s="1"/>
  <c r="F337" i="1"/>
  <c r="E337" i="1"/>
  <c r="S337" i="1"/>
  <c r="M337" i="1"/>
  <c r="A338" i="1"/>
  <c r="B338" i="1" s="1"/>
  <c r="N337" i="1"/>
  <c r="L337" i="1"/>
  <c r="G337" i="1"/>
  <c r="D337" i="1"/>
  <c r="I336" i="1"/>
  <c r="Q337" i="1" l="1"/>
  <c r="K338" i="1"/>
  <c r="J338" i="1"/>
  <c r="O338" i="1"/>
  <c r="H338" i="1"/>
  <c r="F338" i="1"/>
  <c r="E338" i="1"/>
  <c r="L338" i="1"/>
  <c r="D338" i="1"/>
  <c r="M338" i="1"/>
  <c r="G338" i="1"/>
  <c r="S338" i="1"/>
  <c r="A339" i="1"/>
  <c r="B339" i="1" s="1"/>
  <c r="N338" i="1"/>
  <c r="I337" i="1"/>
  <c r="R336" i="1"/>
  <c r="T336" i="1" s="1"/>
  <c r="Q338" i="1" l="1"/>
  <c r="K339" i="1"/>
  <c r="J339" i="1"/>
  <c r="O339" i="1"/>
  <c r="H339" i="1"/>
  <c r="R337" i="1"/>
  <c r="T337" i="1" s="1"/>
  <c r="F339" i="1"/>
  <c r="E339" i="1"/>
  <c r="I338" i="1"/>
  <c r="A340" i="1"/>
  <c r="B340" i="1" s="1"/>
  <c r="G339" i="1"/>
  <c r="S339" i="1"/>
  <c r="L339" i="1"/>
  <c r="N339" i="1"/>
  <c r="D339" i="1"/>
  <c r="M339" i="1"/>
  <c r="Q339" i="1" l="1"/>
  <c r="K340" i="1"/>
  <c r="J340" i="1"/>
  <c r="O340" i="1"/>
  <c r="H340" i="1"/>
  <c r="F340" i="1"/>
  <c r="E340" i="1"/>
  <c r="R338" i="1"/>
  <c r="T338" i="1" s="1"/>
  <c r="N340" i="1"/>
  <c r="D340" i="1"/>
  <c r="A341" i="1"/>
  <c r="B341" i="1" s="1"/>
  <c r="S340" i="1"/>
  <c r="M340" i="1"/>
  <c r="L340" i="1"/>
  <c r="G340" i="1"/>
  <c r="I339" i="1"/>
  <c r="Q340" i="1" l="1"/>
  <c r="J341" i="1"/>
  <c r="K341" i="1"/>
  <c r="O341" i="1"/>
  <c r="H341" i="1"/>
  <c r="F341" i="1"/>
  <c r="E341" i="1"/>
  <c r="S341" i="1"/>
  <c r="M341" i="1"/>
  <c r="D341" i="1"/>
  <c r="A342" i="1"/>
  <c r="B342" i="1" s="1"/>
  <c r="N341" i="1"/>
  <c r="L341" i="1"/>
  <c r="G341" i="1"/>
  <c r="I340" i="1"/>
  <c r="R339" i="1"/>
  <c r="T339" i="1" s="1"/>
  <c r="Q341" i="1" l="1"/>
  <c r="K342" i="1"/>
  <c r="J342" i="1"/>
  <c r="O342" i="1"/>
  <c r="H342" i="1"/>
  <c r="F342" i="1"/>
  <c r="E342" i="1"/>
  <c r="R340" i="1"/>
  <c r="T340" i="1" s="1"/>
  <c r="L342" i="1"/>
  <c r="D342" i="1"/>
  <c r="A343" i="1"/>
  <c r="B343" i="1" s="1"/>
  <c r="N342" i="1"/>
  <c r="M342" i="1"/>
  <c r="G342" i="1"/>
  <c r="S342" i="1"/>
  <c r="I341" i="1"/>
  <c r="Q342" i="1" l="1"/>
  <c r="R341" i="1"/>
  <c r="T341" i="1" s="1"/>
  <c r="K343" i="1"/>
  <c r="J343" i="1"/>
  <c r="O343" i="1"/>
  <c r="H343" i="1"/>
  <c r="F343" i="1"/>
  <c r="E343" i="1"/>
  <c r="I342" i="1"/>
  <c r="A344" i="1"/>
  <c r="B344" i="1" s="1"/>
  <c r="G343" i="1"/>
  <c r="M343" i="1"/>
  <c r="S343" i="1"/>
  <c r="L343" i="1"/>
  <c r="N343" i="1"/>
  <c r="D343" i="1"/>
  <c r="Q343" i="1" l="1"/>
  <c r="K344" i="1"/>
  <c r="J344" i="1"/>
  <c r="O344" i="1"/>
  <c r="H344" i="1"/>
  <c r="F344" i="1"/>
  <c r="E344" i="1"/>
  <c r="R342" i="1"/>
  <c r="T342" i="1" s="1"/>
  <c r="N344" i="1"/>
  <c r="S344" i="1"/>
  <c r="L344" i="1"/>
  <c r="G344" i="1"/>
  <c r="D344" i="1"/>
  <c r="A345" i="1"/>
  <c r="B345" i="1" s="1"/>
  <c r="M344" i="1"/>
  <c r="I343" i="1"/>
  <c r="Q344" i="1" l="1"/>
  <c r="J345" i="1"/>
  <c r="K345" i="1"/>
  <c r="H345" i="1"/>
  <c r="O345" i="1"/>
  <c r="F345" i="1"/>
  <c r="E345" i="1"/>
  <c r="R343" i="1"/>
  <c r="T343" i="1" s="1"/>
  <c r="I344" i="1"/>
  <c r="S345" i="1"/>
  <c r="M345" i="1"/>
  <c r="D345" i="1"/>
  <c r="A346" i="1"/>
  <c r="B346" i="1" s="1"/>
  <c r="N345" i="1"/>
  <c r="L345" i="1"/>
  <c r="G345" i="1"/>
  <c r="Q345" i="1" l="1"/>
  <c r="K346" i="1"/>
  <c r="J346" i="1"/>
  <c r="O346" i="1"/>
  <c r="H346" i="1"/>
  <c r="R344" i="1"/>
  <c r="T344" i="1" s="1"/>
  <c r="F346" i="1"/>
  <c r="E346" i="1"/>
  <c r="I345" i="1"/>
  <c r="L346" i="1"/>
  <c r="D346" i="1"/>
  <c r="A347" i="1"/>
  <c r="B347" i="1" s="1"/>
  <c r="N346" i="1"/>
  <c r="M346" i="1"/>
  <c r="S346" i="1"/>
  <c r="G346" i="1"/>
  <c r="Q346" i="1" l="1"/>
  <c r="K347" i="1"/>
  <c r="J347" i="1"/>
  <c r="R345" i="1"/>
  <c r="T345" i="1" s="1"/>
  <c r="O347" i="1"/>
  <c r="H347" i="1"/>
  <c r="F347" i="1"/>
  <c r="E347" i="1"/>
  <c r="A348" i="1"/>
  <c r="B348" i="1" s="1"/>
  <c r="G347" i="1"/>
  <c r="N347" i="1"/>
  <c r="D347" i="1"/>
  <c r="M347" i="1"/>
  <c r="S347" i="1"/>
  <c r="L347" i="1"/>
  <c r="I346" i="1"/>
  <c r="Q347" i="1" l="1"/>
  <c r="K348" i="1"/>
  <c r="J348" i="1"/>
  <c r="O348" i="1"/>
  <c r="H348" i="1"/>
  <c r="F348" i="1"/>
  <c r="E348" i="1"/>
  <c r="R346" i="1"/>
  <c r="T346" i="1" s="1"/>
  <c r="I347" i="1"/>
  <c r="S348" i="1"/>
  <c r="M348" i="1"/>
  <c r="L348" i="1"/>
  <c r="D348" i="1"/>
  <c r="N348" i="1"/>
  <c r="A349" i="1"/>
  <c r="B349" i="1" s="1"/>
  <c r="G348" i="1"/>
  <c r="Q348" i="1" l="1"/>
  <c r="J349" i="1"/>
  <c r="K349" i="1"/>
  <c r="O349" i="1"/>
  <c r="H349" i="1"/>
  <c r="F349" i="1"/>
  <c r="E349" i="1"/>
  <c r="R347" i="1"/>
  <c r="T347" i="1" s="1"/>
  <c r="L349" i="1"/>
  <c r="D349" i="1"/>
  <c r="A350" i="1"/>
  <c r="B350" i="1" s="1"/>
  <c r="G349" i="1"/>
  <c r="S349" i="1"/>
  <c r="N349" i="1"/>
  <c r="M349" i="1"/>
  <c r="I348" i="1"/>
  <c r="Q349" i="1" l="1"/>
  <c r="J350" i="1"/>
  <c r="K350" i="1"/>
  <c r="O350" i="1"/>
  <c r="H350" i="1"/>
  <c r="F350" i="1"/>
  <c r="E350" i="1"/>
  <c r="A351" i="1"/>
  <c r="B351" i="1" s="1"/>
  <c r="G350" i="1"/>
  <c r="N350" i="1"/>
  <c r="L350" i="1"/>
  <c r="M350" i="1"/>
  <c r="D350" i="1"/>
  <c r="S350" i="1"/>
  <c r="R348" i="1"/>
  <c r="T348" i="1" s="1"/>
  <c r="I349" i="1"/>
  <c r="Q350" i="1" l="1"/>
  <c r="K351" i="1"/>
  <c r="J351" i="1"/>
  <c r="R349" i="1"/>
  <c r="T349" i="1" s="1"/>
  <c r="O351" i="1"/>
  <c r="H351" i="1"/>
  <c r="F351" i="1"/>
  <c r="E351" i="1"/>
  <c r="N351" i="1"/>
  <c r="S351" i="1"/>
  <c r="M351" i="1"/>
  <c r="G351" i="1"/>
  <c r="D351" i="1"/>
  <c r="L351" i="1"/>
  <c r="A352" i="1"/>
  <c r="B352" i="1" s="1"/>
  <c r="I350" i="1"/>
  <c r="Q351" i="1" l="1"/>
  <c r="K352" i="1"/>
  <c r="J352" i="1"/>
  <c r="O352" i="1"/>
  <c r="H352" i="1"/>
  <c r="F352" i="1"/>
  <c r="E352" i="1"/>
  <c r="I351" i="1"/>
  <c r="S352" i="1"/>
  <c r="M352" i="1"/>
  <c r="L352" i="1"/>
  <c r="D352" i="1"/>
  <c r="N352" i="1"/>
  <c r="A353" i="1"/>
  <c r="B353" i="1" s="1"/>
  <c r="G352" i="1"/>
  <c r="R350" i="1"/>
  <c r="T350" i="1" s="1"/>
  <c r="Q352" i="1" l="1"/>
  <c r="J353" i="1"/>
  <c r="K353" i="1"/>
  <c r="O353" i="1"/>
  <c r="H353" i="1"/>
  <c r="F353" i="1"/>
  <c r="E353" i="1"/>
  <c r="L353" i="1"/>
  <c r="D353" i="1"/>
  <c r="A354" i="1"/>
  <c r="B354" i="1" s="1"/>
  <c r="G353" i="1"/>
  <c r="M353" i="1"/>
  <c r="N353" i="1"/>
  <c r="S353" i="1"/>
  <c r="I352" i="1"/>
  <c r="R351" i="1"/>
  <c r="T351" i="1" s="1"/>
  <c r="Q353" i="1" l="1"/>
  <c r="K354" i="1"/>
  <c r="J354" i="1"/>
  <c r="O354" i="1"/>
  <c r="H354" i="1"/>
  <c r="F354" i="1"/>
  <c r="E354" i="1"/>
  <c r="R352" i="1"/>
  <c r="T352" i="1" s="1"/>
  <c r="A355" i="1"/>
  <c r="B355" i="1" s="1"/>
  <c r="G354" i="1"/>
  <c r="N354" i="1"/>
  <c r="L354" i="1"/>
  <c r="D354" i="1"/>
  <c r="S354" i="1"/>
  <c r="M354" i="1"/>
  <c r="I353" i="1"/>
  <c r="Q354" i="1" l="1"/>
  <c r="K355" i="1"/>
  <c r="J355" i="1"/>
  <c r="O355" i="1"/>
  <c r="H355" i="1"/>
  <c r="R353" i="1"/>
  <c r="T353" i="1" s="1"/>
  <c r="F355" i="1"/>
  <c r="E355" i="1"/>
  <c r="I354" i="1"/>
  <c r="N355" i="1"/>
  <c r="S355" i="1"/>
  <c r="M355" i="1"/>
  <c r="A356" i="1"/>
  <c r="B356" i="1" s="1"/>
  <c r="L355" i="1"/>
  <c r="G355" i="1"/>
  <c r="D355" i="1"/>
  <c r="Q355" i="1" l="1"/>
  <c r="K356" i="1"/>
  <c r="J356" i="1"/>
  <c r="O356" i="1"/>
  <c r="H356" i="1"/>
  <c r="F356" i="1"/>
  <c r="E356" i="1"/>
  <c r="R354" i="1"/>
  <c r="T354" i="1" s="1"/>
  <c r="I355" i="1"/>
  <c r="S356" i="1"/>
  <c r="M356" i="1"/>
  <c r="L356" i="1"/>
  <c r="D356" i="1"/>
  <c r="N356" i="1"/>
  <c r="A357" i="1"/>
  <c r="B357" i="1" s="1"/>
  <c r="G356" i="1"/>
  <c r="Q356" i="1" l="1"/>
  <c r="J357" i="1"/>
  <c r="K357" i="1"/>
  <c r="O357" i="1"/>
  <c r="H357" i="1"/>
  <c r="F357" i="1"/>
  <c r="E357" i="1"/>
  <c r="R355" i="1"/>
  <c r="T355" i="1" s="1"/>
  <c r="I356" i="1"/>
  <c r="L357" i="1"/>
  <c r="D357" i="1"/>
  <c r="A358" i="1"/>
  <c r="B358" i="1" s="1"/>
  <c r="G357" i="1"/>
  <c r="S357" i="1"/>
  <c r="N357" i="1"/>
  <c r="M357" i="1"/>
  <c r="Q357" i="1" l="1"/>
  <c r="J358" i="1"/>
  <c r="K358" i="1"/>
  <c r="O358" i="1"/>
  <c r="H358" i="1"/>
  <c r="F358" i="1"/>
  <c r="E358" i="1"/>
  <c r="R356" i="1"/>
  <c r="T356" i="1" s="1"/>
  <c r="A359" i="1"/>
  <c r="B359" i="1" s="1"/>
  <c r="G358" i="1"/>
  <c r="N358" i="1"/>
  <c r="M358" i="1"/>
  <c r="D358" i="1"/>
  <c r="L358" i="1"/>
  <c r="S358" i="1"/>
  <c r="I357" i="1"/>
  <c r="Q358" i="1" l="1"/>
  <c r="K359" i="1"/>
  <c r="J359" i="1"/>
  <c r="O359" i="1"/>
  <c r="H359" i="1"/>
  <c r="F359" i="1"/>
  <c r="E359" i="1"/>
  <c r="R357" i="1"/>
  <c r="T357" i="1" s="1"/>
  <c r="I358" i="1"/>
  <c r="N359" i="1"/>
  <c r="S359" i="1"/>
  <c r="M359" i="1"/>
  <c r="G359" i="1"/>
  <c r="A360" i="1"/>
  <c r="B360" i="1" s="1"/>
  <c r="D359" i="1"/>
  <c r="L359" i="1"/>
  <c r="Q359" i="1" l="1"/>
  <c r="K360" i="1"/>
  <c r="J360" i="1"/>
  <c r="O360" i="1"/>
  <c r="H360" i="1"/>
  <c r="F360" i="1"/>
  <c r="E360" i="1"/>
  <c r="R358" i="1"/>
  <c r="T358" i="1" s="1"/>
  <c r="S360" i="1"/>
  <c r="M360" i="1"/>
  <c r="L360" i="1"/>
  <c r="D360" i="1"/>
  <c r="N360" i="1"/>
  <c r="A361" i="1"/>
  <c r="B361" i="1" s="1"/>
  <c r="G360" i="1"/>
  <c r="I359" i="1"/>
  <c r="Q360" i="1" l="1"/>
  <c r="K361" i="1"/>
  <c r="J361" i="1"/>
  <c r="H361" i="1"/>
  <c r="O361" i="1"/>
  <c r="F361" i="1"/>
  <c r="E361" i="1"/>
  <c r="I360" i="1"/>
  <c r="L361" i="1"/>
  <c r="D361" i="1"/>
  <c r="A362" i="1"/>
  <c r="B362" i="1" s="1"/>
  <c r="G361" i="1"/>
  <c r="M361" i="1"/>
  <c r="S361" i="1"/>
  <c r="N361" i="1"/>
  <c r="R359" i="1"/>
  <c r="T359" i="1" s="1"/>
  <c r="Q361" i="1" l="1"/>
  <c r="K362" i="1"/>
  <c r="J362" i="1"/>
  <c r="H362" i="1"/>
  <c r="O362" i="1"/>
  <c r="F362" i="1"/>
  <c r="E362" i="1"/>
  <c r="R360" i="1"/>
  <c r="T360" i="1" s="1"/>
  <c r="I361" i="1"/>
  <c r="A363" i="1"/>
  <c r="B363" i="1" s="1"/>
  <c r="G362" i="1"/>
  <c r="N362" i="1"/>
  <c r="L362" i="1"/>
  <c r="D362" i="1"/>
  <c r="S362" i="1"/>
  <c r="M362" i="1"/>
  <c r="Q362" i="1" l="1"/>
  <c r="K363" i="1"/>
  <c r="J363" i="1"/>
  <c r="O363" i="1"/>
  <c r="H363" i="1"/>
  <c r="E363" i="1"/>
  <c r="F363" i="1"/>
  <c r="R361" i="1"/>
  <c r="T361" i="1" s="1"/>
  <c r="N363" i="1"/>
  <c r="S363" i="1"/>
  <c r="M363" i="1"/>
  <c r="D363" i="1"/>
  <c r="L363" i="1"/>
  <c r="A364" i="1"/>
  <c r="B364" i="1" s="1"/>
  <c r="G363" i="1"/>
  <c r="I362" i="1"/>
  <c r="Q363" i="1" l="1"/>
  <c r="K364" i="1"/>
  <c r="J364" i="1"/>
  <c r="O364" i="1"/>
  <c r="H364" i="1"/>
  <c r="F364" i="1"/>
  <c r="E364" i="1"/>
  <c r="I363" i="1"/>
  <c r="S364" i="1"/>
  <c r="M364" i="1"/>
  <c r="L364" i="1"/>
  <c r="D364" i="1"/>
  <c r="A365" i="1"/>
  <c r="B365" i="1" s="1"/>
  <c r="G364" i="1"/>
  <c r="N364" i="1"/>
  <c r="R362" i="1"/>
  <c r="T362" i="1" s="1"/>
  <c r="Q364" i="1" l="1"/>
  <c r="J365" i="1"/>
  <c r="K365" i="1"/>
  <c r="O365" i="1"/>
  <c r="H365" i="1"/>
  <c r="F365" i="1"/>
  <c r="E365" i="1"/>
  <c r="R363" i="1"/>
  <c r="T363" i="1" s="1"/>
  <c r="L365" i="1"/>
  <c r="D365" i="1"/>
  <c r="A366" i="1"/>
  <c r="B366" i="1" s="1"/>
  <c r="G365" i="1"/>
  <c r="N365" i="1"/>
  <c r="S365" i="1"/>
  <c r="M365" i="1"/>
  <c r="I364" i="1"/>
  <c r="Q365" i="1" l="1"/>
  <c r="J366" i="1"/>
  <c r="K366" i="1"/>
  <c r="O366" i="1"/>
  <c r="H366" i="1"/>
  <c r="F366" i="1"/>
  <c r="E366" i="1"/>
  <c r="R364" i="1"/>
  <c r="T364" i="1" s="1"/>
  <c r="A367" i="1"/>
  <c r="B367" i="1" s="1"/>
  <c r="G366" i="1"/>
  <c r="N366" i="1"/>
  <c r="S366" i="1"/>
  <c r="M366" i="1"/>
  <c r="L366" i="1"/>
  <c r="D366" i="1"/>
  <c r="I365" i="1"/>
  <c r="Q366" i="1" l="1"/>
  <c r="K367" i="1"/>
  <c r="J367" i="1"/>
  <c r="O367" i="1"/>
  <c r="H367" i="1"/>
  <c r="F367" i="1"/>
  <c r="E367" i="1"/>
  <c r="N367" i="1"/>
  <c r="S367" i="1"/>
  <c r="M367" i="1"/>
  <c r="L367" i="1"/>
  <c r="D367" i="1"/>
  <c r="G367" i="1"/>
  <c r="I366" i="1"/>
  <c r="R365" i="1"/>
  <c r="T365" i="1" s="1"/>
  <c r="Q367" i="1" l="1"/>
  <c r="I367" i="1"/>
  <c r="R366" i="1"/>
  <c r="T366" i="1" s="1"/>
  <c r="R367" i="1" l="1"/>
  <c r="T367" i="1" s="1"/>
</calcChain>
</file>

<file path=xl/sharedStrings.xml><?xml version="1.0" encoding="utf-8"?>
<sst xmlns="http://schemas.openxmlformats.org/spreadsheetml/2006/main" count="23451" uniqueCount="840">
  <si>
    <t>Data</t>
  </si>
  <si>
    <t>Faturam Vouchers</t>
  </si>
  <si>
    <t>Faturam Dinheiro</t>
  </si>
  <si>
    <t>Receitas Extraord</t>
  </si>
  <si>
    <t>Custos Sem Parcelamento</t>
  </si>
  <si>
    <t>Custos Com Parcelamento</t>
  </si>
  <si>
    <t>Conciliação</t>
  </si>
  <si>
    <t>Ajustes Conciliação</t>
  </si>
  <si>
    <t>Conciliação Ajustada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</si>
  <si>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</si>
  <si>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</si>
  <si>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</si>
  <si>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</si>
  <si>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</si>
  <si>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</si>
  <si>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</si>
  <si>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</si>
  <si>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</si>
  <si>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</si>
  <si>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</si>
  <si>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</si>
  <si>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</si>
  <si>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ID_Extrato</t>
  </si>
  <si>
    <t>ID_Casa</t>
  </si>
  <si>
    <t>Casa</t>
  </si>
  <si>
    <t>Descricao</t>
  </si>
  <si>
    <t>Data_Liquidacao</t>
  </si>
  <si>
    <t>Valor</t>
  </si>
  <si>
    <t>Arcos</t>
  </si>
  <si>
    <t>Rebate</t>
  </si>
  <si>
    <t>Transações via Pix</t>
  </si>
  <si>
    <t>Cartão de Crédito integrado Zig</t>
  </si>
  <si>
    <t>Saldo Inicial</t>
  </si>
  <si>
    <t>Ajuste - Z0118 - Ref.: Smartpos PB95239N70718 avariada</t>
  </si>
  <si>
    <t>Ajuste - Z0118 - Ref.: PDV005964 tela quebrada</t>
  </si>
  <si>
    <t>Ajuste - Z0118 - Ref.: PDV010479 tela quebrada</t>
  </si>
  <si>
    <t>Saque</t>
  </si>
  <si>
    <t>Taxa de sistema sobre receita de Bar</t>
  </si>
  <si>
    <t>Cartão de Débito integrado Zig</t>
  </si>
  <si>
    <t>Taxa sobre receita de bilheteria</t>
  </si>
  <si>
    <t>Taxa sobre recarga expirada</t>
  </si>
  <si>
    <t>Taxa Sobre Envio de SMS</t>
  </si>
  <si>
    <t>Transações via App</t>
  </si>
  <si>
    <t>Ajuste - Z0118 - Frete ref.: Troca de equipamentos</t>
  </si>
  <si>
    <t>Cobrança geral - Z2001 - Licença de Software Máquina</t>
  </si>
  <si>
    <t>Cobrança geral - Aluguel de 16 Máquinas a 60.00</t>
  </si>
  <si>
    <t>Ajuste - Z0201 - 26/07/2024 - 600 Cartões personalizados a R$9,00 cada - 3/3</t>
  </si>
  <si>
    <t>Ajuste - Ref.: Equipamento Avariados PDV008094, PBA1223379639, PBA1234676854, PBA1234674402 parc.: 4/4 ( Dia 20/06/2024)</t>
  </si>
  <si>
    <t>Ajuste - Z0201 - 26/07/2024 - 600 Cartões personalizados a R$9,00 cada - 2/3</t>
  </si>
  <si>
    <t>Ajuste - Ref.: Equipamento Avariados PDV008094, PBA1223379639, PBA1234676854, PBA1234674402 parc.: 3/4 ( Dia 20/06/2024)</t>
  </si>
  <si>
    <t>Ajuste - Z0401 - Ajuste Apartada Faturamento Crédito Apartado - Lote 107</t>
  </si>
  <si>
    <t>Ajuste - Z0401 - Ajuste Apartada Taxa Zig - Lote 107</t>
  </si>
  <si>
    <t>Ajuste - Z0401 - Ajuste Apartada Taxa de adquirência sobre Crédito Apartado - Lote 107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</si>
  <si>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</si>
  <si>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</si>
  <si>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</si>
  <si>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</si>
  <si>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</si>
  <si>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</si>
  <si>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</si>
  <si>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ALELO</t>
  </si>
  <si>
    <t>Shibari Art e Diversão Ltda</t>
  </si>
  <si>
    <t>PLUXEE BENEFICIOS BRASIL S.A. (SODEXO)</t>
  </si>
  <si>
    <t>ZOOP TECNOLOGIA &amp; INSTITUICAO DE PAGAMENTO S.A</t>
  </si>
  <si>
    <t>LIRIUM RECICLAGEM</t>
  </si>
  <si>
    <t>AMBEV</t>
  </si>
  <si>
    <t>Diageo</t>
  </si>
  <si>
    <t>KZEMOS BRASIL EVENTOS LTDA</t>
  </si>
  <si>
    <t>NEW IDEAS COMUNICAÇÃO LTDA</t>
  </si>
  <si>
    <t>b - Locação de Espaço - Eventos</t>
  </si>
  <si>
    <t>BIOMA COMERCIO DE MOVEIS LTDA</t>
  </si>
  <si>
    <t>SÃO PAULO JAZZ CLUB LTDA</t>
  </si>
  <si>
    <t>BNSP 2073 BAR E EVENTOS LTDA</t>
  </si>
  <si>
    <t>CIELO</t>
  </si>
  <si>
    <t>BEN BENEFICIOS</t>
  </si>
  <si>
    <t>LIGIA CANTISANI DE OLIVEIRA LIMA</t>
  </si>
  <si>
    <t>Fortezza Partners</t>
  </si>
  <si>
    <t>SUSTENIDOS ORGANIZAÇÃO SOCIAL DE CULTURA</t>
  </si>
  <si>
    <t>CIGARRA AGENCIA DE COMUNICAÇÃO LTDA</t>
  </si>
  <si>
    <t>Flytour SP Centro</t>
  </si>
  <si>
    <t>DEBORA ERMACORA MARSOLA</t>
  </si>
  <si>
    <t>BAR BRAHMA - CENTRO</t>
  </si>
  <si>
    <t>DIAGEO</t>
  </si>
  <si>
    <t>GIRONDINO - BOA VISTA</t>
  </si>
  <si>
    <t xml:space="preserve">INVESTO </t>
  </si>
  <si>
    <t>Coolab Digital</t>
  </si>
  <si>
    <t xml:space="preserve">HENRIQUE 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</si>
  <si>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</si>
  <si>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</si>
  <si>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</si>
  <si>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</si>
  <si>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</si>
  <si>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</si>
  <si>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</si>
  <si>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</si>
  <si>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</si>
  <si>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</si>
  <si>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</si>
  <si>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</si>
  <si>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</si>
  <si>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</si>
  <si>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</si>
  <si>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</si>
  <si>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VILA LEOPOLDINA DISTRIBUIDORA DE ALIMENTOS LTDA</t>
  </si>
  <si>
    <t>Boleto Bancário</t>
  </si>
  <si>
    <t>Documentação Aprovada</t>
  </si>
  <si>
    <t>Aprovado Diretoria</t>
  </si>
  <si>
    <t>Aprovado Caixa</t>
  </si>
  <si>
    <t>Pago</t>
  </si>
  <si>
    <t>Arcos - Banco do Brasil</t>
  </si>
  <si>
    <t>ICE4</t>
  </si>
  <si>
    <t>BATALHA FABRICA DE PAES LTDA</t>
  </si>
  <si>
    <t>INSUMOS</t>
  </si>
  <si>
    <t>ALIMENTOS</t>
  </si>
  <si>
    <t>AURORA ALVORADA ESTACIONAMENTO E LANCHON</t>
  </si>
  <si>
    <t>PORCO FELIZ COM DE CARNES LTDA</t>
  </si>
  <si>
    <t xml:space="preserve">HNK BR INDUSTRIA DE BEBIDAS </t>
  </si>
  <si>
    <t>BEBIDAS</t>
  </si>
  <si>
    <t>BRUNO HENRIQUE MIGUEL</t>
  </si>
  <si>
    <t>Transferência Bancária ou Pix</t>
  </si>
  <si>
    <t>MAO DE OBRA FIXA/ TEMPORARIOS</t>
  </si>
  <si>
    <t>SALARIOS</t>
  </si>
  <si>
    <t>MULTA RESCISORIA</t>
  </si>
  <si>
    <t>ALINE MARTINS JARDIM</t>
  </si>
  <si>
    <t>13º SALARIO</t>
  </si>
  <si>
    <t>ALISSON MARCELO DOS SANTOS OLIVEIRA</t>
  </si>
  <si>
    <t>ANDRE FELIPE DOS SANTOS</t>
  </si>
  <si>
    <t>BIANCA KIMBERLY DE ALMEIDA COSMO</t>
  </si>
  <si>
    <t>DAIANE ALVES DA SILVA LIMA</t>
  </si>
  <si>
    <t>FAB CANNE</t>
  </si>
  <si>
    <t>GABRIELA LEDILENE DOS SANTOS SILVA</t>
  </si>
  <si>
    <t>GUILHERME GAK BARBOSA</t>
  </si>
  <si>
    <t>GUSTAVO LIMA MOLINA</t>
  </si>
  <si>
    <t>JACIARA DOS ANJOS BORGES</t>
  </si>
  <si>
    <t>JEANE DE FARIAS SCANFERLA</t>
  </si>
  <si>
    <t>JENNIFER DURAES ZACARIA</t>
  </si>
  <si>
    <t>JESSICA ALVES GONCALVES</t>
  </si>
  <si>
    <t>JOÃO PAULO DA SILVA MARCOLINO</t>
  </si>
  <si>
    <t>JOSE ALEXANDRE ABISSI JUNIOR</t>
  </si>
  <si>
    <t>JULIANE DE LIMA CORREIA</t>
  </si>
  <si>
    <t>KELVIN NASCIMENTO ROCHA</t>
  </si>
  <si>
    <t>LUCIANA DE LIRA SANTOS</t>
  </si>
  <si>
    <t>MATHEUS DOS SANTOS ROCHA</t>
  </si>
  <si>
    <t>SABRINA MARIA MARCELINO</t>
  </si>
  <si>
    <t>SARAH SARAIVA DEL CASALE</t>
  </si>
  <si>
    <t>SHEILA ALVES DA SILVA</t>
  </si>
  <si>
    <t>SONIA DOS ANJOS RAMOS</t>
  </si>
  <si>
    <t>TARCIANA FERREIRA DO CARMO</t>
  </si>
  <si>
    <t>THIAGO HENRIQUE DE FARIAS</t>
  </si>
  <si>
    <t>THIAGO HENRIQUE SANTOS DA SILVA</t>
  </si>
  <si>
    <t>VICTOR ALE DE LIMA SOARES GONÇALVES</t>
  </si>
  <si>
    <t xml:space="preserve">DE LA CROIX VINHOS  </t>
  </si>
  <si>
    <t>AMBEV S.A.</t>
  </si>
  <si>
    <t xml:space="preserve">LEITERIA CABRIOLA FROMAGES DE CHEVRE LTDA </t>
  </si>
  <si>
    <t>LEITERIA E LATICINIOS PARDINHO ARTESANAL LTDA.</t>
  </si>
  <si>
    <t>WINES4U COMERCIO- IMPORTACAO E EXPORTACAO DE VINHOS LTDA</t>
  </si>
  <si>
    <t>VALE TRANSPORTE</t>
  </si>
  <si>
    <t xml:space="preserve"> FAMIGERADA COMERCIO E EXPORTACAO DE BEBIDAS LTDA</t>
  </si>
  <si>
    <t>ANDREIA SANTOS FREITAS DUARTE</t>
  </si>
  <si>
    <t>HORTIFRUTIGRANJEIRO RODRIGUES LTDA</t>
  </si>
  <si>
    <t>BATARD PADARIA ARTESANAL LTDA</t>
  </si>
  <si>
    <t>CASANDRA DEVOTTO</t>
  </si>
  <si>
    <t xml:space="preserve">HORTIFRUTI DO CHEF LTDA </t>
  </si>
  <si>
    <t>ESTAFF SOLUCOES TECNOLOGICAS DE AGENCIAMENTO LTDA</t>
  </si>
  <si>
    <t>MÃO DE OBRA EXTRA</t>
  </si>
  <si>
    <t>PAULO CESAR MEDEIROS EYEZANIO</t>
  </si>
  <si>
    <t>SERVICOS DE TERCEIROS</t>
  </si>
  <si>
    <t>ASSESSORIA GERAL</t>
  </si>
  <si>
    <t xml:space="preserve">MINISTERIO DA FAZENDA </t>
  </si>
  <si>
    <t>ENDIVIDAMENTO</t>
  </si>
  <si>
    <t xml:space="preserve"> ENDIVIDAMENTO</t>
  </si>
  <si>
    <t>CEM ENGENHARIA DA MANUTENCAO LTDA</t>
  </si>
  <si>
    <t>DESPESAS GERAIS</t>
  </si>
  <si>
    <t>MANUTENCAO EM GERAL</t>
  </si>
  <si>
    <t>ICMS</t>
  </si>
  <si>
    <t>INSS</t>
  </si>
  <si>
    <t>FACUNDO GUERRA RIVERO</t>
  </si>
  <si>
    <t>DISTRIBUIÇÃO DE RESULTADOS</t>
  </si>
  <si>
    <t>DISTRIBUICAO DE LUCRO</t>
  </si>
  <si>
    <t>FABRICA DE BARES PARTICIPACOES LTDA</t>
  </si>
  <si>
    <t>BANCO DO BRASIL SA</t>
  </si>
  <si>
    <t>Encontro de Contas</t>
  </si>
  <si>
    <t>DESPESAS BANCARIAS</t>
  </si>
  <si>
    <t>CULLIGAN SOLUTIONS COMERCIO DE INSUMOS PARA ESCRITORIOS LTDA</t>
  </si>
  <si>
    <t>LOCACOES</t>
  </si>
  <si>
    <t>LOCACAO DE EQUIPAMENTOS</t>
  </si>
  <si>
    <t>ESCRITORIO CENTRAL DE ARRECADACAO E DISTRIBUICAO ECAD</t>
  </si>
  <si>
    <t>CUSTO ARTISTICO</t>
  </si>
  <si>
    <t>LOCACAO DE EQUIPAMENTOS FIXO</t>
  </si>
  <si>
    <t>TELEFONICA BRASIL S/A</t>
  </si>
  <si>
    <t>SISTEMAS/ T.I</t>
  </si>
  <si>
    <t>INTERNET</t>
  </si>
  <si>
    <t>JMF COMERCIO DE ARTIGOS GRAFICOS LTDA</t>
  </si>
  <si>
    <t>CUSTOS COM MARKETING</t>
  </si>
  <si>
    <t xml:space="preserve"> MATERIAIS INSTITUCIONAIS</t>
  </si>
  <si>
    <t>BB DISTRIBUIDORA DE CARNES LTDA</t>
  </si>
  <si>
    <t xml:space="preserve">BELLNAY PAES ARTESANAIS LTDA </t>
  </si>
  <si>
    <t xml:space="preserve">FORTE ALIMENTOS COM IMPORTACAO LTDA </t>
  </si>
  <si>
    <t>PSSS LTDA</t>
  </si>
  <si>
    <t>DELICIAS M DIST PROD ALIM LTDA</t>
  </si>
  <si>
    <t>NA MORADA INDUSTRIA E COMERCIO LTDA</t>
  </si>
  <si>
    <t>NOVA COMERCIAL DO PEIXE EIRELI</t>
  </si>
  <si>
    <t>CIUFFI HORTIFRUTI EIRELI</t>
  </si>
  <si>
    <t>WIDE STOCK COMERCIO E REPRESENTACAO LTDA</t>
  </si>
  <si>
    <t>ARTE GELATI SORVETES LTDA</t>
  </si>
  <si>
    <t>BASILICATA LAURENTI LTDA</t>
  </si>
  <si>
    <t>CEPEL COMERCIO DE PAPEIS E EMBALAGENS EIRELI</t>
  </si>
  <si>
    <t xml:space="preserve">MAR DIRETO POC COMERCIO DE PEIXE EIRELI - ME </t>
  </si>
  <si>
    <t>ALLIMENTARI COMERCIO DE PRODUTOS ALIMENTICIOS</t>
  </si>
  <si>
    <t>CG FOODS DISTRIB. DE ALIMENTOS LTDA</t>
  </si>
  <si>
    <t>TOCAYA TORRADORES DE CAFE EIRELI</t>
  </si>
  <si>
    <t>PROAUTO INDUSTRIA QUIMICA EIRELI</t>
  </si>
  <si>
    <t>PRINT MAXX ARTES GRAFICAS LTDA</t>
  </si>
  <si>
    <t>UTILIDADES</t>
  </si>
  <si>
    <t xml:space="preserve"> SERVIÇOS GRAFICOS</t>
  </si>
  <si>
    <t xml:space="preserve">SKY COMERCIO DE PRODUTOS ALIMENTICIOS LTDA </t>
  </si>
  <si>
    <t>TOTAL BEBIDAS CIE BEBIDAS IMPORT LTDA - NE</t>
  </si>
  <si>
    <t xml:space="preserve">BGC COMERCIO DE UTENSILIOS </t>
  </si>
  <si>
    <t>ADIANTAMENTO A FORNECEDORES</t>
  </si>
  <si>
    <t>FG7 COMERCIO E DISTRIBUICAO DE BEBIDAS -</t>
  </si>
  <si>
    <t xml:space="preserve">EMPORIO MEL </t>
  </si>
  <si>
    <t>DEOLINDA DOS SANTOS FREITAS</t>
  </si>
  <si>
    <t>HORTICLEAN DISTRIBUIDORA</t>
  </si>
  <si>
    <t>INSTITUTO AUA</t>
  </si>
  <si>
    <t>MARIO PEDRO FELICIANO HORTIFRUTI EPP</t>
  </si>
  <si>
    <t>JOTAO COMERCIO DE ALIMENTOS LTDA</t>
  </si>
  <si>
    <t>TUZINI COZINHAS PROFISSIONAIS EIRELI</t>
  </si>
  <si>
    <t>INVESTIMENTOS</t>
  </si>
  <si>
    <t>INVESTIMENTO EM EQUIPAMENTO</t>
  </si>
  <si>
    <t>COMPANHIA DE GAS DE SAO PAULO</t>
  </si>
  <si>
    <t xml:space="preserve"> GAS DE COZINHA</t>
  </si>
  <si>
    <t>ARQUIVEI SERVICOS ON LINE LTDA</t>
  </si>
  <si>
    <t>SISTEMAS</t>
  </si>
  <si>
    <t>MACHINE SERVICE LTDA</t>
  </si>
  <si>
    <t>SERVICO DE SEGURANCA</t>
  </si>
  <si>
    <t>INVYE CAPITAL LTDA</t>
  </si>
  <si>
    <t>PORTO SEGURO CIA DE SEGUROS GERAIS</t>
  </si>
  <si>
    <t>SEGURO DE VIDA</t>
  </si>
  <si>
    <t xml:space="preserve">EDUARDO TAKESHI MURANAKA </t>
  </si>
  <si>
    <t>SOLUCOES TECNICAS AMBIENTAL LTDA - EPP</t>
  </si>
  <si>
    <t xml:space="preserve"> COLETA DE LIXO</t>
  </si>
  <si>
    <t xml:space="preserve">ABRASEL SAO PAULO </t>
  </si>
  <si>
    <t xml:space="preserve">EDIMAR MOURA TARTAGLIONI SERVICOES DE DEDETIZACAO </t>
  </si>
  <si>
    <t xml:space="preserve"> CONTROLE DE PRAGAS</t>
  </si>
  <si>
    <t>HEADCHEF SEGURANCA DOS ALIM E GARANTIA D</t>
  </si>
  <si>
    <t>FABRICA DE BARES SERVICOS LTDA FB</t>
  </si>
  <si>
    <t>ASSESSORIA RH</t>
  </si>
  <si>
    <t>GOMES D ELIA EQUIP. HIGIENE LTDA - WESCO</t>
  </si>
  <si>
    <t>IMPOSTOS SOBRE VENDA</t>
  </si>
  <si>
    <t>ICMS S/ VENDAS</t>
  </si>
  <si>
    <t>IRRF</t>
  </si>
  <si>
    <t>ASSESSORIA CONTABIL</t>
  </si>
  <si>
    <t>AXA SEGUROS S/A</t>
  </si>
  <si>
    <t>CUSTO DE OCUPACAO</t>
  </si>
  <si>
    <t xml:space="preserve"> SEGURO PATRIMONIAL</t>
  </si>
  <si>
    <t>HNK BR IND DE BEBIDAS</t>
  </si>
  <si>
    <t xml:space="preserve">LEITERIA DELICARI INDUSTRIA E COMERCIO LTDA </t>
  </si>
  <si>
    <t>FGTS</t>
  </si>
  <si>
    <t>IMPOSTOS/ TRIBUTOS</t>
  </si>
  <si>
    <t>LALAMOVE TECNOLOGIA (BRASIL) LTDA</t>
  </si>
  <si>
    <t>FRETES E CARRETOS</t>
  </si>
  <si>
    <t>DTK COMERCIO DE ALIMENTOS LTDA</t>
  </si>
  <si>
    <t>DEDUCOES SOBRE VENDA</t>
  </si>
  <si>
    <t>MEIOS DE PAGAMENTO</t>
  </si>
  <si>
    <t xml:space="preserve">GILVAN DIAS CALSOLARI </t>
  </si>
  <si>
    <t>CACHE MUSICOS E ARTISTAS</t>
  </si>
  <si>
    <t>SOUSA QUIMICA PRODUTOS E MANUTENCAO DE L LOCAÇÃO</t>
  </si>
  <si>
    <t>UAI TOFU INDUSTRIA E COMERCIO DE ALIMENTOS LTDA</t>
  </si>
  <si>
    <t xml:space="preserve">Nota Bonificada </t>
  </si>
  <si>
    <t>JOSE CASSIO PREVEDEL SISTEMAS ME</t>
  </si>
  <si>
    <t>MACRO CONTABILIDADE E CONSULTORIA LTDA</t>
  </si>
  <si>
    <t>STAR COPIAS COMERCIO E SERVICOS LTDA</t>
  </si>
  <si>
    <t>SUSTENIDOS ORGANIZACAO SOCIAL DE CULTURA</t>
  </si>
  <si>
    <t>ALUGUEL DE IMOVEIS</t>
  </si>
  <si>
    <t>GET IN TECNOLOGIA S.A.</t>
  </si>
  <si>
    <t xml:space="preserve">NEW CHOICES CRIACAO E EDITORACAO LTDA </t>
  </si>
  <si>
    <t>ASS DE IMPRENSA/ MIDIA/ PATROC</t>
  </si>
  <si>
    <t>ROSANA APARECIDA ALVES DE PAULA</t>
  </si>
  <si>
    <t>PATRICIA STEFANI DA COSTA</t>
  </si>
  <si>
    <t>DESPESAS DE PATROCINIO</t>
  </si>
  <si>
    <t>PSS - CENTRAL DA LIMPEZA LTDA</t>
  </si>
  <si>
    <t>CEPEL COMERCIO DE PAPEL E EMB. EIRELLI</t>
  </si>
  <si>
    <t>MACCHINE PER CAFFE MANUTENCAO COMERCIO E IMPORTACAO DE PRODUTOS INDUSTRIAIS LTDA</t>
  </si>
  <si>
    <t>EASY ICE SOLUTION LTDA-ME LOCAÇÃO</t>
  </si>
  <si>
    <t>ERVAS FINAS HORTICULTURA LTDA</t>
  </si>
  <si>
    <t>REUSE COMÉRCIO DE SUC</t>
  </si>
  <si>
    <t>WILLIAM DOS SANTOS JOAQUIM</t>
  </si>
  <si>
    <t>JR GAIOTTO ALIMENTOS LTDA ME</t>
  </si>
  <si>
    <t>T F CIUFF HORTIFRUTI LTDA</t>
  </si>
  <si>
    <t>LAISA ROCHA LARANGEIRA</t>
  </si>
  <si>
    <t xml:space="preserve"> CONDUÇÕES/TAXI/UBER</t>
  </si>
  <si>
    <t xml:space="preserve">MD POC DELIVERY </t>
  </si>
  <si>
    <t>INTERFOOD IMPORTACAO LTDA</t>
  </si>
  <si>
    <t>PRESHH ALUGUEL DE MAQUINAS LTDA</t>
  </si>
  <si>
    <t>AGUA/ ESGOTO</t>
  </si>
  <si>
    <t>AMANDA FUCCIA DE SOUZA</t>
  </si>
  <si>
    <t xml:space="preserve"> PAISAGISMO/JARDINAGEM</t>
  </si>
  <si>
    <t>BRH SAUDE OCUPACIONAL LTDA</t>
  </si>
  <si>
    <t>EXAMES PERIODICOS</t>
  </si>
  <si>
    <t>PJ 00472024 ALESSANDRA TELES DINIZ</t>
  </si>
  <si>
    <t>COMISSÕES E GORJETA</t>
  </si>
  <si>
    <t>PJ 00222022 - AMANDA DE OLIVEIRA SANTOS</t>
  </si>
  <si>
    <t>PJ 00302023 - ANDRES LA ROSA</t>
  </si>
  <si>
    <t xml:space="preserve">PJ 00482024  BARBARA SARMENTO ABIB </t>
  </si>
  <si>
    <t>PJ 00312023 - BRUNO TORRES PEREIRA CARLOS</t>
  </si>
  <si>
    <t>PJ 00192022 - FELIPE FERREIRA FRANCA</t>
  </si>
  <si>
    <t>PJ 00332023 - JOAO LUCAS ORLANDIM</t>
  </si>
  <si>
    <t>PJ 00402023 - JULIE DE PAULA SILVA</t>
  </si>
  <si>
    <t>PJ 00232022 - LUNA FIORELLA PINTO SILVA</t>
  </si>
  <si>
    <t>PJ 00172021 - MATHEUS MONTEIRO ALMEIDA</t>
  </si>
  <si>
    <t>PJ 00132021 - TELES DE ALMEIDA PINTO</t>
  </si>
  <si>
    <t>RAIZES DO CAMPO COMERCIO DE PRODUTOS ALIMENTICIOS E AGRICOLAS LTDA</t>
  </si>
  <si>
    <t>MATERIAL DE ESCRITORIO</t>
  </si>
  <si>
    <t>JOAO VITOR MENDES SALUSTIANO</t>
  </si>
  <si>
    <t>MICHELLY ROSSI COUTO</t>
  </si>
  <si>
    <t>FELIPE FERREIRA FRANCA 36496185832</t>
  </si>
  <si>
    <t>SALARIO PJ</t>
  </si>
  <si>
    <t>PJ 00392023 - LUANY SANTOS DA SILVA</t>
  </si>
  <si>
    <t>PJ 01837596131 ANNA LOUISE ESTEFANO WOORTMANN</t>
  </si>
  <si>
    <t>PJ 00492024 - ISABELLA FERNANDES GOMES</t>
  </si>
  <si>
    <t>PJ 00352023 - JESSICA IZABEL DE SOUZA</t>
  </si>
  <si>
    <t>PJ 00042021 - JOAO VICTOR MENDES SALUSTIANO</t>
  </si>
  <si>
    <t xml:space="preserve">PJ 00452023 LAISA ROCHA LARANGEIRA </t>
  </si>
  <si>
    <t>PJ 00422023 LARISSA ROSA DE SOUZA</t>
  </si>
  <si>
    <t>PJ 00502024 THIAGO PINHEIRO DA SILVA</t>
  </si>
  <si>
    <t>PJ 00092021 - VANESSA FERREIRA DEL SANTO</t>
  </si>
  <si>
    <t>PUXURI CONSULTORIA LTDA</t>
  </si>
  <si>
    <t>ASSISTÊNCIA MÉDICA</t>
  </si>
  <si>
    <t>WESLEY PEREIRA BARBOSA</t>
  </si>
  <si>
    <t>RODATI MOTORS - CENTRAL DE INFORMACOES DE VEICULOS AUTOMOTORES LTDA.</t>
  </si>
  <si>
    <t xml:space="preserve"> MAT DE PROPAGANDA/ FER DE MKT</t>
  </si>
  <si>
    <t>ISS</t>
  </si>
  <si>
    <t>ENERGIA ELETRICA</t>
  </si>
  <si>
    <t>AGENCIA BIOMA PUBLICIDADE E EVENTOS LTDA - FACUNDO</t>
  </si>
  <si>
    <t xml:space="preserve"> AGENCIA DE PROPAGANDA</t>
  </si>
  <si>
    <t>MN INSTALACOES E REPARACOES INDUSTRIAIS LTDA</t>
  </si>
  <si>
    <t>DISTRIBUIDORA DPRO LTDA</t>
  </si>
  <si>
    <t>SAMUEL COSTA E SILVA</t>
  </si>
  <si>
    <t>ZEUS COMERCIO ATACADISTA DE BEBIDAS LTDA</t>
  </si>
  <si>
    <t>LATICINIOS CAMANDUCAIA LTDA</t>
  </si>
  <si>
    <t>ZERO DB SONORIZAÇÃO</t>
  </si>
  <si>
    <t>ALELO INSTITUICAO DE PAGAMENTO SA</t>
  </si>
  <si>
    <t>SODEXO</t>
  </si>
  <si>
    <t>PETTY CASH ARCOS</t>
  </si>
  <si>
    <t xml:space="preserve"> GELO/ GAS CO2/ CARVAO</t>
  </si>
  <si>
    <t>HIGIENE E LIMPEZA</t>
  </si>
  <si>
    <t>LA PASTINA</t>
  </si>
  <si>
    <t>ZAHIL IMPORTADORA LTDA</t>
  </si>
  <si>
    <t>Permuta</t>
  </si>
  <si>
    <t>CENTRAL DE CARNES TIGRAO LTDA ME</t>
  </si>
  <si>
    <t xml:space="preserve">PASTIFICIO MESA III INDUSTRIA DE MASSAS LTDA </t>
  </si>
  <si>
    <t>SARAH PRISCILLA FOLI</t>
  </si>
  <si>
    <t>ZIGPAY LTDAS -ME</t>
  </si>
  <si>
    <t>ALIMENTACAO DE FUNCIONARIO</t>
  </si>
  <si>
    <t>EMPORIO M-M LTDA</t>
  </si>
  <si>
    <t>HENRIQUE DA COSTA MORAES</t>
  </si>
  <si>
    <t>UBIQUITI BRAZIL COMERCIO DE ELETRONICOS LTDA</t>
  </si>
  <si>
    <t>MB IND E COM DE BRINDES E ACESSÓRIOS LTDA</t>
  </si>
  <si>
    <t xml:space="preserve">EDUARDO KRAJAN GODAS </t>
  </si>
  <si>
    <t>TXA COMERCIO DE BEBIDAS EIRELI</t>
  </si>
  <si>
    <t xml:space="preserve">CAIRE AOAS </t>
  </si>
  <si>
    <t>MERCEARIA E BOMBONIERE TOWA LTDA</t>
  </si>
  <si>
    <t>REBAL COMERCIAL LTDA</t>
  </si>
  <si>
    <t>UTENSILIOS</t>
  </si>
  <si>
    <t>AMIL ASSISTENCIA MEDICA INTERNACIONAL SA</t>
  </si>
  <si>
    <t xml:space="preserve">BEBIDAS NUDE INDUSTRIA E DISTRIBUIDORA LTDA </t>
  </si>
  <si>
    <t>JUNDIA FOODS DISTRIBUIDORA DE PRODUTOA ALIMENTICIOS LTDA</t>
  </si>
  <si>
    <t>M V DE MELO</t>
  </si>
  <si>
    <t>SUPER ECO FRETE</t>
  </si>
  <si>
    <t>BRADESCO SA</t>
  </si>
  <si>
    <t>CARLOS EDUARDO DE OLIVEIRA LANDO 03096252033</t>
  </si>
  <si>
    <t>SFREG LAV SEC 3 LAVANDERIA E TINTURARIA ALVES LTDA</t>
  </si>
  <si>
    <t>UNIFORMES MANUT. E REPOSICAO</t>
  </si>
  <si>
    <t xml:space="preserve"> MATERIAL PROMOCIONAL</t>
  </si>
  <si>
    <t>REIWA SERVICOS E COMERCIO DE ALIMENTOS E BEBIDAS EIRELI</t>
  </si>
  <si>
    <t>KING COMERCIO E IMPORTACAO DE BEBIDAS LT</t>
  </si>
  <si>
    <t>GRUPO AWC COMERCIO ATACADISTA DE BEBIDAS</t>
  </si>
  <si>
    <t>TRIBUNAL DE JUSTIÇA</t>
  </si>
  <si>
    <t>LINKTEL TELECOMUNICACÕES DO BRASIL LTDA</t>
  </si>
  <si>
    <t xml:space="preserve">FELIPE PAES SEABRA </t>
  </si>
  <si>
    <t>MATEUS PAULINO MOREIRA</t>
  </si>
  <si>
    <t>HENRIQUE SZABO JUNIOR</t>
  </si>
  <si>
    <t>INVESTIMENTO EM OBRA/ AMPLIACA</t>
  </si>
  <si>
    <t xml:space="preserve">MANIOCA COMERCIO DE ALIMENTOS DA AMAZONIZA LTDA </t>
  </si>
  <si>
    <t>EDUARDO JOSE DA SILVA DISTRIBUIÇÃO DE PRODUTOS ALIMENTICIOS</t>
  </si>
  <si>
    <t>PJ 00272022 - SAMANTA SOUZA DA SILVA</t>
  </si>
  <si>
    <t xml:space="preserve">DOUGLAS FELIPE DOMINGUES GONCALVES </t>
  </si>
  <si>
    <t>CUSTOS DE EVENTOS</t>
  </si>
  <si>
    <t>CACHE DE PRODUTOR</t>
  </si>
  <si>
    <t>RAIMUNDO ALVES DE OLIVEIRA - GELO RAY</t>
  </si>
  <si>
    <t>TJS ENGENHARIA EIRELI</t>
  </si>
  <si>
    <t xml:space="preserve">FERNANDES PEREDO COMERCIO E SERVICOS LTDA </t>
  </si>
  <si>
    <t>LATICINIOS PIRAMIDE LTDA</t>
  </si>
  <si>
    <t>EDJANE DANTAS DE ALMEIDA SOUSA</t>
  </si>
  <si>
    <t>SHIBARI ART E DIVERSÃO LTDA</t>
  </si>
  <si>
    <t>FÉRIAS</t>
  </si>
  <si>
    <t>EAU DISTRIB. DE AGUA MINERAL EIRELI - EP</t>
  </si>
  <si>
    <t>SAMPATACADO DE GENEROS ALIMENTICIOS E BEBIDAS LTDA</t>
  </si>
  <si>
    <t>Dinheiro em Espécie</t>
  </si>
  <si>
    <t>Arcos - Petty Cash</t>
  </si>
  <si>
    <t>D FILIPA - LOCACAO DE MAT. FESTAS E EVEN</t>
  </si>
  <si>
    <t>LOCACAO DE UTENSILIOS EVENTOS</t>
  </si>
  <si>
    <t xml:space="preserve">KISABOR ALIMENTOS </t>
  </si>
  <si>
    <t>LARISSA DO PRADO CARDOSO</t>
  </si>
  <si>
    <t>VITRUS IMPORT LTDA</t>
  </si>
  <si>
    <t>MDG COMERCIO DE ALIMENTOS LTDA</t>
  </si>
  <si>
    <t>FABRICIO OLIVEIRA BARROS</t>
  </si>
  <si>
    <t>LOGGI TECNOLOGIA LTDA</t>
  </si>
  <si>
    <t xml:space="preserve"> CORREIOS/ MOTOBOY</t>
  </si>
  <si>
    <t>INFISSE IND DE ESQUADRIAS DE ALUMINIO LTDA</t>
  </si>
  <si>
    <t xml:space="preserve">FFT ARTE EIRELLI - ME </t>
  </si>
  <si>
    <t>CARMEM FERREIRA DE SOUSA</t>
  </si>
  <si>
    <t xml:space="preserve"> PROCESSO JUDICIAL</t>
  </si>
  <si>
    <t>MERCADO PAGO.COM REPRESENTACOES LTDA</t>
  </si>
  <si>
    <t xml:space="preserve"> TAXAS PUBLICAS</t>
  </si>
  <si>
    <t>Officina Do Vidro Arte E Artesanato Ltda</t>
  </si>
  <si>
    <t>PAULO CESAR BARAO MELO</t>
  </si>
  <si>
    <t>LIDER ASSESSORIA EM CARTORIO DE PROTESTOS EIRELI ME</t>
  </si>
  <si>
    <t xml:space="preserve"> CUSTAS CARTÓRIO</t>
  </si>
  <si>
    <t>ROJEMAC INPORTACAO DE EXPORTACAO LTDA</t>
  </si>
  <si>
    <t xml:space="preserve">PINGOO CASA COMERCIO E SERVICOS EIRELLI </t>
  </si>
  <si>
    <t>PERSE</t>
  </si>
  <si>
    <t>AZIMUTE TERCEIRIZACAO DE SERVICOS EIRELI</t>
  </si>
  <si>
    <t>SERVICOS DE LIMPEZA</t>
  </si>
  <si>
    <t>FABIO BENSONE - MARCENARIA PARANA</t>
  </si>
  <si>
    <t>AMBEV S. A. - CDD SAO PAULO</t>
  </si>
  <si>
    <t>SOUBIO BRASIL LTDA</t>
  </si>
  <si>
    <t xml:space="preserve">AUDIO PRIME COMERCIO E SERVICOS LTDA </t>
  </si>
  <si>
    <t>DLOCAL BRASIL PAGAMENTOS LTDA  - DMK</t>
  </si>
  <si>
    <t xml:space="preserve">GOOGLE BRASIL INTERNET LTDA </t>
  </si>
  <si>
    <t xml:space="preserve">ESSERE SUCOS DO BRASIL LTDA </t>
  </si>
  <si>
    <t>MURILLO S- DUARTE COMERCIAL LTDA</t>
  </si>
  <si>
    <t>SPON DISTRIBUIDORA DE BEBIDAS LTDA</t>
  </si>
  <si>
    <t>CHOPP FAST DISTRIBUIDORA DE BEBIDAS LTDA</t>
  </si>
  <si>
    <t>ACOES TRABALHISTAS</t>
  </si>
  <si>
    <t>EDUARDO SOUZA TRINDADE DO NASCIMENTO</t>
  </si>
  <si>
    <t>NG2 MEDICAL LTDA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</si>
  <si>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</si>
  <si>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</si>
  <si>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</si>
  <si>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</si>
  <si>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</si>
  <si>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</si>
  <si>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</si>
  <si>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</si>
  <si>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</si>
  <si>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Parcela_Paga</t>
  </si>
  <si>
    <t>DANYELE CONTRERA RINCO</t>
  </si>
  <si>
    <t xml:space="preserve"> PROCESSO CIVIL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</si>
  <si>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</si>
  <si>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</si>
  <si>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</si>
  <si>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</si>
  <si>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</si>
  <si>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</si>
  <si>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TED-CRDITO EM CONTA - 341 0912 69034668000156 SODEXO PASS DO</t>
  </si>
  <si>
    <t>PIX - RECEBIDO - 25/10 15:17 19468242000132 ZOOP TECNOL</t>
  </si>
  <si>
    <t>DEBITO</t>
  </si>
  <si>
    <t>TARIFA PACOTE DE SERVIOS - COBRANA REFERENTE 25/10/2024</t>
  </si>
  <si>
    <t>RECEBIMENTO FORNECEDOR - ALELO INSTITUICAO DE PAGAMENTO SA</t>
  </si>
  <si>
    <t>PIX - RECEBIDO - 24/10 13:18 19468242000132 ZOOP TECNOL</t>
  </si>
  <si>
    <t>TARIFA PIX ENVIADO - TAR. AGRUPADAS - OCORRENCIA 23/10/2024</t>
  </si>
  <si>
    <t>PIX - RECEBIDO - 23/10 13:47 45302483000117 SHIBARI ART</t>
  </si>
  <si>
    <t>PAGAMENTO DE BOLETO - LATICINIOS CAMANDUCAIA LTDA</t>
  </si>
  <si>
    <t>PIX - ENVIADO - 23/10 10:21 F G RIVERO CONSULTORIA EIR</t>
  </si>
  <si>
    <t>TED TRANSF.ELETR.DISPONIV - 237 0095 042728081000190 TEMPUS FUGIT</t>
  </si>
  <si>
    <t>TED TRANSF.ELETR.DISPONIV - 033 0112 037999602000104 MACHINE SERVI</t>
  </si>
  <si>
    <t>PAGTO CONTA TELEFONE - VIVO FIXO/BRASIL</t>
  </si>
  <si>
    <t>PAGAMENTO CONTA GAS - COMGAS</t>
  </si>
  <si>
    <t>PIX - ENVIADO - 23/10 13:36 EDUARDO KRAJAN GODAS</t>
  </si>
  <si>
    <t>PIX - ENVIADO - 23/10 13:36 TXA COMERCIO DE BEBIDAS LT</t>
  </si>
  <si>
    <t>PAGAMENTO DE BOLETO - PORCO FELIZ COM CARNES LTDA ME</t>
  </si>
  <si>
    <t>PAGAMENTO DE BOLETO - PAGBANK</t>
  </si>
  <si>
    <t>PAGAMENTO DE BOLETO - PRESHH ALUGUEL DE MAQUINAS LTD</t>
  </si>
  <si>
    <t>PAGAMENTO DE BOLETO - REBAL COMERCIAL LTDA</t>
  </si>
  <si>
    <t>PAGAMENTO DE BOLETO - LEITERIA CABRIOLA - FROMAGES D</t>
  </si>
  <si>
    <t>PAGAMENTO DE BOLETO - GEOFFROY ALAIN M L C C S LTDA</t>
  </si>
  <si>
    <t>PAGAMENTO DE BOLETO - PMS BRASIL</t>
  </si>
  <si>
    <t>PAGAMENTO DE BOLETO - HORTIFRUTIGRANJEIRO RODRIGUES</t>
  </si>
  <si>
    <t>PAGAMENTO DE BOLETO - CELCOIN INSTITUICAO DE PAGAMEN</t>
  </si>
  <si>
    <t>PAGAMENTO DE BOLETO - WINES4U COM IMP EXP VINHOS LT</t>
  </si>
  <si>
    <t>PAGAMENTO DE BOLETO - INVYE CAPITAL LTDA</t>
  </si>
  <si>
    <t>PAGAMENTO DE BOLETO - ZAHIL IMPORTADORA LTDA</t>
  </si>
  <si>
    <t>PAGAMENTO DE BOLETO - ECAD</t>
  </si>
  <si>
    <t>PAGAMENTO DE BOLETO - BANCO ITAU S/A</t>
  </si>
  <si>
    <t>PAGAMENTO DE BOLETO - INSTITUTO AUA DE EMPREENDEDORI</t>
  </si>
  <si>
    <t>PAGAMENTO DE BOLETO - DEOLINDA DOS SANTOS FREITAS</t>
  </si>
  <si>
    <t>PAGAMENTO DE BOLETO - PASTIFICIO MESA I I M EIRELI</t>
  </si>
  <si>
    <t>PAGAMENTO DE BOLETO - NA MORADA INDUSTRIA E COMERCIO</t>
  </si>
  <si>
    <t>PAGAMENTO DE BOLETO - CEPEL COMERCIO DE PAPEIS E EMB</t>
  </si>
  <si>
    <t>PAGAMENTO DE BOLETO - AURORA ALVORADA ESTACIONAMENTO</t>
  </si>
  <si>
    <t>PAGAMENTO DE BOLETO - BENEFICIO FACIL SERVICOS LTDA</t>
  </si>
  <si>
    <t>PAGAMENTO DE BOLETO - ASSOC EMPR SIST TRANSP STO AND</t>
  </si>
  <si>
    <t>PAGAMENTO DE BOLETO - TOCAYA TORRADORES DE CAFE LTDA</t>
  </si>
  <si>
    <t>PAGAMENTO DE BOLETO - SOLUCOES TECNICAS AMBIENTAL LT</t>
  </si>
  <si>
    <t>PAGAMENTO DE BOLETO - FAZENDA ATALAIA</t>
  </si>
  <si>
    <t>PAGAMENTO DE BOLETO - PAGCERTO INSTITUICAO DE PAGAME</t>
  </si>
  <si>
    <t>PAGAMENTO DE BOLETO - T. F. CIUFFI HORTIFRUTI LTDA</t>
  </si>
  <si>
    <t>PAGAMENTO DE BOLETO - ESTAFF SOLUCOES TECNOLOGICAS D</t>
  </si>
  <si>
    <t>PAGAMENTO DE BOLETO - ZOOP TECNOLOGIA I P S A</t>
  </si>
  <si>
    <t>PIX - ENVIADO - 23/10 15:50 MERCEARIA E BOMBONIERE TOW</t>
  </si>
  <si>
    <t>TAR DOC/TED ELETRNICO - COBRANA REFERENTE 23/10/2024</t>
  </si>
  <si>
    <t>BEN BENEFCIO DBITO</t>
  </si>
  <si>
    <t>PAGAMENTO DE BOLETO - CIA DO WHISKY</t>
  </si>
  <si>
    <t>DEP DINHEIRO INTER AG - 4866-04-SOP 24 DE MAIO</t>
  </si>
  <si>
    <t>PIX - RECEBIDO - 21/10 12:59 26356125000142 ZIG TECNOLO</t>
  </si>
  <si>
    <t>PIX - RECEBIDO - 21/10 13:34 19468242000132 ZOOP TECNOL</t>
  </si>
  <si>
    <t>PAGAMENTO DE BOLETO - WIDE STOCK COM E REP LTDA</t>
  </si>
  <si>
    <t>PAGAMENTO DE BOLETO - M  V  DE MELO   FRUTOS DO MAR</t>
  </si>
  <si>
    <t>PAGAMENTO DE BOLETO - ALLIMENTARI COM DE PRODUTOS AL</t>
  </si>
  <si>
    <t>PAGAMENTO DE BOLETO - BB DIST DE CARNES LTDA</t>
  </si>
  <si>
    <t>PAGAMENTO DE BOLETO - PSS - CENTRAL DA LIMPEZA LTDA</t>
  </si>
  <si>
    <t>PAGAMENTO DE BOLETO - CEPEL COM DE P E EMB</t>
  </si>
  <si>
    <t>PAGAMENTO DE BOLETO - AMIL ASSISTENCIA ME</t>
  </si>
  <si>
    <t>PAGAMENTO DE BOLETO - GOMES D ELIA EQUIP HIG LTDA ME</t>
  </si>
  <si>
    <t>PAGAMENTO DE BOLETO - DELICIAS M DIST PROD ALIM LTDA</t>
  </si>
  <si>
    <t>PAGAMENTO DE BOLETO - FORTE ALIM COM IMP LTDA</t>
  </si>
  <si>
    <t>PAGAMENTO DE BOLETO - JUNDIA FOODS DISTRIBUIDORA DE</t>
  </si>
  <si>
    <t>PAGAMENTO DE BOLETO - KING COMERCIO DE BEBIDAS LTDA</t>
  </si>
  <si>
    <t>PAGAMENTO DE BOLETO - ARQUIVEI SERVICOS ON LINE LTDA</t>
  </si>
  <si>
    <t>PAGAMENTO DE BOLETO - NOVA COMERCIAL DO PEIXE EIRELI</t>
  </si>
  <si>
    <t>PAGAMENTO DE BOLETO - AGROPECUARIA PARDINHO LTDA</t>
  </si>
  <si>
    <t>PAGAMENTO DE BOLETO - DTK COMERCIO DE ALIMENTOS LTDA</t>
  </si>
  <si>
    <t>PAGAMENTO DE BOLETO - PORTO SEGURO CIA DE SEG GER</t>
  </si>
  <si>
    <t>PAGAMENTO DE BOLETO - PROAUTO INDUSTRIA Q EIRELI</t>
  </si>
  <si>
    <t>PAGAMENTO DE BOLETO - BEBIDAS NUDE INDUSTRIA E DISTR</t>
  </si>
  <si>
    <t>PAGAMENTO DE BOLETO - MAR DIRETO POC COMERCIO DE PEI</t>
  </si>
  <si>
    <t>PAGAMENTO DE BOLETO - ICE4PROS FABRICA DE GELO LTDA</t>
  </si>
  <si>
    <t>TARIFA PIX ENVIADO - TAR. AGRUPADAS - OCORRENCIA 17/10/2024</t>
  </si>
  <si>
    <t>PIX - RECEBIDO - 17/10 13:33 19468242000132 ZOOP TECNOL</t>
  </si>
  <si>
    <t>PIX - ENVIADO - 17/10 11:35 WILSON VAGNER DA SILVA</t>
  </si>
  <si>
    <t>TARIFA PIX ENVIADO - TAR. AGRUPADAS - OCORRENCIA 16/10/2024</t>
  </si>
  <si>
    <t>FOLHA DE PAGAMENTO</t>
  </si>
  <si>
    <t>PIX - ENVIADO - 16/10 15:41 WILSON VAGNER DA SILVA</t>
  </si>
  <si>
    <t>PIX - ENVIADO - 16/10 15:47 SABRINA MARIA MARCELINO</t>
  </si>
  <si>
    <t>PIX - ENVIADO - 16/10 15:47 CAIXA ECONOMICA FEDERAL</t>
  </si>
  <si>
    <t>TED TRANSF.ELETR.DISPONIV - 341 6369 008219051000110 SFREG LAV SEC</t>
  </si>
  <si>
    <t>TED TRANSF.ELETR.DISPONIV - 260 0001 023958474000146 23.958.474 CA</t>
  </si>
  <si>
    <t>PAGTO CONTA TELEFONE - VIVO SP</t>
  </si>
  <si>
    <t>IMPOSTOS - RFB-DARF CODIGO DE BARRAS</t>
  </si>
  <si>
    <t>IMPOSTOS - SEFAZ/SP-AMBIENTEPAG</t>
  </si>
  <si>
    <t>PAGAMENTO DE BOLETO - SOUSA QUIMICA PROD E MANUT LAV</t>
  </si>
  <si>
    <t>PAGAMENTO DE BOLETO - EDUARDO TAKESHI MURANAKA</t>
  </si>
  <si>
    <t>PAGAMENTO DE BOLETO - ASSOCIACAO BRASILEIRA DE BARES</t>
  </si>
  <si>
    <t>PAGAMENTO DE BOLETO - AMBEV SA</t>
  </si>
  <si>
    <t>PAGAMENTO DE BOLETO - HEADCHEF ASSESSORIA DE SEGURAN</t>
  </si>
  <si>
    <t>PAGAMENTO DE BOLETO - NG27 CONSULTORIA E GESTAO EMPR</t>
  </si>
  <si>
    <t>PAGAMENTO DE BOLETO - REIWA SERV COM ALIMENTOS BEBID</t>
  </si>
  <si>
    <t>PAGAMENTO DE BOLETO - BELLNAY</t>
  </si>
  <si>
    <t>PAGAMENTO DE BOLETO - ZEUS COMERCIO ATACADISTA DE BE</t>
  </si>
  <si>
    <t>PAGAMENTO DE BOLETO - FORTE ALIMENTOS COMERCIO E IMP</t>
  </si>
  <si>
    <t>PAGAMENTO DE BOLETO - FG7 COMERCIO D B EIRELI EPP</t>
  </si>
  <si>
    <t>PAGAMENTO DE BOLETO - STAR COPIAS COMERCIO E SERVICO</t>
  </si>
  <si>
    <t>TAR DOC/TED ELETRNICO - COBRANA REFERENTE 16/10/2024</t>
  </si>
  <si>
    <t>TAR PAG SALR CRD CONTA - COBRANA REFERENTE 16/10/2024</t>
  </si>
  <si>
    <t>TED TRANSF.ELETR.DISPONIV - 033 0001 032814937000197 F.G.RIVERO CO</t>
  </si>
  <si>
    <t>PAGTO VIA AUTO-ATEND.BB - TJSP - CUSTAS FEDTJ</t>
  </si>
  <si>
    <t>TAR DOC/TED ELETRNICO - COBRANA REFERENTE 15/10/2024</t>
  </si>
  <si>
    <t>PIX - RECEBIDO - 14/10 12:46 26356125000142 ZIG TECNOLO</t>
  </si>
  <si>
    <t>PIX - RECEBIDO - 14/10 14:02 19468242000132 ZOOP TECNOL</t>
  </si>
  <si>
    <t>TED TRANSF.ELETR.DISPONIV - 077 0001 023179456000166 MATEUS PAULIN</t>
  </si>
  <si>
    <t>TED TRANSF.ELETR.DISPONIV - 341 0445 007761304000110 MACCHINE PER</t>
  </si>
  <si>
    <t>TED TRANSF.ELETR.DISPONIV - 260 0001 026033445000161 26.033.445 FE</t>
  </si>
  <si>
    <t>TED TRANSF.ELETR.DISPONIV - 033 0001 052280176000148 NEW CHOICES C</t>
  </si>
  <si>
    <t>PAGAMENTO DE BOLETO - ARTE GELATI SORVETES LTDA ME</t>
  </si>
  <si>
    <t>PAGAMENTO DE BOLETO - ERVAS FINAS HORT LTDA</t>
  </si>
  <si>
    <t>PAGAMENTO DE BOLETO - EMPORIO M M LTDA</t>
  </si>
  <si>
    <t>PAGAMENTO DE BOLETO - EASY ICE SOLUTION LTDA   ME</t>
  </si>
  <si>
    <t>PAGAMENTO DE BOLETO - SKY COMERCIO DE PRODUTOS ALIME</t>
  </si>
  <si>
    <t>PAGAMENTO DE BOLETO - JOSE CASSIO PREVEDEL SISTEMAS</t>
  </si>
  <si>
    <t>PAGAMENTO DE BOLETO - GET IN TECNOLOGIA SA</t>
  </si>
  <si>
    <t>PAGAMENTO DE BOLETO - MACRO CONTABILIDADE C LTDA</t>
  </si>
  <si>
    <t>PAGAMENTO DE BOLETO - LINKTEL TELECOM</t>
  </si>
  <si>
    <t>PAGAMENTO DE BOLETO - CG FOOD S DISTR ALIMENTOS LTDA</t>
  </si>
  <si>
    <t>TAR DOC/TED ELETRNICO - COBRANA REFERENTE 14/10/2024</t>
  </si>
  <si>
    <t>TED-PAG FORNECEDORES - 745 0001 35142804000100 KZEMOS BRASIL</t>
  </si>
  <si>
    <t>TED-CRDITO EM CONTA - 269 0001 35142804000100 KZEMOS BRASIL</t>
  </si>
  <si>
    <t>PIX - RECEBIDO - 10/10 14:02 19468242000132 ZOOP TECNOL</t>
  </si>
  <si>
    <t>TARIFA PIX ENVIADO - TAR. AGRUPADAS - OCORRENCIA 09/10/2024</t>
  </si>
  <si>
    <t>TED DEVOLVIDA - AG OU CNT DEST DO CRED INVAL</t>
  </si>
  <si>
    <t>PIX - RECEBIDO - 09/10 14:17 19468242000132 ZOOP TECNOL</t>
  </si>
  <si>
    <t>TRANSFERNCIA ENVIADA - 09/10 14:30 THIAGO PINHEIRO DA SILVA</t>
  </si>
  <si>
    <t>TRANSFERNCIA ENVIADA - 09/10 14:19 SUSTENIDOS O S CULTURA</t>
  </si>
  <si>
    <t>TRANSFERNCIA ENVIADA - 09/10 14:20 SUSTENIDOS O S CULTURA</t>
  </si>
  <si>
    <t>TRANSFERNCIA ENVIADA - 09/10 14:19 VANESSA D S F CONSULTORI</t>
  </si>
  <si>
    <t>IMPOSTOS - PREF MUN SAO PAULO 02</t>
  </si>
  <si>
    <t>TED TRANSF.ELETR.DISPONIV - 077 0001 052794972000107 52.794.972 DO</t>
  </si>
  <si>
    <t>TED TRANSF.ELETR.DISPONIV - 341 2954 036602755000103 PATRICIA STEF</t>
  </si>
  <si>
    <t>TED TRANSF.ELETR.DISPONIV - 341 9395 46852884830 JOAO VITOR MENDES</t>
  </si>
  <si>
    <t>TED TRANSF.ELETR.DISPONIV - 104 1360 38459249859 GABRIELA TOLEDO M</t>
  </si>
  <si>
    <t>TED TRANSF.ELETR.DISPONIV - 260 0001 32753599831 SAMANTA SOUZA DA</t>
  </si>
  <si>
    <t>TED TRANSF.ELETR.DISPONIV - 341 0500 32314964896 TELES DE ALMEIDA</t>
  </si>
  <si>
    <t>PAGAMENTO DE BOLETO - COLIBRI DISTRIBUIDOR DE PRODUT</t>
  </si>
  <si>
    <t>PAGAMENTO DE BOLETO - RODATI MOTORS CENTRAL DE INFOR</t>
  </si>
  <si>
    <t>PAGAMENTO DE BOLETO - RAIMUNDO ALVES DE OLIVIEIRA</t>
  </si>
  <si>
    <t>PAGAMENTO DE BOLETO - JR GAIOTTO ALIMENTOS LTDA</t>
  </si>
  <si>
    <t>PAGAMENTO DE BOLETO - MANIOCA COMERCIO DE ALIMENTOS</t>
  </si>
  <si>
    <t>PAGAMENTO DE BOLETO - HNK BR IND DE BEBIDAS LTDA</t>
  </si>
  <si>
    <t>TED TRANSF.ELETR.DISPONIV - 260 0001 41357355840 AMANDA DE OLIVEIR</t>
  </si>
  <si>
    <t>TED TRANSF.ELETR.DISPONIV - 260 0001 049635085000173 49.635.085 JE</t>
  </si>
  <si>
    <t>TED TRANSF.ELETR.DISPONIV - 237 0529 31026071879 ALESSANDRA TELES</t>
  </si>
  <si>
    <t>TED TRANSF.ELETR.DISPONIV - 033 2988 80058390901 ANDRES LA ROSA</t>
  </si>
  <si>
    <t>TED TRANSF.ELETR.DISPONIV - 237 7793 44225069869 LARISSA ROSA DE S</t>
  </si>
  <si>
    <t>TED TRANSF.ELETR.DISPONIV - 260 0001 49437099820 LAISA ROCHA LARAN</t>
  </si>
  <si>
    <t>TED TRANSF.ELETR.DISPONIV - 341 0249 15568048738 BRUNO TORRES PERE</t>
  </si>
  <si>
    <t>TED TRANSF.ELETR.DISPONIV - 260 0001 04597078177 JOAO LUCAS ORLAND</t>
  </si>
  <si>
    <t>TED TRANSF.ELETR.DISPONIV - 380 0001 43257861800 MATHEUS MONTEIRO</t>
  </si>
  <si>
    <t>TED TRANSF.ELETR.DISPONIV - 380 0001 46458609841 JULIE DE PAULA SI</t>
  </si>
  <si>
    <t>TED TRANSF.ELETR.DISPONIV - 260 0001 045466279000131 FELIPE FERREI</t>
  </si>
  <si>
    <t>TED TRANSF.ELETR.DISPONIV - 260 0001 48159442882 LUNA FIORELLA PIN</t>
  </si>
  <si>
    <t>TED TRANSF.ELETR.DISPONIV - 260 0001 053068043000175 53.068.043 IS</t>
  </si>
  <si>
    <t>TED TRANSF.ELETR.DISPONIV - 260 0001 36853634845 BARBARA SARMENTO</t>
  </si>
  <si>
    <t>TED TRANSF.ELETR.DISPONIV - 341 3763 04592871928 MICHELLY ROSSI CO</t>
  </si>
  <si>
    <t>TED TRANSF.ELETR.DISPONIV - 341 0375 35048456866 AMANDA FUCCIA DE</t>
  </si>
  <si>
    <t>TED TRANSF.ELETR.DISPONIV - 323 0001 00920264867 HENRIQUE SZABO</t>
  </si>
  <si>
    <t>PIX - ENVIADO - 09/10 14:40 LUANY SANTOS DA SILVA</t>
  </si>
  <si>
    <t>PIX - ENVIADO - 09/10 15:58 ANDRES LA ROSA</t>
  </si>
  <si>
    <t>TAR DOC/TED ELETRNICO - COBRANA REFERENTE 09/10/2024</t>
  </si>
  <si>
    <t>PIX - RECEBIDO - 07/10 12:31 26356125000142 ZIG TECNOLO</t>
  </si>
  <si>
    <t>PIX - RECEBIDO - 07/10 13:48 19468242000132 ZOOP TECNOL</t>
  </si>
  <si>
    <t>TED TRANSF.ELETR.DISPONIV - 237 0312 030961448000132 TJS ENGENHARI</t>
  </si>
  <si>
    <t>PAGAMENTO DE BOLETO - CEM ENGENHARIA DA MANUTENCAO L</t>
  </si>
  <si>
    <t>PAGAMENTO DE BOLETO - BASILICATA LAURENTI LTDA</t>
  </si>
  <si>
    <t>PAGAMENTO DE BOLETO - LATICINIOS PIRAMIDE LTDA</t>
  </si>
  <si>
    <t>PAGAMENTO DE BOLETO - FERNANDES PEREDO COMERCIO E SE</t>
  </si>
  <si>
    <t>CIELO VENDAS CRDITO</t>
  </si>
  <si>
    <t>TED-CRDITO EM CONTA - 341 0912 69034668000156 PLUXEE BENEFIC</t>
  </si>
  <si>
    <t>PIX - RECEBIDO - 04/10 12:52 19468242000132 ZOOP TECNOL</t>
  </si>
  <si>
    <t>TED-CRDITO EM CONTA - 237 0924    10320406881 LIGIA CANTISAN</t>
  </si>
  <si>
    <t>PIX - ENVIADO - 03/10 10:21 SABRINA MARIA MARCELINO</t>
  </si>
  <si>
    <t>TAR PAG SALR CRD CONTA - COBRANA REFERENTE 03/10/2024</t>
  </si>
  <si>
    <t>PIX - RECEBIDO - 02/10 13:32 19468242000132 ZOOP TECNOL</t>
  </si>
  <si>
    <t>TED TRANSF.ELETR.DISPONIV - 341 0682 35808052823 EDJANE DANTAS DE</t>
  </si>
  <si>
    <t>TED TRANSF.ELETR.DISPONIV - 237 0095 045302483000117 SHIBARI ART E</t>
  </si>
  <si>
    <t>PAGAMENTO DE BOLETO - EAU DISTRIBUIDORA A M LTDA</t>
  </si>
  <si>
    <t>PAGAMENTO DE BOLETO - BRH SAUDE OCUPACIONAL LTDA EPP</t>
  </si>
  <si>
    <t>PAGAMENTO DE BOLETO - BGC COMERCIO DE UTENSILIOS PAR</t>
  </si>
  <si>
    <t>PIX - ENVIADO - 02/10 12:02 AGENCIA BIOMA PUBLICIDADE</t>
  </si>
  <si>
    <t>PIX - RECEBIDO - 26/09 13:33 19468242000132 ZOOP TECNOL</t>
  </si>
  <si>
    <t>TARIFA PIX ENVIADO - TAR. AGRUPADAS - OCORRENCIA 25/09/2024</t>
  </si>
  <si>
    <t>PIX - RECEBIDO - 25/09 14:02 19468242000132 ZOOP TECNOL</t>
  </si>
  <si>
    <t>PIX - ENVIADO - 25/09 11:25 HENRIQUE SZABO</t>
  </si>
  <si>
    <t>PAGAMENTO DE BOLETO - D FILIPA L M P F EVENTOS LTDA</t>
  </si>
  <si>
    <t>TAR DOC/TED ELETRNICO - COBRANA REFERENTE 25/09/2024</t>
  </si>
  <si>
    <t>TARIFA PACOTE DE SERVIOS - COBRANA REFERENTE 25/09/2024</t>
  </si>
  <si>
    <t>RECEBIMENTO FORNECEDOR - SUSTENIDOS ORGANIZACAO SOCIAL DE CU</t>
  </si>
  <si>
    <t>PIX - RECEBIDO - 23/09 13:35 19468242000132 ZOOP TECNOL</t>
  </si>
  <si>
    <t>PIX - RECEBIDO - 23/09 12:18 26356125000142 ZIG TECNOLO</t>
  </si>
  <si>
    <t>PAGAMENTO DE BOLETO - KISABOR ALIMENTACAO LTDA EPP</t>
  </si>
  <si>
    <t>TAR DOC/TED ELETRNICO - COBRANA REFERENTE 23/09/2024</t>
  </si>
  <si>
    <t>PIX - RECEBIDO - 20/09 13:48 19468242000132 ZOOP TECNOL</t>
  </si>
  <si>
    <t>PIX - RECEBIDO - 19/09 13:17 19468242000132 ZOOP TECNOL</t>
  </si>
  <si>
    <t>TAR DOC/TED ELETRNICO - COBRANA REFERENTE 19/09/2024</t>
  </si>
  <si>
    <t>TARIFA PIX ENVIADO - TAR. AGRUPADAS - OCORRENCIA 18/09/2024</t>
  </si>
  <si>
    <t>PIX - RECEBIDO - 18/09 13:32 19468242000132 ZOOP TECNOL</t>
  </si>
  <si>
    <t>PIX - ENVIADO - 18/09 13:56 CAIXA ECONOMICA FEDERAL</t>
  </si>
  <si>
    <t>PIX - ENVIADO - 18/09 13:56 SABRINA MARIA MARCELINO</t>
  </si>
  <si>
    <t>PIX - ENVIADO - 18/09 13:56 SARAH PRISCILLA FOLI</t>
  </si>
  <si>
    <t>TAR DOC/TED ELETRNICO - COBRANA REFERENTE 18/09/2024</t>
  </si>
  <si>
    <t>TAR PAG SALR CRD CONTA - COBRANA REFERENTE 18/09/2024</t>
  </si>
  <si>
    <t>PIX - REJEITADO - 17/09 12:02 QR CODE REJEITADO P/ INST.</t>
  </si>
  <si>
    <t>PIX - ENVIADO - 17/09 12:02 ZOOP TECNOLOGIA E MEIOS DE</t>
  </si>
  <si>
    <t>PIX - ENVIADO - 17/09 15:53 ZOOP TECNOLOGIA E MEIOS DE</t>
  </si>
  <si>
    <t>TARIFA PIX ENVIADO - TAR. AGRUPADAS - OCORRENCIA 16/09/2024</t>
  </si>
  <si>
    <t>CRDITO CFE. INSTRUES</t>
  </si>
  <si>
    <t>PIX - RECEBIDO - 16/09 13:48 26356125000142 ZIG TECNOLO</t>
  </si>
  <si>
    <t>TED TRANSF.ELETR.DISPONIV - 341 7657 046763233000147 MACRO SERVICO</t>
  </si>
  <si>
    <t>PIX - ENVIADO - 16/09 11:49 SARAH PRISCILLA FOLI</t>
  </si>
  <si>
    <t>PAGAMENTO DE BOLETO - PRINT MAXX ARTES GRAFICAS LTDA</t>
  </si>
  <si>
    <t>PAGAMENTO DE BOLETO - VITRUS GLASSWARE LTDA</t>
  </si>
  <si>
    <t>TAR DOC/TED ELETRNICO</t>
  </si>
  <si>
    <t>TED-CRDITO EM CONTA - 341 2419 44555171000152 CIGARRA BUZZ</t>
  </si>
  <si>
    <t>PIX - RECEBIDO - 13/09 14:02 19468242000132 ZOOP TECNOL</t>
  </si>
  <si>
    <t>TARIFA PIX ENVIADO - TAR. AGRUPADAS - OCORRENCIA 11/09/2024</t>
  </si>
  <si>
    <t>PIX - RECEBIDO - 11/09 13:01 19468242000132 ZOOP TECNOL</t>
  </si>
  <si>
    <t>TRANSFERNCIA ENVIADA - 11/09 11:49 SUSTENIDOS O S CULTURA</t>
  </si>
  <si>
    <t>PAGAMENTO DE BOLETO - PRINT MAXX</t>
  </si>
  <si>
    <t>PAGAMENTO DE BOLETO - INTERFOOD IMPORTACAO LTDA</t>
  </si>
  <si>
    <t>PIX - ENVIADO - 11/09 14:45 FABRICIO OLIVEIRA BARROS</t>
  </si>
  <si>
    <t>PIX - ENVIADO - 11/09 14:45 CAIXA ECONOMICA FEDERAL</t>
  </si>
  <si>
    <t>TAR DOC/TED ELETRNICO - COBRANA REFERENTE 11/09/2024</t>
  </si>
  <si>
    <t>TARIFA PIX ENVIADO - TAR. AGRUPADAS - OCORRENCIA 10/09/2024</t>
  </si>
  <si>
    <t>TRANSFERNCIA RECEBIDA - 10/09 18:38 LIRIUM IND E COM LTDA</t>
  </si>
  <si>
    <t>PIX - ENVIADO - 10/09 10:25 ANDRES LA ROSA</t>
  </si>
  <si>
    <t>PIX - ENVIADO - 10/09 14:04 ZOOP TECNOLOGIA E MEIOS DE</t>
  </si>
  <si>
    <t>TARIFA PIX ENVIADO - TAR. AGRUPADAS - OCORRENCIA 09/09/2024</t>
  </si>
  <si>
    <t>CIELO VENDAS DBITO</t>
  </si>
  <si>
    <t>PIX - RECEBIDO - 09/09 13:30 26356125000142 ZIG TECNOLO</t>
  </si>
  <si>
    <t>PIX - RECEBIDO - 09/09 13:50 19468242000132 ZOOP TECNOL</t>
  </si>
  <si>
    <t>TRANSFERNCIA ENVIADA - 09/09 11:10 SUSTENIDOS O S CULTURA</t>
  </si>
  <si>
    <t>TRANSFERNCIA ENVIADA - 09/09 11:12 SUSTENIDOS O S CULTURA</t>
  </si>
  <si>
    <t>TRANSFERNCIA ENVIADA - 09/09 11:12 VANESSA D S F CONSULTORI</t>
  </si>
  <si>
    <t>TRANSFERNCIA ENVIADA - 09/09 11:10 ALEXANDRE BUERIDY NETO</t>
  </si>
  <si>
    <t>TED TRANSF.ELETR.DISPONIV - 422 0016 050100719000172 INFISSE INDUS</t>
  </si>
  <si>
    <t>TED TRANSF.ELETR.DISPONIV - 260 0001 46458609841 JULIE DE PAULA SI</t>
  </si>
  <si>
    <t>TED TRANSF.ELETR.DISPONIV - 380 0001 46667496837 LUANY SANTOS DA S</t>
  </si>
  <si>
    <t>PIX - ENVIADO - 09/09 11:18 FEFE TALAVERA</t>
  </si>
  <si>
    <t>PAGAMENTO DE BOLETO - BANCO DAYCOVAL SA</t>
  </si>
  <si>
    <t>PIX - ENVIADO - 09/09 11:58 THIAGO PINHEIRO DA SILVA</t>
  </si>
  <si>
    <t>PIX - ENVIADO - 09/09 11:58 BARBARA SARMENTO ABIB</t>
  </si>
  <si>
    <t>TAR DOC/TED ELETRNICO - COBRANA REFERENTE 09/09/2024</t>
  </si>
  <si>
    <t>TED-OUTROS - 033 2271 62166848000142 DIAGEO BRASIL</t>
  </si>
  <si>
    <t>PIX - ENVIADO - 05/09 10:41 PIX MARKETPLACE</t>
  </si>
  <si>
    <t>PIX - RECEBIDO - 04/09 13:47 19468242000132 ZOOP TECNOL</t>
  </si>
  <si>
    <t>PAGAMENTO DE BOLETO - OFFICINA DO VIDRO ARTE E ARTES</t>
  </si>
  <si>
    <t>PIX - ENVIADO - 04/09 11:39 FABRICIO OLIVEIRA BARROS</t>
  </si>
  <si>
    <t>PIX - ENVIADO - 04/09 11:39 SABRINA MARIA MARCELINO</t>
  </si>
  <si>
    <t>PIX - ENVIADO - 04/09 11:39 AGENCIA BIOMA PUBLICIDADE</t>
  </si>
  <si>
    <t>TAR PAG SALR CRD CONTA - COBRANA REFERENTE 04/09/2024</t>
  </si>
  <si>
    <t>PIX - RECEBIDO - 03/09 13:39 26356125000142 ZIG TECNOLO</t>
  </si>
  <si>
    <t>PIX - ENVIADO - 03/09 14:50 ZOOP TECNOLOGIA E MEIOS DE</t>
  </si>
  <si>
    <t>PIX - RECEBIDO - 02/09 12:30 00010854388990 DEBORA ERMA</t>
  </si>
  <si>
    <t>PIX - ENVIADO - 02/09 12:32 COLISEU PRESENTES LTDA</t>
  </si>
  <si>
    <t>TED TRANSF.ELETR.DISPONIV - 237 1628 002731108000180 LIDER ASSESSO</t>
  </si>
  <si>
    <t>PIX - ENVIADO - 02/09 12:33 PAULO CESAR BARAO DE MELO</t>
  </si>
  <si>
    <t>TARIFA PIX ENVIADO - TAR. AGRUPADAS - OCORRENCIA 30/08/2024</t>
  </si>
  <si>
    <t>PIX - ENVIADO - 30/08 11:18 F G RIVERO CONSULTORIA EIR</t>
  </si>
  <si>
    <t>TED TRANSF.ELETR.DISPONIV - 208 0001 042728081000190 TEMPUS FUGIT</t>
  </si>
  <si>
    <t>TAR DOC/TED ELETRNICO - COBRANA REFERENTE 30/08/2024</t>
  </si>
  <si>
    <t>PIX - RECEBIDO - 29/08 13:47 19468242000132 ZOOP TECNOL</t>
  </si>
  <si>
    <t>TED TRANSF.ELETR.DISPONIV - 341 5275 21979852804 PAULO CESAR MEDEI</t>
  </si>
  <si>
    <t>PAGAMENTO DE BOLETO - SAO PAULO TRANSPORTE SA</t>
  </si>
  <si>
    <t>PAGAMENTO DE BOLETO - SANIVILLE</t>
  </si>
  <si>
    <t>PAGAMENTO DE BOLETO - MERCADOPAGO.COM REPRESENTACOES</t>
  </si>
  <si>
    <t>TAR DOC/TED ELETRNICO - COBRANA REFERENTE 28/08/2024</t>
  </si>
  <si>
    <t>PIX - ENVIADO - 27/08 12:06 ZOOP TECNOLOGIA E MEIOS DE</t>
  </si>
  <si>
    <t>TRANSFERNCIA RECEBIDA - 26/08 14:14 SAO PAULO JAZZ CLUB LTDA</t>
  </si>
  <si>
    <t>PIX - RECEBIDO - 26/08 14:08 26356125000142 ZIG TECNOLO</t>
  </si>
  <si>
    <t>PIX - RECEBIDO - 26/08 12:10 45302483000117 SHIBARI ART</t>
  </si>
  <si>
    <t>PIX - RECEBIDO - 26/08 13:20 19468242000132 ZOOP TECNOL</t>
  </si>
  <si>
    <t>PIX - RECEBIDO - 26/08 14:10 43795894000166 BNSP 2073 B</t>
  </si>
  <si>
    <t>TED TRANSF.ELETR.DISPONIV - 341 6873 23862084949 GILDO BENSONE</t>
  </si>
  <si>
    <t>PAGAMENTO DE BOLETO - MARIO PEDRO FELICIANO HORTIFRU</t>
  </si>
  <si>
    <t>TED TRANSF.ELETR.DISPONIV - 260 0001 52283209897 THIAGO HENRIQUE S</t>
  </si>
  <si>
    <t>TAR DOC/TED ELETRNICO - COBRANA REFERENTE 26/08/2024</t>
  </si>
  <si>
    <t>TARIFA PACOTE DE SERVIOS - COBRANA REFERENTE 26/08/2024</t>
  </si>
  <si>
    <t>PIX - RECEBIDO - 23/08 13:01 19468242000132 ZOOP TECNOL</t>
  </si>
  <si>
    <t>PIX - RECEBIDO - 22/08 13:18 19468242000132 ZOOP TECNOL</t>
  </si>
  <si>
    <t>TRANSFERNCIA ENVIADA - 21/08 16:29 EDIMAR MOURA TARTAGLIONI</t>
  </si>
  <si>
    <t>TED TRANSF.ELETR.DISPONIV - 237 0092 019759244000180 AURORA ALVORA</t>
  </si>
  <si>
    <t>TAR DOC/TED ELETRNICO - COBRANA REFERENTE 21/08/2024</t>
  </si>
  <si>
    <t>PIX - REJEITADO - 20/08 14:43 QR CODE REJEITADO P/ INST.</t>
  </si>
  <si>
    <t>PIX - ENVIADO - 20/08 14:43 ZOOP TECNOLOGIA E MEIOS DE</t>
  </si>
  <si>
    <t>PIX - ENVIADO - 20/08 15:43 ZOOP TECNOLOGIA E MEIOS DE</t>
  </si>
  <si>
    <t>PIX - RECEBIDO - 19/08 13:49 26356125000142 ZIG TECNOLO</t>
  </si>
  <si>
    <t>PIX - RECEBIDO - 19/08 10:47 42728081000190 TEMPUS FUGI</t>
  </si>
  <si>
    <t>PIX - RECEBIDO - 19/08 13:46 19468242000132 ZOOP TECNOL</t>
  </si>
  <si>
    <t>PIX - ENVIADO - 19/08 12:31 GOOGLE BRASIL INTERNET LTD</t>
  </si>
  <si>
    <t>PIX - ENVIADO - 19/08 12:31 CAIXA ECONOMICA FEDERAL</t>
  </si>
  <si>
    <t>PAGAMENTO DE BOLETO - SOUBIO BRASIL LTDA</t>
  </si>
  <si>
    <t>PAGAMENTO DE BOLETO - CENTRAL DE CARNES TIGRAO LTDA</t>
  </si>
  <si>
    <t>PAGAMENTO DE BOLETO - DLOCAL BRASIL I DE PAGAMENTOS</t>
  </si>
  <si>
    <t>PAGAMENTO DE BOLETO - A PRIME COMERCIO ELETRONICO LT</t>
  </si>
  <si>
    <t>TAR DOC/TED ELETRNICO - COBRANA REFERENTE 19/08/2024</t>
  </si>
  <si>
    <t>TAR PAG SALR CRD CONTA - COBRANA REFERENTE 19/08/2024</t>
  </si>
  <si>
    <t>PIX - RECEBIDO - 16/08 13:16 19468242000132 ZOOP TECNOL</t>
  </si>
  <si>
    <t>PIX - RECEBIDO - 15/08 12:50 42728081000190 TEMPUS FUGI</t>
  </si>
  <si>
    <t>PIX - RECEBIDO - 15/08 14:00 19468242000132 ZOOP TECNOL</t>
  </si>
  <si>
    <t>PIX - RECEBIDO - 14/08 13:28 19468242000132 ZOOP TECNOL</t>
  </si>
  <si>
    <t>TRANSFERNCIA ENVIADA - 14/08 14:39 SUSTENIDOS O S CULTURA</t>
  </si>
  <si>
    <t>PAGAMENTO DE BOLETO - MURILLO S DUARTE COMERCIAL LTD</t>
  </si>
  <si>
    <t>PAGAMENTO DE BOLETO - CENTRAL DE LIMPEZA E HIGIENE</t>
  </si>
  <si>
    <t>TAR DOC/TED ELETRNICO - COBRANA REFERENTE 14/08/2024</t>
  </si>
  <si>
    <t>PIX - REJEITADO - 13/08 14:01 QR CODE REJEITADO P/ INST.</t>
  </si>
  <si>
    <t>PIX - ENVIADO - 13/08 14:01 ZOOP TECNOLOGIA E MEIOS DE</t>
  </si>
  <si>
    <t>PIX - ENVIADO - 13/08 14:18 ZOOP TECNOLOGIA E MEIOS DE</t>
  </si>
  <si>
    <t>PIX - RECEBIDO - 12/08 14:03 19468242000132 ZOOP TECNOL</t>
  </si>
  <si>
    <t>PIX - RECEBIDO - 12/08 14:11 26356125000142 ZIG TECNOLO</t>
  </si>
  <si>
    <t>TRANSFERNCIA ENVIADA - 12/08 12:28 SUSTENIDOS O S CULTURA</t>
  </si>
  <si>
    <t>TRANSFERNCIA ENVIADA - 12/08 12:28 ALEXANDRE BUERIDY NETO</t>
  </si>
  <si>
    <t>PAGAMENTO DE BOLETO - RAIZES DO CAMPO COMERCIO DE PR</t>
  </si>
  <si>
    <t>PAGAMENTO DE BOLETO - VILA LEOPOLDINA DIST ALIM LTDA</t>
  </si>
  <si>
    <t>PAGAMENTO DE BOLETO - CHOPP FAST D BEBIDAS LTDA</t>
  </si>
  <si>
    <t>PAGAMENTO DE BOLETO - SPON DISTRIBUIDORA DE BEBI SA</t>
  </si>
  <si>
    <t>TAR DOC/TED ELETRNICO - COBRANA REFERENTE 12/08/2024</t>
  </si>
  <si>
    <t>PIX - RECEBIDO - 09/08 14:17 19468242000132 ZOOP TECNOL</t>
  </si>
  <si>
    <t>TARIFA PIX ENVIADO - TAR. AGRUPADAS - OCORRENCIA 07/08/2024</t>
  </si>
  <si>
    <t>PIX - RECEBIDO - 07/08 13:48 19468242000132 ZOOP TECNOL</t>
  </si>
  <si>
    <t>TRANSFERNCIA ENVIADA - 07/08 15:16 SUSTENIDOS O S CULTURA</t>
  </si>
  <si>
    <t>TRANSFERNCIA ENVIADA - 07/08 15:15 SUSTENIDOS O S CULTURA</t>
  </si>
  <si>
    <t>TRANSFERNCIA ENVIADA - 07/08 15:15 VANESSA D S F CONSULTORI</t>
  </si>
  <si>
    <t>PIX - ENVIADO - 07/08 09:58 ZOOP TECNOLOGIA E MEIOS DE</t>
  </si>
  <si>
    <t>TED TRANSF.ELETR.DISPONIV - 260 0001 048894525000144 48.894.525 AN</t>
  </si>
  <si>
    <t>PAGAMENTO DE BOLETO - SAMPATACADO DE GENEROS ALIMENT</t>
  </si>
  <si>
    <t>PAGAMENTO DE BOLETO - STRIPE BRASIL SOLUCOES DE PAGA</t>
  </si>
  <si>
    <t>PIX - ENVIADO - 07/08 15:21 CAIXA ECONOMICA FEDERAL</t>
  </si>
  <si>
    <t>PIX - ENVIADO - 07/08 15:21 49.635.085 JESSICA IZABEL</t>
  </si>
  <si>
    <t>PIX - ENVIADO - 07/08 15:21 THIAGO PINHEIRO DA SILVA</t>
  </si>
  <si>
    <t>TAR DOC/TED ELETRNICO - COBRANA REFERENTE 07/08/2024</t>
  </si>
  <si>
    <t>TAR PAG SALR CRD CONTA - COBRANA REFERENTE 07/08/2024</t>
  </si>
  <si>
    <t>TRANSFERNCIA RECEBIDA - 06/08 16:02 LIRIUM IND E COM LTDA</t>
  </si>
  <si>
    <t>PIX - RECEBIDO - 05/08 14:02 19468242000132 ZOOP TECNOL</t>
  </si>
  <si>
    <t>PIX - RECEBIDO - 05/08 15:12 37788647000130 INVESTO GES</t>
  </si>
  <si>
    <t>PIX - RECEBIDO - 05/08 13:21 26356125000142 ZIG TECNOLO</t>
  </si>
  <si>
    <t>PIX - RECEBIDO - 05/08 14:28 02193054000146 LVMH PARFUM</t>
  </si>
  <si>
    <t>TED TRANSF.ELETR.DISPONIV - 237 3391 024033593000150 AGENCIA BIOMA</t>
  </si>
  <si>
    <t>PIX - ENVIADO - 05/08 15:36 FABRICIO OLIVEIRA BARROS</t>
  </si>
  <si>
    <t>PIX - ENVIADO - 05/08 15:36 SABRINA MARIA MARCELINO</t>
  </si>
  <si>
    <t>PIX - ENVIADO - 05/08 15:36 NG2 MEDICAL LTDA</t>
  </si>
  <si>
    <t>TAR PAG SALR CRD CONTA - COBRANA REFERENTE 05/08/2024</t>
  </si>
  <si>
    <t>PIX - RECEBIDO - 02/08 10:59 00022489370839 HENRIQUE MA</t>
  </si>
  <si>
    <t>PIX - RECEBIDO - 02/08 14:32 19468242000132 ZOOP TECNOL</t>
  </si>
  <si>
    <t>PIX - ENVIADO - 02/08 11:10 F G RIVERO CONSULTORIA EIR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</si>
  <si>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</si>
  <si>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</si>
  <si>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</si>
  <si>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</si>
  <si>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</si>
  <si>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</si>
  <si>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</si>
  <si>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</si>
  <si>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</si>
  <si>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>tes_ID</t>
  </si>
  <si>
    <t>VENDAS 22.23.24/11</t>
  </si>
  <si>
    <t>DEPOSITO 19-21/11</t>
  </si>
  <si>
    <t>Faturamento</t>
  </si>
  <si>
    <t>Depósito em conta</t>
  </si>
  <si>
    <t>Data_Ajuste</t>
  </si>
  <si>
    <t>Descrição</t>
  </si>
  <si>
    <t>PIX - ENVIADO - 20/08 14:43 ZOOP TECNOLOGIA E MEIOS DE - pix devolvido</t>
  </si>
  <si>
    <t>RECEITAS EXTRAORDINARIAS</t>
  </si>
  <si>
    <t>BB RENDE FCIL - RENDE FACIL</t>
  </si>
  <si>
    <t>BB RENDE FCIL</t>
  </si>
  <si>
    <t xml:space="preserve">DIFERENÇA -  FATURAMENTO REAL ZIG TECNOLOGIA S.A.   </t>
  </si>
  <si>
    <t xml:space="preserve">DIFERENÇA -  FATURAMENTO REAL ZIG TECNOLOGIA S.A.   32710	113	Arcos - Banco do Brasil	122	Arcos	2024-09-09	CREDITO	PIX - RECEBIDO - 09/09 13:30 26356125000142 ZIG TECNOLO	 R$ 196.271,79 </t>
  </si>
  <si>
    <t>AJUSTE EVENTO RECEBIDO EM CARTAO CIELO ID 2490</t>
  </si>
  <si>
    <t xml:space="preserve">DIFERENÇA -  FATURAMENTO REAL ZIG TECNOLOGIA S.A.   122	Arcos	2024-09-16	CREDITO	PIX - RECEBIDO - 16/09 13:48 26356125000142 ZIG TECNOLO	 R$ 231.245,82 </t>
  </si>
  <si>
    <t xml:space="preserve">78254		122	Arcos	ZIGPAY LTDAS -ME	460	2024-09-20 0:00:00		2024-09-20 0:00:00	2024-09-20 0:00:00	2024-09-30 0:00:00	Encontro de Contas	SISTEMAS/ T.I	SISTEMAS	2024-38				Pago		</t>
  </si>
  <si>
    <t xml:space="preserve">78255		122	Arcos	ZIGPAY LTDAS -ME	1800	2024-09-26 0:00:00		2024-09-26 0:00:00	2024-09-26 0:00:00	2024-09-30 0:00:00	Encontro de Contas	SISTEMAS/ T.I	SISTEMAS	2024-39				Pago		</t>
  </si>
  <si>
    <t>Extrato Zig (Saques)</t>
  </si>
  <si>
    <t>Extrato Tesouraria (Débito)</t>
  </si>
  <si>
    <t>Extrato Bancário (Débito)</t>
  </si>
  <si>
    <t>Taxas Bancárias</t>
  </si>
  <si>
    <t>Diferenças (Contas a Pagar)</t>
  </si>
  <si>
    <t>Saídas Mútuos</t>
  </si>
  <si>
    <t>Diferenças (Contas a Receber)</t>
  </si>
  <si>
    <t>Extrato Tesouraria (Crédito)</t>
  </si>
  <si>
    <t>Extrato Bancário (Crédito)</t>
  </si>
  <si>
    <t>Entradas Mútuos</t>
  </si>
  <si>
    <t>Extrato Zig (Débito)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</si>
</sst>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:mm:ss"/>
    <numFmt numFmtId="168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4" fontId="0" fillId="6" borderId="8" xfId="0" applyNumberFormat="1" applyFill="1" applyBorder="1" applyAlignment="1">
      <alignment horizontal="center"/>
    </xf>
    <xf numFmtId="4" fontId="0" fillId="12" borderId="8" xfId="0" applyNumberForma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" fontId="0" fillId="14" borderId="4" xfId="0" applyNumberFormat="1" applyFill="1" applyBorder="1" applyAlignment="1">
      <alignment horizontal="center"/>
    </xf>
    <xf numFmtId="4" fontId="0" fillId="6" borderId="9" xfId="0" applyNumberFormat="1" applyFill="1" applyBorder="1" applyAlignment="1">
      <alignment horizontal="center"/>
    </xf>
    <xf numFmtId="168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20.21875" style="1" customWidth="1"/>
    <col min="2" max="4" width="20.21875" style="3" customWidth="1"/>
    <col min="5" max="5" width="17.109375" style="3" customWidth="1"/>
    <col min="6" max="8" width="19.88671875" style="3" customWidth="1"/>
    <col min="9" max="9" width="22" style="3" customWidth="1"/>
    <col min="10" max="11" width="20.21875" style="3" customWidth="1"/>
    <col min="12" max="12" width="20.77734375" style="3" customWidth="1"/>
    <col min="13" max="13" width="22.21875" style="3" customWidth="1"/>
    <col min="14" max="16" width="21" style="3" customWidth="1"/>
    <col min="17" max="17" width="19.77734375" style="3" customWidth="1"/>
    <col min="18" max="19" width="18.77734375" style="1" customWidth="1"/>
    <col min="20" max="20" width="20.33203125" style="1" customWidth="1"/>
  </cols>
  <sheetData>
    <row r="1" spans="1:20" s="20" customFormat="1" ht="28.95" customHeight="1" x14ac:dyDescent="0.3">
      <c r="A1" s="13" t="s">
        <v>0</v>
      </c>
      <c r="B1" s="14" t="s">
        <v>829</v>
      </c>
      <c r="C1" s="14" t="s">
        <v>1</v>
      </c>
      <c r="D1" s="14" t="s">
        <v>2</v>
      </c>
      <c r="E1" s="14" t="s">
        <v>3</v>
      </c>
      <c r="F1" s="15" t="s">
        <v>838</v>
      </c>
      <c r="G1" s="13" t="s">
        <v>837</v>
      </c>
      <c r="H1" s="23" t="s">
        <v>836</v>
      </c>
      <c r="I1" s="16" t="s">
        <v>835</v>
      </c>
      <c r="J1" s="17" t="s">
        <v>4</v>
      </c>
      <c r="K1" s="17" t="s">
        <v>5</v>
      </c>
      <c r="L1" s="18" t="s">
        <v>834</v>
      </c>
      <c r="M1" s="18" t="s">
        <v>832</v>
      </c>
      <c r="N1" s="13" t="s">
        <v>831</v>
      </c>
      <c r="O1" s="23" t="s">
        <v>830</v>
      </c>
      <c r="P1" s="23" t="s">
        <v>839</v>
      </c>
      <c r="Q1" s="19" t="s">
        <v>833</v>
      </c>
      <c r="R1" s="25" t="s">
        <v>6</v>
      </c>
      <c r="S1" s="27" t="s">
        <v>7</v>
      </c>
      <c r="T1" s="30" t="s">
        <v>8</v>
      </c>
    </row>
    <row r="2" spans="1:20" x14ac:dyDescent="0.3">
      <c r="A2" s="6">
        <v>45292</v>
      </c>
      <c r="B2" s="4">
        <f>-SUMIFS(df_extrato_zig!G:G,df_extrato_zig!E:E,Conciliacao!A2,df_extrato_zig!D:D,"Saque")</f>
        <v>0</v>
      </c>
      <c r="C2" s="4"/>
      <c r="D2" s="4">
        <f>SUMIFS(df_extrato_zig!E:E,df_extrato_zig!L:L,Conciliacao!A2,df_extrato_zig!F:F,"DINHEIRO")</f>
        <v>0</v>
      </c>
      <c r="E2" s="4">
        <f>SUMIFS(view_parc_agrup!H:H,view_parc_agrup!G:G,Conciliacao!A2)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SUMIFS(df_tesouraria_trans!E:E,df_tesouraria_trans!D:D,Conciliacao!A2,df_tesouraria_trans!E:E,"&gt;0")</f>
        <v>0</v>
      </c>
      <c r="I2" s="10">
        <f t="shared" ref="I2:I65" si="0">SUM(B2:F2)-SUM(G2:H2)</f>
        <v>0</v>
      </c>
      <c r="J2" s="5">
        <f>SUMIFS(df_blueme_sem_parcelamento!E:E,df_blueme_sem_parcelamento!H:H,Conciliacao!A2)</f>
        <v>0</v>
      </c>
      <c r="K2" s="5">
        <f>SUMIFS(df_blueme_com_parcelamento!J:J,df_blueme_com_parcelamento!M:M,Conciliacao!A2)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33">
        <f>SUMIFS(df_tesouraria_trans!E:E,df_tesouraria_trans!D:D,Conciliacao!A2,df_tesouraria_trans!E:E,"&lt;0")</f>
        <v>0</v>
      </c>
      <c r="P2" s="33">
        <f>SUMIFS(df_extrato_zig!G:G,df_extrato_zig!E:E,Conciliacao!A2,df_extrato_zig!G:G,"&lt;0",df_extrato_zig!D:D,"&lt;&gt;Saque",df_extrato_zig!D:D,"&lt;&gt;Saldo Inicial")</f>
        <v>0</v>
      </c>
      <c r="Q2" s="12">
        <f>SUM(J2:M2)+N2+O2+P2</f>
        <v>0</v>
      </c>
      <c r="R2" s="26">
        <f t="shared" ref="R2:R65" si="1">Q2-I2</f>
        <v>0</v>
      </c>
      <c r="S2" s="28"/>
      <c r="T2" s="31"/>
    </row>
    <row r="3" spans="1:20" x14ac:dyDescent="0.3">
      <c r="A3" s="6">
        <v>45293</v>
      </c>
      <c r="B3" s="4">
        <f>-SUMIFS(df_extrato_zig!G:G,df_extrato_zig!E:E,Conciliacao!A3,df_extrato_zig!D:D,"Saque")</f>
        <v>0</v>
      </c>
      <c r="C3" s="4"/>
      <c r="D3" s="4">
        <f>SUMIFS(df_extrato_zig!E:E,df_extrato_zig!L:L,Conciliacao!A3,df_extrato_zig!F:F,"DINHEIRO")</f>
        <v>0</v>
      </c>
      <c r="E3" s="4">
        <f>SUMIFS(view_parc_agrup!H:H,view_parc_agrup!G:G,Conciliacao!A3)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SUMIFS(df_tesouraria_trans!E:E,df_tesouraria_trans!D:D,Conciliacao!A3,df_tesouraria_trans!E:E,"&gt;0")</f>
        <v>0</v>
      </c>
      <c r="I3" s="10">
        <f t="shared" si="0"/>
        <v>0</v>
      </c>
      <c r="J3" s="5">
        <f>SUMIFS(df_blueme_sem_parcelamento!E:E,df_blueme_sem_parcelamento!H:H,Conciliacao!A3)</f>
        <v>0</v>
      </c>
      <c r="K3" s="5">
        <f>SUMIFS(df_blueme_com_parcelamento!J:J,df_blueme_com_parcelamento!M:M,Conciliacao!A3)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33">
        <f>SUMIFS(df_tesouraria_trans!E:E,df_tesouraria_trans!D:D,Conciliacao!A3,df_tesouraria_trans!E:E,"&lt;0")</f>
        <v>0</v>
      </c>
      <c r="P3" s="33">
        <f>SUMIFS(df_extrato_zig!G:G,df_extrato_zig!E:E,Conciliacao!A3,df_extrato_zig!G:G,"&lt;0",df_extrato_zig!D:D,"&lt;&gt;Saque",df_extrato_zig!D:D,"&lt;&gt;Saldo Inicial")</f>
        <v>0</v>
      </c>
      <c r="Q3" s="12">
        <f t="shared" ref="Q3:Q66" si="2">SUM(J3:M3)+N3+O3+P3</f>
        <v>0</v>
      </c>
      <c r="R3" s="26">
        <f t="shared" si="1"/>
        <v>0</v>
      </c>
      <c r="S3" s="28"/>
      <c r="T3" s="31"/>
    </row>
    <row r="4" spans="1:20" x14ac:dyDescent="0.3">
      <c r="A4" s="6">
        <v>45294</v>
      </c>
      <c r="B4" s="4">
        <f>-SUMIFS(df_extrato_zig!G:G,df_extrato_zig!E:E,Conciliacao!A4,df_extrato_zig!D:D,"Saque")</f>
        <v>0</v>
      </c>
      <c r="C4" s="4"/>
      <c r="D4" s="4">
        <f>SUMIFS(df_extrato_zig!E:E,df_extrato_zig!L:L,Conciliacao!A4,df_extrato_zig!F:F,"DINHEIRO")</f>
        <v>0</v>
      </c>
      <c r="E4" s="4">
        <f>SUMIFS(view_parc_agrup!H:H,view_parc_agrup!G:G,Conciliacao!A4)</f>
        <v>0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SUMIFS(df_tesouraria_trans!E:E,df_tesouraria_trans!D:D,Conciliacao!A4,df_tesouraria_trans!E:E,"&gt;0")</f>
        <v>0</v>
      </c>
      <c r="I4" s="10">
        <f t="shared" si="0"/>
        <v>0</v>
      </c>
      <c r="J4" s="5">
        <f>SUMIFS(df_blueme_sem_parcelamento!E:E,df_blueme_sem_parcelamento!H:H,Conciliacao!A4)</f>
        <v>0</v>
      </c>
      <c r="K4" s="5">
        <f>SUMIFS(df_blueme_com_parcelamento!J:J,df_blueme_com_parcelamento!M:M,Conciliacao!A4)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33">
        <f>SUMIFS(df_tesouraria_trans!E:E,df_tesouraria_trans!D:D,Conciliacao!A4,df_tesouraria_trans!E:E,"&lt;0")</f>
        <v>0</v>
      </c>
      <c r="P4" s="33">
        <f>SUMIFS(df_extrato_zig!G:G,df_extrato_zig!E:E,Conciliacao!A4,df_extrato_zig!G:G,"&lt;0",df_extrato_zig!D:D,"&lt;&gt;Saque",df_extrato_zig!D:D,"&lt;&gt;Saldo Inicial")</f>
        <v>0</v>
      </c>
      <c r="Q4" s="12">
        <f t="shared" si="2"/>
        <v>0</v>
      </c>
      <c r="R4" s="26">
        <f t="shared" si="1"/>
        <v>0</v>
      </c>
      <c r="S4" s="28"/>
      <c r="T4" s="31"/>
    </row>
    <row r="5" spans="1:20" x14ac:dyDescent="0.3">
      <c r="A5" s="6">
        <v>45295</v>
      </c>
      <c r="B5" s="4">
        <f>-SUMIFS(df_extrato_zig!G:G,df_extrato_zig!E:E,Conciliacao!A5,df_extrato_zig!D:D,"Saque")</f>
        <v>0</v>
      </c>
      <c r="C5" s="4"/>
      <c r="D5" s="4">
        <f>SUMIFS(df_extrato_zig!E:E,df_extrato_zig!L:L,Conciliacao!A5,df_extrato_zig!F:F,"DINHEIRO")</f>
        <v>0</v>
      </c>
      <c r="E5" s="4">
        <f>SUMIFS(view_parc_agrup!H:H,view_parc_agrup!G:G,Conciliacao!A5)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SUMIFS(df_tesouraria_trans!E:E,df_tesouraria_trans!D:D,Conciliacao!A5,df_tesouraria_trans!E:E,"&gt;0")</f>
        <v>0</v>
      </c>
      <c r="I5" s="10">
        <f t="shared" si="0"/>
        <v>0</v>
      </c>
      <c r="J5" s="5">
        <f>SUMIFS(df_blueme_sem_parcelamento!E:E,df_blueme_sem_parcelamento!H:H,Conciliacao!A5)</f>
        <v>0</v>
      </c>
      <c r="K5" s="5">
        <f>SUMIFS(df_blueme_com_parcelamento!J:J,df_blueme_com_parcelamento!M:M,Conciliacao!A5)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33">
        <f>SUMIFS(df_tesouraria_trans!E:E,df_tesouraria_trans!D:D,Conciliacao!A5,df_tesouraria_trans!E:E,"&lt;0")</f>
        <v>0</v>
      </c>
      <c r="P5" s="33">
        <f>SUMIFS(df_extrato_zig!G:G,df_extrato_zig!E:E,Conciliacao!A5,df_extrato_zig!G:G,"&lt;0",df_extrato_zig!D:D,"&lt;&gt;Saque",df_extrato_zig!D:D,"&lt;&gt;Saldo Inicial")</f>
        <v>0</v>
      </c>
      <c r="Q5" s="12">
        <f t="shared" si="2"/>
        <v>0</v>
      </c>
      <c r="R5" s="26">
        <f t="shared" si="1"/>
        <v>0</v>
      </c>
      <c r="S5" s="28"/>
      <c r="T5" s="31"/>
    </row>
    <row r="6" spans="1:20" x14ac:dyDescent="0.3">
      <c r="A6" s="6">
        <v>45296</v>
      </c>
      <c r="B6" s="4">
        <f>-SUMIFS(df_extrato_zig!G:G,df_extrato_zig!E:E,Conciliacao!A6,df_extrato_zig!D:D,"Saque")</f>
        <v>0</v>
      </c>
      <c r="C6" s="4"/>
      <c r="D6" s="4">
        <f>SUMIFS(df_extrato_zig!E:E,df_extrato_zig!L:L,Conciliacao!A6,df_extrato_zig!F:F,"DINHEIRO")</f>
        <v>0</v>
      </c>
      <c r="E6" s="4">
        <f>SUMIFS(view_parc_agrup!H:H,view_parc_agrup!G:G,Conciliacao!A6)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SUMIFS(df_tesouraria_trans!E:E,df_tesouraria_trans!D:D,Conciliacao!A6,df_tesouraria_trans!E:E,"&gt;0")</f>
        <v>0</v>
      </c>
      <c r="I6" s="10">
        <f t="shared" si="0"/>
        <v>0</v>
      </c>
      <c r="J6" s="5">
        <f>SUMIFS(df_blueme_sem_parcelamento!E:E,df_blueme_sem_parcelamento!H:H,Conciliacao!A6)</f>
        <v>0</v>
      </c>
      <c r="K6" s="5">
        <f>SUMIFS(df_blueme_com_parcelamento!J:J,df_blueme_com_parcelamento!M:M,Conciliacao!A6)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33">
        <f>SUMIFS(df_tesouraria_trans!E:E,df_tesouraria_trans!D:D,Conciliacao!A6,df_tesouraria_trans!E:E,"&lt;0")</f>
        <v>0</v>
      </c>
      <c r="P6" s="33">
        <f>SUMIFS(df_extrato_zig!G:G,df_extrato_zig!E:E,Conciliacao!A6,df_extrato_zig!G:G,"&lt;0",df_extrato_zig!D:D,"&lt;&gt;Saque",df_extrato_zig!D:D,"&lt;&gt;Saldo Inicial")</f>
        <v>0</v>
      </c>
      <c r="Q6" s="12">
        <f t="shared" si="2"/>
        <v>0</v>
      </c>
      <c r="R6" s="26">
        <f t="shared" si="1"/>
        <v>0</v>
      </c>
      <c r="S6" s="28"/>
      <c r="T6" s="31"/>
    </row>
    <row r="7" spans="1:20" x14ac:dyDescent="0.3">
      <c r="A7" s="6">
        <v>45297</v>
      </c>
      <c r="B7" s="4">
        <f>-SUMIFS(df_extrato_zig!G:G,df_extrato_zig!E:E,Conciliacao!A7,df_extrato_zig!D:D,"Saque")</f>
        <v>0</v>
      </c>
      <c r="C7" s="4"/>
      <c r="D7" s="4">
        <f>SUMIFS(df_extrato_zig!E:E,df_extrato_zig!L:L,Conciliacao!A7,df_extrato_zig!F:F,"DINHEIRO")</f>
        <v>0</v>
      </c>
      <c r="E7" s="4">
        <f>SUMIFS(view_parc_agrup!H:H,view_parc_agrup!G:G,Conciliacao!A7)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SUMIFS(df_tesouraria_trans!E:E,df_tesouraria_trans!D:D,Conciliacao!A7,df_tesouraria_trans!E:E,"&gt;0")</f>
        <v>0</v>
      </c>
      <c r="I7" s="10">
        <f t="shared" si="0"/>
        <v>0</v>
      </c>
      <c r="J7" s="5">
        <f>SUMIFS(df_blueme_sem_parcelamento!E:E,df_blueme_sem_parcelamento!H:H,Conciliacao!A7)</f>
        <v>0</v>
      </c>
      <c r="K7" s="5">
        <f>SUMIFS(df_blueme_com_parcelamento!J:J,df_blueme_com_parcelamento!M:M,Conciliacao!A7)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33">
        <f>SUMIFS(df_tesouraria_trans!E:E,df_tesouraria_trans!D:D,Conciliacao!A7,df_tesouraria_trans!E:E,"&lt;0")</f>
        <v>0</v>
      </c>
      <c r="P7" s="33">
        <f>SUMIFS(df_extrato_zig!G:G,df_extrato_zig!E:E,Conciliacao!A7,df_extrato_zig!G:G,"&lt;0",df_extrato_zig!D:D,"&lt;&gt;Saque",df_extrato_zig!D:D,"&lt;&gt;Saldo Inicial")</f>
        <v>0</v>
      </c>
      <c r="Q7" s="12">
        <f t="shared" si="2"/>
        <v>0</v>
      </c>
      <c r="R7" s="26">
        <f t="shared" si="1"/>
        <v>0</v>
      </c>
      <c r="S7" s="28"/>
      <c r="T7" s="31"/>
    </row>
    <row r="8" spans="1:20" x14ac:dyDescent="0.3">
      <c r="A8" s="6">
        <v>45298</v>
      </c>
      <c r="B8" s="4">
        <f>-SUMIFS(df_extrato_zig!G:G,df_extrato_zig!E:E,Conciliacao!A8,df_extrato_zig!D:D,"Saque")</f>
        <v>0</v>
      </c>
      <c r="C8" s="4"/>
      <c r="D8" s="4">
        <f>SUMIFS(df_extrato_zig!E:E,df_extrato_zig!L:L,Conciliacao!A8,df_extrato_zig!F:F,"DINHEIRO")</f>
        <v>0</v>
      </c>
      <c r="E8" s="4">
        <f>SUMIFS(view_parc_agrup!H:H,view_parc_agrup!G:G,Conciliacao!A8)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SUMIFS(df_tesouraria_trans!E:E,df_tesouraria_trans!D:D,Conciliacao!A8,df_tesouraria_trans!E:E,"&gt;0")</f>
        <v>0</v>
      </c>
      <c r="I8" s="10">
        <f t="shared" si="0"/>
        <v>0</v>
      </c>
      <c r="J8" s="5">
        <f>SUMIFS(df_blueme_sem_parcelamento!E:E,df_blueme_sem_parcelamento!H:H,Conciliacao!A8)</f>
        <v>0</v>
      </c>
      <c r="K8" s="5">
        <f>SUMIFS(df_blueme_com_parcelamento!J:J,df_blueme_com_parcelamento!M:M,Conciliacao!A8)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33">
        <f>SUMIFS(df_tesouraria_trans!E:E,df_tesouraria_trans!D:D,Conciliacao!A8,df_tesouraria_trans!E:E,"&lt;0")</f>
        <v>0</v>
      </c>
      <c r="P8" s="33">
        <f>SUMIFS(df_extrato_zig!G:G,df_extrato_zig!E:E,Conciliacao!A8,df_extrato_zig!G:G,"&lt;0",df_extrato_zig!D:D,"&lt;&gt;Saque",df_extrato_zig!D:D,"&lt;&gt;Saldo Inicial")</f>
        <v>0</v>
      </c>
      <c r="Q8" s="12">
        <f t="shared" si="2"/>
        <v>0</v>
      </c>
      <c r="R8" s="26">
        <f t="shared" si="1"/>
        <v>0</v>
      </c>
      <c r="S8" s="28"/>
      <c r="T8" s="31"/>
    </row>
    <row r="9" spans="1:20" x14ac:dyDescent="0.3">
      <c r="A9" s="6">
        <v>45299</v>
      </c>
      <c r="B9" s="4">
        <f>-SUMIFS(df_extrato_zig!G:G,df_extrato_zig!E:E,Conciliacao!A9,df_extrato_zig!D:D,"Saque")</f>
        <v>0</v>
      </c>
      <c r="C9" s="4"/>
      <c r="D9" s="4">
        <f>SUMIFS(df_extrato_zig!E:E,df_extrato_zig!L:L,Conciliacao!A9,df_extrato_zig!F:F,"DINHEIRO")</f>
        <v>0</v>
      </c>
      <c r="E9" s="4">
        <f>SUMIFS(view_parc_agrup!H:H,view_parc_agrup!G:G,Conciliacao!A9)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SUMIFS(df_tesouraria_trans!E:E,df_tesouraria_trans!D:D,Conciliacao!A9,df_tesouraria_trans!E:E,"&gt;0")</f>
        <v>0</v>
      </c>
      <c r="I9" s="10">
        <f t="shared" si="0"/>
        <v>0</v>
      </c>
      <c r="J9" s="5">
        <f>SUMIFS(df_blueme_sem_parcelamento!E:E,df_blueme_sem_parcelamento!H:H,Conciliacao!A9)</f>
        <v>0</v>
      </c>
      <c r="K9" s="5">
        <f>SUMIFS(df_blueme_com_parcelamento!J:J,df_blueme_com_parcelamento!M:M,Conciliacao!A9)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33">
        <f>SUMIFS(df_tesouraria_trans!E:E,df_tesouraria_trans!D:D,Conciliacao!A9,df_tesouraria_trans!E:E,"&lt;0")</f>
        <v>0</v>
      </c>
      <c r="P9" s="33">
        <f>SUMIFS(df_extrato_zig!G:G,df_extrato_zig!E:E,Conciliacao!A9,df_extrato_zig!G:G,"&lt;0",df_extrato_zig!D:D,"&lt;&gt;Saque",df_extrato_zig!D:D,"&lt;&gt;Saldo Inicial")</f>
        <v>0</v>
      </c>
      <c r="Q9" s="12">
        <f t="shared" si="2"/>
        <v>0</v>
      </c>
      <c r="R9" s="26">
        <f t="shared" si="1"/>
        <v>0</v>
      </c>
      <c r="S9" s="28"/>
      <c r="T9" s="31"/>
    </row>
    <row r="10" spans="1:20" x14ac:dyDescent="0.3">
      <c r="A10" s="6">
        <v>45300</v>
      </c>
      <c r="B10" s="4">
        <f>-SUMIFS(df_extrato_zig!G:G,df_extrato_zig!E:E,Conciliacao!A10,df_extrato_zig!D:D,"Saque")</f>
        <v>0</v>
      </c>
      <c r="C10" s="4"/>
      <c r="D10" s="4">
        <f>SUMIFS(df_extrato_zig!E:E,df_extrato_zig!L:L,Conciliacao!A10,df_extrato_zig!F:F,"DINHEIRO")</f>
        <v>0</v>
      </c>
      <c r="E10" s="4">
        <f>SUMIFS(view_parc_agrup!H:H,view_parc_agrup!G:G,Conciliacao!A10)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SUMIFS(df_tesouraria_trans!E:E,df_tesouraria_trans!D:D,Conciliacao!A10,df_tesouraria_trans!E:E,"&gt;0")</f>
        <v>0</v>
      </c>
      <c r="I10" s="10">
        <f t="shared" si="0"/>
        <v>0</v>
      </c>
      <c r="J10" s="5">
        <f>SUMIFS(df_blueme_sem_parcelamento!E:E,df_blueme_sem_parcelamento!H:H,Conciliacao!A10)</f>
        <v>0</v>
      </c>
      <c r="K10" s="5">
        <f>SUMIFS(df_blueme_com_parcelamento!J:J,df_blueme_com_parcelamento!M:M,Conciliacao!A10)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33">
        <f>SUMIFS(df_tesouraria_trans!E:E,df_tesouraria_trans!D:D,Conciliacao!A10,df_tesouraria_trans!E:E,"&lt;0")</f>
        <v>0</v>
      </c>
      <c r="P10" s="33">
        <f>SUMIFS(df_extrato_zig!G:G,df_extrato_zig!E:E,Conciliacao!A10,df_extrato_zig!G:G,"&lt;0",df_extrato_zig!D:D,"&lt;&gt;Saque",df_extrato_zig!D:D,"&lt;&gt;Saldo Inicial")</f>
        <v>0</v>
      </c>
      <c r="Q10" s="12">
        <f t="shared" si="2"/>
        <v>0</v>
      </c>
      <c r="R10" s="26">
        <f t="shared" si="1"/>
        <v>0</v>
      </c>
      <c r="S10" s="28"/>
      <c r="T10" s="31"/>
    </row>
    <row r="11" spans="1:20" x14ac:dyDescent="0.3">
      <c r="A11" s="6">
        <v>45301</v>
      </c>
      <c r="B11" s="4">
        <f>-SUMIFS(df_extrato_zig!G:G,df_extrato_zig!E:E,Conciliacao!A11,df_extrato_zig!D:D,"Saque")</f>
        <v>0</v>
      </c>
      <c r="C11" s="4"/>
      <c r="D11" s="4">
        <f>SUMIFS(df_extrato_zig!E:E,df_extrato_zig!L:L,Conciliacao!A11,df_extrato_zig!F:F,"DINHEIRO")</f>
        <v>0</v>
      </c>
      <c r="E11" s="4">
        <f>SUMIFS(view_parc_agrup!H:H,view_parc_agrup!G:G,Conciliacao!A11)</f>
        <v>0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SUMIFS(df_tesouraria_trans!E:E,df_tesouraria_trans!D:D,Conciliacao!A11,df_tesouraria_trans!E:E,"&gt;0")</f>
        <v>0</v>
      </c>
      <c r="I11" s="10">
        <f t="shared" si="0"/>
        <v>0</v>
      </c>
      <c r="J11" s="5">
        <f>SUMIFS(df_blueme_sem_parcelamento!E:E,df_blueme_sem_parcelamento!H:H,Conciliacao!A11)</f>
        <v>0</v>
      </c>
      <c r="K11" s="5">
        <f>SUMIFS(df_blueme_com_parcelamento!J:J,df_blueme_com_parcelamento!M:M,Conciliacao!A11)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33">
        <f>SUMIFS(df_tesouraria_trans!E:E,df_tesouraria_trans!D:D,Conciliacao!A11,df_tesouraria_trans!E:E,"&lt;0")</f>
        <v>0</v>
      </c>
      <c r="P11" s="33">
        <f>SUMIFS(df_extrato_zig!G:G,df_extrato_zig!E:E,Conciliacao!A11,df_extrato_zig!G:G,"&lt;0",df_extrato_zig!D:D,"&lt;&gt;Saque",df_extrato_zig!D:D,"&lt;&gt;Saldo Inicial")</f>
        <v>0</v>
      </c>
      <c r="Q11" s="12">
        <f t="shared" si="2"/>
        <v>0</v>
      </c>
      <c r="R11" s="26">
        <f t="shared" si="1"/>
        <v>0</v>
      </c>
      <c r="S11" s="28"/>
      <c r="T11" s="31"/>
    </row>
    <row r="12" spans="1:20" x14ac:dyDescent="0.3">
      <c r="A12" s="6">
        <v>45302</v>
      </c>
      <c r="B12" s="4">
        <f>-SUMIFS(df_extrato_zig!G:G,df_extrato_zig!E:E,Conciliacao!A12,df_extrato_zig!D:D,"Saque")</f>
        <v>0</v>
      </c>
      <c r="C12" s="4"/>
      <c r="D12" s="4">
        <f>SUMIFS(df_extrato_zig!E:E,df_extrato_zig!L:L,Conciliacao!A12,df_extrato_zig!F:F,"DINHEIRO")</f>
        <v>0</v>
      </c>
      <c r="E12" s="4">
        <f>SUMIFS(view_parc_agrup!H:H,view_parc_agrup!G:G,Conciliacao!A12)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SUMIFS(df_tesouraria_trans!E:E,df_tesouraria_trans!D:D,Conciliacao!A12,df_tesouraria_trans!E:E,"&gt;0")</f>
        <v>0</v>
      </c>
      <c r="I12" s="10">
        <f t="shared" si="0"/>
        <v>0</v>
      </c>
      <c r="J12" s="5">
        <f>SUMIFS(df_blueme_sem_parcelamento!E:E,df_blueme_sem_parcelamento!H:H,Conciliacao!A12)</f>
        <v>0</v>
      </c>
      <c r="K12" s="5">
        <f>SUMIFS(df_blueme_com_parcelamento!J:J,df_blueme_com_parcelamento!M:M,Conciliacao!A12)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33">
        <f>SUMIFS(df_tesouraria_trans!E:E,df_tesouraria_trans!D:D,Conciliacao!A12,df_tesouraria_trans!E:E,"&lt;0")</f>
        <v>0</v>
      </c>
      <c r="P12" s="33">
        <f>SUMIFS(df_extrato_zig!G:G,df_extrato_zig!E:E,Conciliacao!A12,df_extrato_zig!G:G,"&lt;0",df_extrato_zig!D:D,"&lt;&gt;Saque",df_extrato_zig!D:D,"&lt;&gt;Saldo Inicial")</f>
        <v>0</v>
      </c>
      <c r="Q12" s="12">
        <f t="shared" si="2"/>
        <v>0</v>
      </c>
      <c r="R12" s="26">
        <f t="shared" si="1"/>
        <v>0</v>
      </c>
      <c r="S12" s="28"/>
      <c r="T12" s="31"/>
    </row>
    <row r="13" spans="1:20" x14ac:dyDescent="0.3">
      <c r="A13" s="6">
        <v>45303</v>
      </c>
      <c r="B13" s="4">
        <f>-SUMIFS(df_extrato_zig!G:G,df_extrato_zig!E:E,Conciliacao!A13,df_extrato_zig!D:D,"Saque")</f>
        <v>0</v>
      </c>
      <c r="C13" s="4"/>
      <c r="D13" s="4">
        <f>SUMIFS(df_extrato_zig!E:E,df_extrato_zig!L:L,Conciliacao!A13,df_extrato_zig!F:F,"DINHEIRO")</f>
        <v>0</v>
      </c>
      <c r="E13" s="4">
        <f>SUMIFS(view_parc_agrup!H:H,view_parc_agrup!G:G,Conciliacao!A13)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SUMIFS(df_tesouraria_trans!E:E,df_tesouraria_trans!D:D,Conciliacao!A13,df_tesouraria_trans!E:E,"&gt;0")</f>
        <v>0</v>
      </c>
      <c r="I13" s="10">
        <f t="shared" si="0"/>
        <v>0</v>
      </c>
      <c r="J13" s="5">
        <f>SUMIFS(df_blueme_sem_parcelamento!E:E,df_blueme_sem_parcelamento!H:H,Conciliacao!A13)</f>
        <v>0</v>
      </c>
      <c r="K13" s="5">
        <f>SUMIFS(df_blueme_com_parcelamento!J:J,df_blueme_com_parcelamento!M:M,Conciliacao!A13)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33">
        <f>SUMIFS(df_tesouraria_trans!E:E,df_tesouraria_trans!D:D,Conciliacao!A13,df_tesouraria_trans!E:E,"&lt;0")</f>
        <v>0</v>
      </c>
      <c r="P13" s="33">
        <f>SUMIFS(df_extrato_zig!G:G,df_extrato_zig!E:E,Conciliacao!A13,df_extrato_zig!G:G,"&lt;0",df_extrato_zig!D:D,"&lt;&gt;Saque",df_extrato_zig!D:D,"&lt;&gt;Saldo Inicial")</f>
        <v>0</v>
      </c>
      <c r="Q13" s="12">
        <f t="shared" si="2"/>
        <v>0</v>
      </c>
      <c r="R13" s="26">
        <f t="shared" si="1"/>
        <v>0</v>
      </c>
      <c r="S13" s="28"/>
      <c r="T13" s="31"/>
    </row>
    <row r="14" spans="1:20" x14ac:dyDescent="0.3">
      <c r="A14" s="6">
        <v>45304</v>
      </c>
      <c r="B14" s="4">
        <f>-SUMIFS(df_extrato_zig!G:G,df_extrato_zig!E:E,Conciliacao!A14,df_extrato_zig!D:D,"Saque")</f>
        <v>0</v>
      </c>
      <c r="C14" s="4"/>
      <c r="D14" s="4">
        <f>SUMIFS(df_extrato_zig!E:E,df_extrato_zig!L:L,Conciliacao!A14,df_extrato_zig!F:F,"DINHEIRO")</f>
        <v>0</v>
      </c>
      <c r="E14" s="4">
        <f>SUMIFS(view_parc_agrup!H:H,view_parc_agrup!G:G,Conciliacao!A14)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SUMIFS(df_tesouraria_trans!E:E,df_tesouraria_trans!D:D,Conciliacao!A14,df_tesouraria_trans!E:E,"&gt;0")</f>
        <v>0</v>
      </c>
      <c r="I14" s="10">
        <f t="shared" si="0"/>
        <v>0</v>
      </c>
      <c r="J14" s="5">
        <f>SUMIFS(df_blueme_sem_parcelamento!E:E,df_blueme_sem_parcelamento!H:H,Conciliacao!A14)</f>
        <v>0</v>
      </c>
      <c r="K14" s="5">
        <f>SUMIFS(df_blueme_com_parcelamento!J:J,df_blueme_com_parcelamento!M:M,Conciliacao!A14)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33">
        <f>SUMIFS(df_tesouraria_trans!E:E,df_tesouraria_trans!D:D,Conciliacao!A14,df_tesouraria_trans!E:E,"&lt;0")</f>
        <v>0</v>
      </c>
      <c r="P14" s="33">
        <f>SUMIFS(df_extrato_zig!G:G,df_extrato_zig!E:E,Conciliacao!A14,df_extrato_zig!G:G,"&lt;0",df_extrato_zig!D:D,"&lt;&gt;Saque",df_extrato_zig!D:D,"&lt;&gt;Saldo Inicial")</f>
        <v>0</v>
      </c>
      <c r="Q14" s="12">
        <f t="shared" si="2"/>
        <v>0</v>
      </c>
      <c r="R14" s="26">
        <f t="shared" si="1"/>
        <v>0</v>
      </c>
      <c r="S14" s="28"/>
      <c r="T14" s="31"/>
    </row>
    <row r="15" spans="1:20" x14ac:dyDescent="0.3">
      <c r="A15" s="6">
        <v>45305</v>
      </c>
      <c r="B15" s="4">
        <f>-SUMIFS(df_extrato_zig!G:G,df_extrato_zig!E:E,Conciliacao!A15,df_extrato_zig!D:D,"Saque")</f>
        <v>0</v>
      </c>
      <c r="C15" s="4"/>
      <c r="D15" s="4">
        <f>SUMIFS(df_extrato_zig!E:E,df_extrato_zig!L:L,Conciliacao!A15,df_extrato_zig!F:F,"DINHEIRO")</f>
        <v>0</v>
      </c>
      <c r="E15" s="4">
        <f>SUMIFS(view_parc_agrup!H:H,view_parc_agrup!G:G,Conciliacao!A15)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SUMIFS(df_tesouraria_trans!E:E,df_tesouraria_trans!D:D,Conciliacao!A15,df_tesouraria_trans!E:E,"&gt;0")</f>
        <v>0</v>
      </c>
      <c r="I15" s="10">
        <f t="shared" si="0"/>
        <v>0</v>
      </c>
      <c r="J15" s="5">
        <f>SUMIFS(df_blueme_sem_parcelamento!E:E,df_blueme_sem_parcelamento!H:H,Conciliacao!A15)</f>
        <v>0</v>
      </c>
      <c r="K15" s="5">
        <f>SUMIFS(df_blueme_com_parcelamento!J:J,df_blueme_com_parcelamento!M:M,Conciliacao!A15)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33">
        <f>SUMIFS(df_tesouraria_trans!E:E,df_tesouraria_trans!D:D,Conciliacao!A15,df_tesouraria_trans!E:E,"&lt;0")</f>
        <v>0</v>
      </c>
      <c r="P15" s="33">
        <f>SUMIFS(df_extrato_zig!G:G,df_extrato_zig!E:E,Conciliacao!A15,df_extrato_zig!G:G,"&lt;0",df_extrato_zig!D:D,"&lt;&gt;Saque",df_extrato_zig!D:D,"&lt;&gt;Saldo Inicial")</f>
        <v>0</v>
      </c>
      <c r="Q15" s="12">
        <f t="shared" si="2"/>
        <v>0</v>
      </c>
      <c r="R15" s="26">
        <f t="shared" si="1"/>
        <v>0</v>
      </c>
      <c r="S15" s="28"/>
      <c r="T15" s="31"/>
    </row>
    <row r="16" spans="1:20" x14ac:dyDescent="0.3">
      <c r="A16" s="6">
        <v>45306</v>
      </c>
      <c r="B16" s="4">
        <f>-SUMIFS(df_extrato_zig!G:G,df_extrato_zig!E:E,Conciliacao!A16,df_extrato_zig!D:D,"Saque")</f>
        <v>0</v>
      </c>
      <c r="C16" s="4"/>
      <c r="D16" s="4">
        <f>SUMIFS(df_extrato_zig!E:E,df_extrato_zig!L:L,Conciliacao!A16,df_extrato_zig!F:F,"DINHEIRO")</f>
        <v>0</v>
      </c>
      <c r="E16" s="4">
        <f>SUMIFS(view_parc_agrup!H:H,view_parc_agrup!G:G,Conciliacao!A16)</f>
        <v>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SUMIFS(df_tesouraria_trans!E:E,df_tesouraria_trans!D:D,Conciliacao!A16,df_tesouraria_trans!E:E,"&gt;0")</f>
        <v>0</v>
      </c>
      <c r="I16" s="10">
        <f t="shared" si="0"/>
        <v>0</v>
      </c>
      <c r="J16" s="5">
        <f>SUMIFS(df_blueme_sem_parcelamento!E:E,df_blueme_sem_parcelamento!H:H,Conciliacao!A16)</f>
        <v>0</v>
      </c>
      <c r="K16" s="5">
        <f>SUMIFS(df_blueme_com_parcelamento!J:J,df_blueme_com_parcelamento!M:M,Conciliacao!A16)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33">
        <f>SUMIFS(df_tesouraria_trans!E:E,df_tesouraria_trans!D:D,Conciliacao!A16,df_tesouraria_trans!E:E,"&lt;0")</f>
        <v>0</v>
      </c>
      <c r="P16" s="33">
        <f>SUMIFS(df_extrato_zig!G:G,df_extrato_zig!E:E,Conciliacao!A16,df_extrato_zig!G:G,"&lt;0",df_extrato_zig!D:D,"&lt;&gt;Saque",df_extrato_zig!D:D,"&lt;&gt;Saldo Inicial")</f>
        <v>0</v>
      </c>
      <c r="Q16" s="12">
        <f t="shared" si="2"/>
        <v>0</v>
      </c>
      <c r="R16" s="26">
        <f t="shared" si="1"/>
        <v>0</v>
      </c>
      <c r="S16" s="28"/>
      <c r="T16" s="31"/>
    </row>
    <row r="17" spans="1:20" x14ac:dyDescent="0.3">
      <c r="A17" s="6">
        <v>45307</v>
      </c>
      <c r="B17" s="4">
        <f>-SUMIFS(df_extrato_zig!G:G,df_extrato_zig!E:E,Conciliacao!A17,df_extrato_zig!D:D,"Saque")</f>
        <v>0</v>
      </c>
      <c r="C17" s="4"/>
      <c r="D17" s="4">
        <f>SUMIFS(df_extrato_zig!E:E,df_extrato_zig!L:L,Conciliacao!A17,df_extrato_zig!F:F,"DINHEIRO")</f>
        <v>0</v>
      </c>
      <c r="E17" s="4">
        <f>SUMIFS(view_parc_agrup!H:H,view_parc_agrup!G:G,Conciliacao!A17)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SUMIFS(df_tesouraria_trans!E:E,df_tesouraria_trans!D:D,Conciliacao!A17,df_tesouraria_trans!E:E,"&gt;0")</f>
        <v>0</v>
      </c>
      <c r="I17" s="10">
        <f t="shared" si="0"/>
        <v>0</v>
      </c>
      <c r="J17" s="5">
        <f>SUMIFS(df_blueme_sem_parcelamento!E:E,df_blueme_sem_parcelamento!H:H,Conciliacao!A17)</f>
        <v>0</v>
      </c>
      <c r="K17" s="5">
        <f>SUMIFS(df_blueme_com_parcelamento!J:J,df_blueme_com_parcelamento!M:M,Conciliacao!A17)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33">
        <f>SUMIFS(df_tesouraria_trans!E:E,df_tesouraria_trans!D:D,Conciliacao!A17,df_tesouraria_trans!E:E,"&lt;0")</f>
        <v>0</v>
      </c>
      <c r="P17" s="33">
        <f>SUMIFS(df_extrato_zig!G:G,df_extrato_zig!E:E,Conciliacao!A17,df_extrato_zig!G:G,"&lt;0",df_extrato_zig!D:D,"&lt;&gt;Saque",df_extrato_zig!D:D,"&lt;&gt;Saldo Inicial")</f>
        <v>0</v>
      </c>
      <c r="Q17" s="12">
        <f t="shared" si="2"/>
        <v>0</v>
      </c>
      <c r="R17" s="26">
        <f t="shared" si="1"/>
        <v>0</v>
      </c>
      <c r="S17" s="28"/>
      <c r="T17" s="31"/>
    </row>
    <row r="18" spans="1:20" x14ac:dyDescent="0.3">
      <c r="A18" s="6">
        <v>45308</v>
      </c>
      <c r="B18" s="4">
        <f>-SUMIFS(df_extrato_zig!G:G,df_extrato_zig!E:E,Conciliacao!A18,df_extrato_zig!D:D,"Saque")</f>
        <v>0</v>
      </c>
      <c r="C18" s="4"/>
      <c r="D18" s="4">
        <f>SUMIFS(df_extrato_zig!E:E,df_extrato_zig!L:L,Conciliacao!A18,df_extrato_zig!F:F,"DINHEIRO")</f>
        <v>0</v>
      </c>
      <c r="E18" s="4">
        <f>SUMIFS(view_parc_agrup!H:H,view_parc_agrup!G:G,Conciliacao!A18)</f>
        <v>0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SUMIFS(df_tesouraria_trans!E:E,df_tesouraria_trans!D:D,Conciliacao!A18,df_tesouraria_trans!E:E,"&gt;0")</f>
        <v>0</v>
      </c>
      <c r="I18" s="10">
        <f t="shared" si="0"/>
        <v>0</v>
      </c>
      <c r="J18" s="5">
        <f>SUMIFS(df_blueme_sem_parcelamento!E:E,df_blueme_sem_parcelamento!H:H,Conciliacao!A18)</f>
        <v>0</v>
      </c>
      <c r="K18" s="5">
        <f>SUMIFS(df_blueme_com_parcelamento!J:J,df_blueme_com_parcelamento!M:M,Conciliacao!A18)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33">
        <f>SUMIFS(df_tesouraria_trans!E:E,df_tesouraria_trans!D:D,Conciliacao!A18,df_tesouraria_trans!E:E,"&lt;0")</f>
        <v>0</v>
      </c>
      <c r="P18" s="33">
        <f>SUMIFS(df_extrato_zig!G:G,df_extrato_zig!E:E,Conciliacao!A18,df_extrato_zig!G:G,"&lt;0",df_extrato_zig!D:D,"&lt;&gt;Saque",df_extrato_zig!D:D,"&lt;&gt;Saldo Inicial")</f>
        <v>0</v>
      </c>
      <c r="Q18" s="12">
        <f t="shared" si="2"/>
        <v>0</v>
      </c>
      <c r="R18" s="26">
        <f t="shared" si="1"/>
        <v>0</v>
      </c>
      <c r="S18" s="28"/>
      <c r="T18" s="31"/>
    </row>
    <row r="19" spans="1:20" x14ac:dyDescent="0.3">
      <c r="A19" s="6">
        <v>45309</v>
      </c>
      <c r="B19" s="4">
        <f>-SUMIFS(df_extrato_zig!G:G,df_extrato_zig!E:E,Conciliacao!A19,df_extrato_zig!D:D,"Saque")</f>
        <v>0</v>
      </c>
      <c r="C19" s="4"/>
      <c r="D19" s="4">
        <f>SUMIFS(df_extrato_zig!E:E,df_extrato_zig!L:L,Conciliacao!A19,df_extrato_zig!F:F,"DINHEIRO")</f>
        <v>0</v>
      </c>
      <c r="E19" s="4">
        <f>SUMIFS(view_parc_agrup!H:H,view_parc_agrup!G:G,Conciliacao!A19)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SUMIFS(df_tesouraria_trans!E:E,df_tesouraria_trans!D:D,Conciliacao!A19,df_tesouraria_trans!E:E,"&gt;0")</f>
        <v>0</v>
      </c>
      <c r="I19" s="10">
        <f t="shared" si="0"/>
        <v>0</v>
      </c>
      <c r="J19" s="5">
        <f>SUMIFS(df_blueme_sem_parcelamento!E:E,df_blueme_sem_parcelamento!H:H,Conciliacao!A19)</f>
        <v>0</v>
      </c>
      <c r="K19" s="5">
        <f>SUMIFS(df_blueme_com_parcelamento!J:J,df_blueme_com_parcelamento!M:M,Conciliacao!A19)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33">
        <f>SUMIFS(df_tesouraria_trans!E:E,df_tesouraria_trans!D:D,Conciliacao!A19,df_tesouraria_trans!E:E,"&lt;0")</f>
        <v>0</v>
      </c>
      <c r="P19" s="33">
        <f>SUMIFS(df_extrato_zig!G:G,df_extrato_zig!E:E,Conciliacao!A19,df_extrato_zig!G:G,"&lt;0",df_extrato_zig!D:D,"&lt;&gt;Saque",df_extrato_zig!D:D,"&lt;&gt;Saldo Inicial")</f>
        <v>0</v>
      </c>
      <c r="Q19" s="12">
        <f t="shared" si="2"/>
        <v>0</v>
      </c>
      <c r="R19" s="26">
        <f t="shared" si="1"/>
        <v>0</v>
      </c>
      <c r="S19" s="28"/>
      <c r="T19" s="31"/>
    </row>
    <row r="20" spans="1:20" x14ac:dyDescent="0.3">
      <c r="A20" s="6">
        <v>45310</v>
      </c>
      <c r="B20" s="4">
        <f>-SUMIFS(df_extrato_zig!G:G,df_extrato_zig!E:E,Conciliacao!A20,df_extrato_zig!D:D,"Saque")</f>
        <v>0</v>
      </c>
      <c r="C20" s="4"/>
      <c r="D20" s="4">
        <f>SUMIFS(df_extrato_zig!E:E,df_extrato_zig!L:L,Conciliacao!A20,df_extrato_zig!F:F,"DINHEIRO")</f>
        <v>0</v>
      </c>
      <c r="E20" s="4">
        <f>SUMIFS(view_parc_agrup!H:H,view_parc_agrup!G:G,Conciliacao!A20)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SUMIFS(df_tesouraria_trans!E:E,df_tesouraria_trans!D:D,Conciliacao!A20,df_tesouraria_trans!E:E,"&gt;0")</f>
        <v>0</v>
      </c>
      <c r="I20" s="10">
        <f t="shared" si="0"/>
        <v>0</v>
      </c>
      <c r="J20" s="5">
        <f>SUMIFS(df_blueme_sem_parcelamento!E:E,df_blueme_sem_parcelamento!H:H,Conciliacao!A20)</f>
        <v>0</v>
      </c>
      <c r="K20" s="5">
        <f>SUMIFS(df_blueme_com_parcelamento!J:J,df_blueme_com_parcelamento!M:M,Conciliacao!A20)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33">
        <f>SUMIFS(df_tesouraria_trans!E:E,df_tesouraria_trans!D:D,Conciliacao!A20,df_tesouraria_trans!E:E,"&lt;0")</f>
        <v>0</v>
      </c>
      <c r="P20" s="33">
        <f>SUMIFS(df_extrato_zig!G:G,df_extrato_zig!E:E,Conciliacao!A20,df_extrato_zig!G:G,"&lt;0",df_extrato_zig!D:D,"&lt;&gt;Saque",df_extrato_zig!D:D,"&lt;&gt;Saldo Inicial")</f>
        <v>0</v>
      </c>
      <c r="Q20" s="12">
        <f t="shared" si="2"/>
        <v>0</v>
      </c>
      <c r="R20" s="26">
        <f t="shared" si="1"/>
        <v>0</v>
      </c>
      <c r="S20" s="28"/>
      <c r="T20" s="31"/>
    </row>
    <row r="21" spans="1:20" x14ac:dyDescent="0.3">
      <c r="A21" s="6">
        <v>45311</v>
      </c>
      <c r="B21" s="4">
        <f>-SUMIFS(df_extrato_zig!G:G,df_extrato_zig!E:E,Conciliacao!A21,df_extrato_zig!D:D,"Saque")</f>
        <v>0</v>
      </c>
      <c r="C21" s="4"/>
      <c r="D21" s="4">
        <f>SUMIFS(df_extrato_zig!E:E,df_extrato_zig!L:L,Conciliacao!A21,df_extrato_zig!F:F,"DINHEIRO")</f>
        <v>0</v>
      </c>
      <c r="E21" s="4">
        <f>SUMIFS(view_parc_agrup!H:H,view_parc_agrup!G:G,Conciliacao!A21)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SUMIFS(df_tesouraria_trans!E:E,df_tesouraria_trans!D:D,Conciliacao!A21,df_tesouraria_trans!E:E,"&gt;0")</f>
        <v>0</v>
      </c>
      <c r="I21" s="10">
        <f t="shared" si="0"/>
        <v>0</v>
      </c>
      <c r="J21" s="5">
        <f>SUMIFS(df_blueme_sem_parcelamento!E:E,df_blueme_sem_parcelamento!H:H,Conciliacao!A21)</f>
        <v>0</v>
      </c>
      <c r="K21" s="5">
        <f>SUMIFS(df_blueme_com_parcelamento!J:J,df_blueme_com_parcelamento!M:M,Conciliacao!A21)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33">
        <f>SUMIFS(df_tesouraria_trans!E:E,df_tesouraria_trans!D:D,Conciliacao!A21,df_tesouraria_trans!E:E,"&lt;0")</f>
        <v>0</v>
      </c>
      <c r="P21" s="33">
        <f>SUMIFS(df_extrato_zig!G:G,df_extrato_zig!E:E,Conciliacao!A21,df_extrato_zig!G:G,"&lt;0",df_extrato_zig!D:D,"&lt;&gt;Saque",df_extrato_zig!D:D,"&lt;&gt;Saldo Inicial")</f>
        <v>0</v>
      </c>
      <c r="Q21" s="12">
        <f t="shared" si="2"/>
        <v>0</v>
      </c>
      <c r="R21" s="26">
        <f t="shared" si="1"/>
        <v>0</v>
      </c>
      <c r="S21" s="28"/>
      <c r="T21" s="31"/>
    </row>
    <row r="22" spans="1:20" x14ac:dyDescent="0.3">
      <c r="A22" s="6">
        <v>45312</v>
      </c>
      <c r="B22" s="4">
        <f>-SUMIFS(df_extrato_zig!G:G,df_extrato_zig!E:E,Conciliacao!A22,df_extrato_zig!D:D,"Saque")</f>
        <v>0</v>
      </c>
      <c r="C22" s="4"/>
      <c r="D22" s="4">
        <f>SUMIFS(df_extrato_zig!E:E,df_extrato_zig!L:L,Conciliacao!A22,df_extrato_zig!F:F,"DINHEIRO")</f>
        <v>0</v>
      </c>
      <c r="E22" s="4">
        <f>SUMIFS(view_parc_agrup!H:H,view_parc_agrup!G:G,Conciliacao!A22)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SUMIFS(df_tesouraria_trans!E:E,df_tesouraria_trans!D:D,Conciliacao!A22,df_tesouraria_trans!E:E,"&gt;0")</f>
        <v>0</v>
      </c>
      <c r="I22" s="10">
        <f t="shared" si="0"/>
        <v>0</v>
      </c>
      <c r="J22" s="5">
        <f>SUMIFS(df_blueme_sem_parcelamento!E:E,df_blueme_sem_parcelamento!H:H,Conciliacao!A22)</f>
        <v>0</v>
      </c>
      <c r="K22" s="5">
        <f>SUMIFS(df_blueme_com_parcelamento!J:J,df_blueme_com_parcelamento!M:M,Conciliacao!A22)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33">
        <f>SUMIFS(df_tesouraria_trans!E:E,df_tesouraria_trans!D:D,Conciliacao!A22,df_tesouraria_trans!E:E,"&lt;0")</f>
        <v>0</v>
      </c>
      <c r="P22" s="33">
        <f>SUMIFS(df_extrato_zig!G:G,df_extrato_zig!E:E,Conciliacao!A22,df_extrato_zig!G:G,"&lt;0",df_extrato_zig!D:D,"&lt;&gt;Saque",df_extrato_zig!D:D,"&lt;&gt;Saldo Inicial")</f>
        <v>0</v>
      </c>
      <c r="Q22" s="12">
        <f t="shared" si="2"/>
        <v>0</v>
      </c>
      <c r="R22" s="26">
        <f t="shared" si="1"/>
        <v>0</v>
      </c>
      <c r="S22" s="28"/>
      <c r="T22" s="31"/>
    </row>
    <row r="23" spans="1:20" x14ac:dyDescent="0.3">
      <c r="A23" s="6">
        <v>45313</v>
      </c>
      <c r="B23" s="4">
        <f>-SUMIFS(df_extrato_zig!G:G,df_extrato_zig!E:E,Conciliacao!A23,df_extrato_zig!D:D,"Saque")</f>
        <v>0</v>
      </c>
      <c r="C23" s="4"/>
      <c r="D23" s="4">
        <f>SUMIFS(df_extrato_zig!E:E,df_extrato_zig!L:L,Conciliacao!A23,df_extrato_zig!F:F,"DINHEIRO")</f>
        <v>0</v>
      </c>
      <c r="E23" s="4">
        <f>SUMIFS(view_parc_agrup!H:H,view_parc_agrup!G:G,Conciliacao!A23)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SUMIFS(df_tesouraria_trans!E:E,df_tesouraria_trans!D:D,Conciliacao!A23,df_tesouraria_trans!E:E,"&gt;0")</f>
        <v>0</v>
      </c>
      <c r="I23" s="10">
        <f t="shared" si="0"/>
        <v>0</v>
      </c>
      <c r="J23" s="5">
        <f>SUMIFS(df_blueme_sem_parcelamento!E:E,df_blueme_sem_parcelamento!H:H,Conciliacao!A23)</f>
        <v>0</v>
      </c>
      <c r="K23" s="5">
        <f>SUMIFS(df_blueme_com_parcelamento!J:J,df_blueme_com_parcelamento!M:M,Conciliacao!A23)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33">
        <f>SUMIFS(df_tesouraria_trans!E:E,df_tesouraria_trans!D:D,Conciliacao!A23,df_tesouraria_trans!E:E,"&lt;0")</f>
        <v>0</v>
      </c>
      <c r="P23" s="33">
        <f>SUMIFS(df_extrato_zig!G:G,df_extrato_zig!E:E,Conciliacao!A23,df_extrato_zig!G:G,"&lt;0",df_extrato_zig!D:D,"&lt;&gt;Saque",df_extrato_zig!D:D,"&lt;&gt;Saldo Inicial")</f>
        <v>0</v>
      </c>
      <c r="Q23" s="12">
        <f t="shared" si="2"/>
        <v>0</v>
      </c>
      <c r="R23" s="26">
        <f t="shared" si="1"/>
        <v>0</v>
      </c>
      <c r="S23" s="28"/>
      <c r="T23" s="31"/>
    </row>
    <row r="24" spans="1:20" x14ac:dyDescent="0.3">
      <c r="A24" s="6">
        <v>45314</v>
      </c>
      <c r="B24" s="4">
        <f>-SUMIFS(df_extrato_zig!G:G,df_extrato_zig!E:E,Conciliacao!A24,df_extrato_zig!D:D,"Saque")</f>
        <v>0</v>
      </c>
      <c r="C24" s="4"/>
      <c r="D24" s="4">
        <f>SUMIFS(df_extrato_zig!E:E,df_extrato_zig!L:L,Conciliacao!A24,df_extrato_zig!F:F,"DINHEIRO")</f>
        <v>0</v>
      </c>
      <c r="E24" s="4">
        <f>SUMIFS(view_parc_agrup!H:H,view_parc_agrup!G:G,Conciliacao!A24)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SUMIFS(df_tesouraria_trans!E:E,df_tesouraria_trans!D:D,Conciliacao!A24,df_tesouraria_trans!E:E,"&gt;0")</f>
        <v>0</v>
      </c>
      <c r="I24" s="10">
        <f t="shared" si="0"/>
        <v>0</v>
      </c>
      <c r="J24" s="5">
        <f>SUMIFS(df_blueme_sem_parcelamento!E:E,df_blueme_sem_parcelamento!H:H,Conciliacao!A24)</f>
        <v>0</v>
      </c>
      <c r="K24" s="5">
        <f>SUMIFS(df_blueme_com_parcelamento!J:J,df_blueme_com_parcelamento!M:M,Conciliacao!A24)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33">
        <f>SUMIFS(df_tesouraria_trans!E:E,df_tesouraria_trans!D:D,Conciliacao!A24,df_tesouraria_trans!E:E,"&lt;0")</f>
        <v>0</v>
      </c>
      <c r="P24" s="33">
        <f>SUMIFS(df_extrato_zig!G:G,df_extrato_zig!E:E,Conciliacao!A24,df_extrato_zig!G:G,"&lt;0",df_extrato_zig!D:D,"&lt;&gt;Saque",df_extrato_zig!D:D,"&lt;&gt;Saldo Inicial")</f>
        <v>0</v>
      </c>
      <c r="Q24" s="12">
        <f t="shared" si="2"/>
        <v>0</v>
      </c>
      <c r="R24" s="26">
        <f t="shared" si="1"/>
        <v>0</v>
      </c>
      <c r="S24" s="28"/>
      <c r="T24" s="31"/>
    </row>
    <row r="25" spans="1:20" x14ac:dyDescent="0.3">
      <c r="A25" s="6">
        <v>45315</v>
      </c>
      <c r="B25" s="4">
        <f>-SUMIFS(df_extrato_zig!G:G,df_extrato_zig!E:E,Conciliacao!A25,df_extrato_zig!D:D,"Saque")</f>
        <v>0</v>
      </c>
      <c r="C25" s="4"/>
      <c r="D25" s="4">
        <f>SUMIFS(df_extrato_zig!E:E,df_extrato_zig!L:L,Conciliacao!A25,df_extrato_zig!F:F,"DINHEIRO")</f>
        <v>0</v>
      </c>
      <c r="E25" s="4">
        <f>SUMIFS(view_parc_agrup!H:H,view_parc_agrup!G:G,Conciliacao!A25)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SUMIFS(df_tesouraria_trans!E:E,df_tesouraria_trans!D:D,Conciliacao!A25,df_tesouraria_trans!E:E,"&gt;0")</f>
        <v>0</v>
      </c>
      <c r="I25" s="10">
        <f t="shared" si="0"/>
        <v>0</v>
      </c>
      <c r="J25" s="5">
        <f>SUMIFS(df_blueme_sem_parcelamento!E:E,df_blueme_sem_parcelamento!H:H,Conciliacao!A25)</f>
        <v>0</v>
      </c>
      <c r="K25" s="5">
        <f>SUMIFS(df_blueme_com_parcelamento!J:J,df_blueme_com_parcelamento!M:M,Conciliacao!A25)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33">
        <f>SUMIFS(df_tesouraria_trans!E:E,df_tesouraria_trans!D:D,Conciliacao!A25,df_tesouraria_trans!E:E,"&lt;0")</f>
        <v>0</v>
      </c>
      <c r="P25" s="33">
        <f>SUMIFS(df_extrato_zig!G:G,df_extrato_zig!E:E,Conciliacao!A25,df_extrato_zig!G:G,"&lt;0",df_extrato_zig!D:D,"&lt;&gt;Saque",df_extrato_zig!D:D,"&lt;&gt;Saldo Inicial")</f>
        <v>0</v>
      </c>
      <c r="Q25" s="12">
        <f t="shared" si="2"/>
        <v>0</v>
      </c>
      <c r="R25" s="26">
        <f t="shared" si="1"/>
        <v>0</v>
      </c>
      <c r="S25" s="28"/>
      <c r="T25" s="31"/>
    </row>
    <row r="26" spans="1:20" x14ac:dyDescent="0.3">
      <c r="A26" s="6">
        <v>45316</v>
      </c>
      <c r="B26" s="4">
        <f>-SUMIFS(df_extrato_zig!G:G,df_extrato_zig!E:E,Conciliacao!A26,df_extrato_zig!D:D,"Saque")</f>
        <v>0</v>
      </c>
      <c r="C26" s="4"/>
      <c r="D26" s="4">
        <f>SUMIFS(df_extrato_zig!E:E,df_extrato_zig!L:L,Conciliacao!A26,df_extrato_zig!F:F,"DINHEIRO")</f>
        <v>0</v>
      </c>
      <c r="E26" s="4">
        <f>SUMIFS(view_parc_agrup!H:H,view_parc_agrup!G:G,Conciliacao!A26)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SUMIFS(df_tesouraria_trans!E:E,df_tesouraria_trans!D:D,Conciliacao!A26,df_tesouraria_trans!E:E,"&gt;0")</f>
        <v>0</v>
      </c>
      <c r="I26" s="10">
        <f t="shared" si="0"/>
        <v>0</v>
      </c>
      <c r="J26" s="5">
        <f>SUMIFS(df_blueme_sem_parcelamento!E:E,df_blueme_sem_parcelamento!H:H,Conciliacao!A26)</f>
        <v>0</v>
      </c>
      <c r="K26" s="5">
        <f>SUMIFS(df_blueme_com_parcelamento!J:J,df_blueme_com_parcelamento!M:M,Conciliacao!A26)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33">
        <f>SUMIFS(df_tesouraria_trans!E:E,df_tesouraria_trans!D:D,Conciliacao!A26,df_tesouraria_trans!E:E,"&lt;0")</f>
        <v>0</v>
      </c>
      <c r="P26" s="33">
        <f>SUMIFS(df_extrato_zig!G:G,df_extrato_zig!E:E,Conciliacao!A26,df_extrato_zig!G:G,"&lt;0",df_extrato_zig!D:D,"&lt;&gt;Saque",df_extrato_zig!D:D,"&lt;&gt;Saldo Inicial")</f>
        <v>0</v>
      </c>
      <c r="Q26" s="12">
        <f t="shared" si="2"/>
        <v>0</v>
      </c>
      <c r="R26" s="26">
        <f t="shared" si="1"/>
        <v>0</v>
      </c>
      <c r="S26" s="28"/>
      <c r="T26" s="31"/>
    </row>
    <row r="27" spans="1:20" x14ac:dyDescent="0.3">
      <c r="A27" s="6">
        <v>45317</v>
      </c>
      <c r="B27" s="4">
        <f>-SUMIFS(df_extrato_zig!G:G,df_extrato_zig!E:E,Conciliacao!A27,df_extrato_zig!D:D,"Saque")</f>
        <v>0</v>
      </c>
      <c r="C27" s="4"/>
      <c r="D27" s="4">
        <f>SUMIFS(df_extrato_zig!E:E,df_extrato_zig!L:L,Conciliacao!A27,df_extrato_zig!F:F,"DINHEIRO")</f>
        <v>0</v>
      </c>
      <c r="E27" s="4">
        <f>SUMIFS(view_parc_agrup!H:H,view_parc_agrup!G:G,Conciliacao!A27)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SUMIFS(df_tesouraria_trans!E:E,df_tesouraria_trans!D:D,Conciliacao!A27,df_tesouraria_trans!E:E,"&gt;0")</f>
        <v>0</v>
      </c>
      <c r="I27" s="10">
        <f t="shared" si="0"/>
        <v>0</v>
      </c>
      <c r="J27" s="5">
        <f>SUMIFS(df_blueme_sem_parcelamento!E:E,df_blueme_sem_parcelamento!H:H,Conciliacao!A27)</f>
        <v>0</v>
      </c>
      <c r="K27" s="5">
        <f>SUMIFS(df_blueme_com_parcelamento!J:J,df_blueme_com_parcelamento!M:M,Conciliacao!A27)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33">
        <f>SUMIFS(df_tesouraria_trans!E:E,df_tesouraria_trans!D:D,Conciliacao!A27,df_tesouraria_trans!E:E,"&lt;0")</f>
        <v>0</v>
      </c>
      <c r="P27" s="33">
        <f>SUMIFS(df_extrato_zig!G:G,df_extrato_zig!E:E,Conciliacao!A27,df_extrato_zig!G:G,"&lt;0",df_extrato_zig!D:D,"&lt;&gt;Saque",df_extrato_zig!D:D,"&lt;&gt;Saldo Inicial")</f>
        <v>0</v>
      </c>
      <c r="Q27" s="12">
        <f t="shared" si="2"/>
        <v>0</v>
      </c>
      <c r="R27" s="26">
        <f t="shared" si="1"/>
        <v>0</v>
      </c>
      <c r="S27" s="28"/>
      <c r="T27" s="31"/>
    </row>
    <row r="28" spans="1:20" x14ac:dyDescent="0.3">
      <c r="A28" s="6">
        <v>45318</v>
      </c>
      <c r="B28" s="4">
        <f>-SUMIFS(df_extrato_zig!G:G,df_extrato_zig!E:E,Conciliacao!A28,df_extrato_zig!D:D,"Saque")</f>
        <v>0</v>
      </c>
      <c r="C28" s="4"/>
      <c r="D28" s="4">
        <f>SUMIFS(df_extrato_zig!E:E,df_extrato_zig!L:L,Conciliacao!A28,df_extrato_zig!F:F,"DINHEIRO")</f>
        <v>0</v>
      </c>
      <c r="E28" s="4">
        <f>SUMIFS(view_parc_agrup!H:H,view_parc_agrup!G:G,Conciliacao!A28)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SUMIFS(df_tesouraria_trans!E:E,df_tesouraria_trans!D:D,Conciliacao!A28,df_tesouraria_trans!E:E,"&gt;0")</f>
        <v>0</v>
      </c>
      <c r="I28" s="10">
        <f t="shared" si="0"/>
        <v>0</v>
      </c>
      <c r="J28" s="5">
        <f>SUMIFS(df_blueme_sem_parcelamento!E:E,df_blueme_sem_parcelamento!H:H,Conciliacao!A28)</f>
        <v>0</v>
      </c>
      <c r="K28" s="5">
        <f>SUMIFS(df_blueme_com_parcelamento!J:J,df_blueme_com_parcelamento!M:M,Conciliacao!A28)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33">
        <f>SUMIFS(df_tesouraria_trans!E:E,df_tesouraria_trans!D:D,Conciliacao!A28,df_tesouraria_trans!E:E,"&lt;0")</f>
        <v>0</v>
      </c>
      <c r="P28" s="33">
        <f>SUMIFS(df_extrato_zig!G:G,df_extrato_zig!E:E,Conciliacao!A28,df_extrato_zig!G:G,"&lt;0",df_extrato_zig!D:D,"&lt;&gt;Saque",df_extrato_zig!D:D,"&lt;&gt;Saldo Inicial")</f>
        <v>0</v>
      </c>
      <c r="Q28" s="12">
        <f t="shared" si="2"/>
        <v>0</v>
      </c>
      <c r="R28" s="26">
        <f t="shared" si="1"/>
        <v>0</v>
      </c>
      <c r="S28" s="28"/>
      <c r="T28" s="31"/>
    </row>
    <row r="29" spans="1:20" x14ac:dyDescent="0.3">
      <c r="A29" s="6">
        <v>45319</v>
      </c>
      <c r="B29" s="4">
        <f>-SUMIFS(df_extrato_zig!G:G,df_extrato_zig!E:E,Conciliacao!A29,df_extrato_zig!D:D,"Saque")</f>
        <v>0</v>
      </c>
      <c r="C29" s="4"/>
      <c r="D29" s="4">
        <f>SUMIFS(df_extrato_zig!E:E,df_extrato_zig!L:L,Conciliacao!A29,df_extrato_zig!F:F,"DINHEIRO")</f>
        <v>0</v>
      </c>
      <c r="E29" s="4">
        <f>SUMIFS(view_parc_agrup!H:H,view_parc_agrup!G:G,Conciliacao!A29)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SUMIFS(df_tesouraria_trans!E:E,df_tesouraria_trans!D:D,Conciliacao!A29,df_tesouraria_trans!E:E,"&gt;0")</f>
        <v>0</v>
      </c>
      <c r="I29" s="10">
        <f t="shared" si="0"/>
        <v>0</v>
      </c>
      <c r="J29" s="5">
        <f>SUMIFS(df_blueme_sem_parcelamento!E:E,df_blueme_sem_parcelamento!H:H,Conciliacao!A29)</f>
        <v>0</v>
      </c>
      <c r="K29" s="5">
        <f>SUMIFS(df_blueme_com_parcelamento!J:J,df_blueme_com_parcelamento!M:M,Conciliacao!A29)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33">
        <f>SUMIFS(df_tesouraria_trans!E:E,df_tesouraria_trans!D:D,Conciliacao!A29,df_tesouraria_trans!E:E,"&lt;0")</f>
        <v>0</v>
      </c>
      <c r="P29" s="33">
        <f>SUMIFS(df_extrato_zig!G:G,df_extrato_zig!E:E,Conciliacao!A29,df_extrato_zig!G:G,"&lt;0",df_extrato_zig!D:D,"&lt;&gt;Saque",df_extrato_zig!D:D,"&lt;&gt;Saldo Inicial")</f>
        <v>0</v>
      </c>
      <c r="Q29" s="12">
        <f t="shared" si="2"/>
        <v>0</v>
      </c>
      <c r="R29" s="26">
        <f t="shared" si="1"/>
        <v>0</v>
      </c>
      <c r="S29" s="28"/>
      <c r="T29" s="31"/>
    </row>
    <row r="30" spans="1:20" x14ac:dyDescent="0.3">
      <c r="A30" s="6">
        <v>45320</v>
      </c>
      <c r="B30" s="4">
        <f>-SUMIFS(df_extrato_zig!G:G,df_extrato_zig!E:E,Conciliacao!A30,df_extrato_zig!D:D,"Saque")</f>
        <v>0</v>
      </c>
      <c r="C30" s="4"/>
      <c r="D30" s="4">
        <f>SUMIFS(df_extrato_zig!E:E,df_extrato_zig!L:L,Conciliacao!A30,df_extrato_zig!F:F,"DINHEIRO")</f>
        <v>0</v>
      </c>
      <c r="E30" s="4">
        <f>SUMIFS(view_parc_agrup!H:H,view_parc_agrup!G:G,Conciliacao!A30)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0</v>
      </c>
      <c r="H30" s="24">
        <f>SUMIFS(df_tesouraria_trans!E:E,df_tesouraria_trans!D:D,Conciliacao!A30,df_tesouraria_trans!E:E,"&gt;0")</f>
        <v>0</v>
      </c>
      <c r="I30" s="10">
        <f t="shared" si="0"/>
        <v>0</v>
      </c>
      <c r="J30" s="5">
        <f>SUMIFS(df_blueme_sem_parcelamento!E:E,df_blueme_sem_parcelamento!H:H,Conciliacao!A30)</f>
        <v>0</v>
      </c>
      <c r="K30" s="5">
        <f>SUMIFS(df_blueme_com_parcelamento!J:J,df_blueme_com_parcelamento!M:M,Conciliacao!A30)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0</v>
      </c>
      <c r="O30" s="33">
        <f>SUMIFS(df_tesouraria_trans!E:E,df_tesouraria_trans!D:D,Conciliacao!A30,df_tesouraria_trans!E:E,"&lt;0")</f>
        <v>0</v>
      </c>
      <c r="P30" s="33">
        <f>SUMIFS(df_extrato_zig!G:G,df_extrato_zig!E:E,Conciliacao!A30,df_extrato_zig!G:G,"&lt;0",df_extrato_zig!D:D,"&lt;&gt;Saque",df_extrato_zig!D:D,"&lt;&gt;Saldo Inicial")</f>
        <v>0</v>
      </c>
      <c r="Q30" s="12">
        <f t="shared" si="2"/>
        <v>0</v>
      </c>
      <c r="R30" s="26">
        <f t="shared" si="1"/>
        <v>0</v>
      </c>
      <c r="S30" s="28"/>
      <c r="T30" s="31"/>
    </row>
    <row r="31" spans="1:20" x14ac:dyDescent="0.3">
      <c r="A31" s="6">
        <v>45321</v>
      </c>
      <c r="B31" s="4">
        <f>-SUMIFS(df_extrato_zig!G:G,df_extrato_zig!E:E,Conciliacao!A31,df_extrato_zig!D:D,"Saque")</f>
        <v>0</v>
      </c>
      <c r="C31" s="4"/>
      <c r="D31" s="4">
        <f>SUMIFS(df_extrato_zig!E:E,df_extrato_zig!L:L,Conciliacao!A31,df_extrato_zig!F:F,"DINHEIRO")</f>
        <v>0</v>
      </c>
      <c r="E31" s="4">
        <f>SUMIFS(view_parc_agrup!H:H,view_parc_agrup!G:G,Conciliacao!A31)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SUMIFS(df_tesouraria_trans!E:E,df_tesouraria_trans!D:D,Conciliacao!A31,df_tesouraria_trans!E:E,"&gt;0")</f>
        <v>0</v>
      </c>
      <c r="I31" s="10">
        <f t="shared" si="0"/>
        <v>0</v>
      </c>
      <c r="J31" s="5">
        <f>SUMIFS(df_blueme_sem_parcelamento!E:E,df_blueme_sem_parcelamento!H:H,Conciliacao!A31)</f>
        <v>0</v>
      </c>
      <c r="K31" s="5">
        <f>SUMIFS(df_blueme_com_parcelamento!J:J,df_blueme_com_parcelamento!M:M,Conciliacao!A31)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33">
        <f>SUMIFS(df_tesouraria_trans!E:E,df_tesouraria_trans!D:D,Conciliacao!A31,df_tesouraria_trans!E:E,"&lt;0")</f>
        <v>0</v>
      </c>
      <c r="P31" s="33">
        <f>SUMIFS(df_extrato_zig!G:G,df_extrato_zig!E:E,Conciliacao!A31,df_extrato_zig!G:G,"&lt;0",df_extrato_zig!D:D,"&lt;&gt;Saque",df_extrato_zig!D:D,"&lt;&gt;Saldo Inicial")</f>
        <v>0</v>
      </c>
      <c r="Q31" s="12">
        <f t="shared" si="2"/>
        <v>0</v>
      </c>
      <c r="R31" s="26">
        <f t="shared" si="1"/>
        <v>0</v>
      </c>
      <c r="S31" s="28"/>
      <c r="T31" s="31"/>
    </row>
    <row r="32" spans="1:20" x14ac:dyDescent="0.3">
      <c r="A32" s="6">
        <v>45322</v>
      </c>
      <c r="B32" s="4">
        <f>-SUMIFS(df_extrato_zig!G:G,df_extrato_zig!E:E,Conciliacao!A32,df_extrato_zig!D:D,"Saque")</f>
        <v>0</v>
      </c>
      <c r="C32" s="4"/>
      <c r="D32" s="4">
        <f>SUMIFS(df_extrato_zig!E:E,df_extrato_zig!L:L,Conciliacao!A32,df_extrato_zig!F:F,"DINHEIRO")</f>
        <v>0</v>
      </c>
      <c r="E32" s="4">
        <f>SUMIFS(view_parc_agrup!H:H,view_parc_agrup!G:G,Conciliacao!A32)</f>
        <v>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SUMIFS(df_tesouraria_trans!E:E,df_tesouraria_trans!D:D,Conciliacao!A32,df_tesouraria_trans!E:E,"&gt;0")</f>
        <v>0</v>
      </c>
      <c r="I32" s="10">
        <f t="shared" si="0"/>
        <v>0</v>
      </c>
      <c r="J32" s="5">
        <f>SUMIFS(df_blueme_sem_parcelamento!E:E,df_blueme_sem_parcelamento!H:H,Conciliacao!A32)</f>
        <v>0</v>
      </c>
      <c r="K32" s="5">
        <f>SUMIFS(df_blueme_com_parcelamento!J:J,df_blueme_com_parcelamento!M:M,Conciliacao!A32)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33">
        <f>SUMIFS(df_tesouraria_trans!E:E,df_tesouraria_trans!D:D,Conciliacao!A32,df_tesouraria_trans!E:E,"&lt;0")</f>
        <v>0</v>
      </c>
      <c r="P32" s="33">
        <f>SUMIFS(df_extrato_zig!G:G,df_extrato_zig!E:E,Conciliacao!A32,df_extrato_zig!G:G,"&lt;0",df_extrato_zig!D:D,"&lt;&gt;Saque",df_extrato_zig!D:D,"&lt;&gt;Saldo Inicial")</f>
        <v>0</v>
      </c>
      <c r="Q32" s="12">
        <f t="shared" si="2"/>
        <v>0</v>
      </c>
      <c r="R32" s="26">
        <f t="shared" si="1"/>
        <v>0</v>
      </c>
      <c r="S32" s="28"/>
      <c r="T32" s="31"/>
    </row>
    <row r="33" spans="1:20" x14ac:dyDescent="0.3">
      <c r="A33" s="6">
        <v>45323</v>
      </c>
      <c r="B33" s="4">
        <f>-SUMIFS(df_extrato_zig!G:G,df_extrato_zig!E:E,Conciliacao!A33,df_extrato_zig!D:D,"Saque")</f>
        <v>0</v>
      </c>
      <c r="C33" s="4"/>
      <c r="D33" s="4">
        <f>SUMIFS(df_extrato_zig!E:E,df_extrato_zig!L:L,Conciliacao!A33,df_extrato_zig!F:F,"DINHEIRO")</f>
        <v>0</v>
      </c>
      <c r="E33" s="4">
        <f>SUMIFS(view_parc_agrup!H:H,view_parc_agrup!G:G,Conciliacao!A33)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SUMIFS(df_tesouraria_trans!E:E,df_tesouraria_trans!D:D,Conciliacao!A33,df_tesouraria_trans!E:E,"&gt;0")</f>
        <v>0</v>
      </c>
      <c r="I33" s="10">
        <f t="shared" si="0"/>
        <v>0</v>
      </c>
      <c r="J33" s="5">
        <f>SUMIFS(df_blueme_sem_parcelamento!E:E,df_blueme_sem_parcelamento!H:H,Conciliacao!A33)</f>
        <v>0</v>
      </c>
      <c r="K33" s="5">
        <f>SUMIFS(df_blueme_com_parcelamento!J:J,df_blueme_com_parcelamento!M:M,Conciliacao!A33)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33">
        <f>SUMIFS(df_tesouraria_trans!E:E,df_tesouraria_trans!D:D,Conciliacao!A33,df_tesouraria_trans!E:E,"&lt;0")</f>
        <v>0</v>
      </c>
      <c r="P33" s="33">
        <f>SUMIFS(df_extrato_zig!G:G,df_extrato_zig!E:E,Conciliacao!A33,df_extrato_zig!G:G,"&lt;0",df_extrato_zig!D:D,"&lt;&gt;Saque",df_extrato_zig!D:D,"&lt;&gt;Saldo Inicial")</f>
        <v>0</v>
      </c>
      <c r="Q33" s="12">
        <f t="shared" si="2"/>
        <v>0</v>
      </c>
      <c r="R33" s="26">
        <f t="shared" si="1"/>
        <v>0</v>
      </c>
      <c r="S33" s="28"/>
      <c r="T33" s="31"/>
    </row>
    <row r="34" spans="1:20" x14ac:dyDescent="0.3">
      <c r="A34" s="6">
        <v>45324</v>
      </c>
      <c r="B34" s="4">
        <f>-SUMIFS(df_extrato_zig!G:G,df_extrato_zig!E:E,Conciliacao!A34,df_extrato_zig!D:D,"Saque")</f>
        <v>0</v>
      </c>
      <c r="C34" s="4"/>
      <c r="D34" s="4">
        <f>SUMIFS(df_extrato_zig!E:E,df_extrato_zig!L:L,Conciliacao!A34,df_extrato_zig!F:F,"DINHEIRO")</f>
        <v>0</v>
      </c>
      <c r="E34" s="4">
        <f>SUMIFS(view_parc_agrup!H:H,view_parc_agrup!G:G,Conciliacao!A34)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SUMIFS(df_tesouraria_trans!E:E,df_tesouraria_trans!D:D,Conciliacao!A34,df_tesouraria_trans!E:E,"&gt;0")</f>
        <v>0</v>
      </c>
      <c r="I34" s="10">
        <f t="shared" si="0"/>
        <v>0</v>
      </c>
      <c r="J34" s="5">
        <f>SUMIFS(df_blueme_sem_parcelamento!E:E,df_blueme_sem_parcelamento!H:H,Conciliacao!A34)</f>
        <v>0</v>
      </c>
      <c r="K34" s="5">
        <f>SUMIFS(df_blueme_com_parcelamento!J:J,df_blueme_com_parcelamento!M:M,Conciliacao!A34)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33">
        <f>SUMIFS(df_tesouraria_trans!E:E,df_tesouraria_trans!D:D,Conciliacao!A34,df_tesouraria_trans!E:E,"&lt;0")</f>
        <v>0</v>
      </c>
      <c r="P34" s="33">
        <f>SUMIFS(df_extrato_zig!G:G,df_extrato_zig!E:E,Conciliacao!A34,df_extrato_zig!G:G,"&lt;0",df_extrato_zig!D:D,"&lt;&gt;Saque",df_extrato_zig!D:D,"&lt;&gt;Saldo Inicial")</f>
        <v>0</v>
      </c>
      <c r="Q34" s="12">
        <f t="shared" si="2"/>
        <v>0</v>
      </c>
      <c r="R34" s="26">
        <f t="shared" si="1"/>
        <v>0</v>
      </c>
      <c r="S34" s="28"/>
      <c r="T34" s="31"/>
    </row>
    <row r="35" spans="1:20" x14ac:dyDescent="0.3">
      <c r="A35" s="6">
        <v>45325</v>
      </c>
      <c r="B35" s="4">
        <f>-SUMIFS(df_extrato_zig!G:G,df_extrato_zig!E:E,Conciliacao!A35,df_extrato_zig!D:D,"Saque")</f>
        <v>0</v>
      </c>
      <c r="C35" s="4"/>
      <c r="D35" s="4">
        <f>SUMIFS(df_extrato_zig!E:E,df_extrato_zig!L:L,Conciliacao!A35,df_extrato_zig!F:F,"DINHEIRO")</f>
        <v>0</v>
      </c>
      <c r="E35" s="4">
        <f>SUMIFS(view_parc_agrup!H:H,view_parc_agrup!G:G,Conciliacao!A35)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SUMIFS(df_tesouraria_trans!E:E,df_tesouraria_trans!D:D,Conciliacao!A35,df_tesouraria_trans!E:E,"&gt;0")</f>
        <v>0</v>
      </c>
      <c r="I35" s="10">
        <f t="shared" si="0"/>
        <v>0</v>
      </c>
      <c r="J35" s="5">
        <f>SUMIFS(df_blueme_sem_parcelamento!E:E,df_blueme_sem_parcelamento!H:H,Conciliacao!A35)</f>
        <v>0</v>
      </c>
      <c r="K35" s="5">
        <f>SUMIFS(df_blueme_com_parcelamento!J:J,df_blueme_com_parcelamento!M:M,Conciliacao!A35)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33">
        <f>SUMIFS(df_tesouraria_trans!E:E,df_tesouraria_trans!D:D,Conciliacao!A35,df_tesouraria_trans!E:E,"&lt;0")</f>
        <v>0</v>
      </c>
      <c r="P35" s="33">
        <f>SUMIFS(df_extrato_zig!G:G,df_extrato_zig!E:E,Conciliacao!A35,df_extrato_zig!G:G,"&lt;0",df_extrato_zig!D:D,"&lt;&gt;Saque",df_extrato_zig!D:D,"&lt;&gt;Saldo Inicial")</f>
        <v>0</v>
      </c>
      <c r="Q35" s="12">
        <f t="shared" si="2"/>
        <v>0</v>
      </c>
      <c r="R35" s="26">
        <f t="shared" si="1"/>
        <v>0</v>
      </c>
      <c r="S35" s="28"/>
      <c r="T35" s="31"/>
    </row>
    <row r="36" spans="1:20" x14ac:dyDescent="0.3">
      <c r="A36" s="6">
        <v>45326</v>
      </c>
      <c r="B36" s="4">
        <f>-SUMIFS(df_extrato_zig!G:G,df_extrato_zig!E:E,Conciliacao!A36,df_extrato_zig!D:D,"Saque")</f>
        <v>0</v>
      </c>
      <c r="C36" s="4"/>
      <c r="D36" s="4">
        <f>SUMIFS(df_extrato_zig!E:E,df_extrato_zig!L:L,Conciliacao!A36,df_extrato_zig!F:F,"DINHEIRO")</f>
        <v>0</v>
      </c>
      <c r="E36" s="4">
        <f>SUMIFS(view_parc_agrup!H:H,view_parc_agrup!G:G,Conciliacao!A36)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SUMIFS(df_tesouraria_trans!E:E,df_tesouraria_trans!D:D,Conciliacao!A36,df_tesouraria_trans!E:E,"&gt;0")</f>
        <v>0</v>
      </c>
      <c r="I36" s="10">
        <f t="shared" si="0"/>
        <v>0</v>
      </c>
      <c r="J36" s="5">
        <f>SUMIFS(df_blueme_sem_parcelamento!E:E,df_blueme_sem_parcelamento!H:H,Conciliacao!A36)</f>
        <v>0</v>
      </c>
      <c r="K36" s="5">
        <f>SUMIFS(df_blueme_com_parcelamento!J:J,df_blueme_com_parcelamento!M:M,Conciliacao!A36)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33">
        <f>SUMIFS(df_tesouraria_trans!E:E,df_tesouraria_trans!D:D,Conciliacao!A36,df_tesouraria_trans!E:E,"&lt;0")</f>
        <v>0</v>
      </c>
      <c r="P36" s="33">
        <f>SUMIFS(df_extrato_zig!G:G,df_extrato_zig!E:E,Conciliacao!A36,df_extrato_zig!G:G,"&lt;0",df_extrato_zig!D:D,"&lt;&gt;Saque",df_extrato_zig!D:D,"&lt;&gt;Saldo Inicial")</f>
        <v>0</v>
      </c>
      <c r="Q36" s="12">
        <f t="shared" si="2"/>
        <v>0</v>
      </c>
      <c r="R36" s="26">
        <f t="shared" si="1"/>
        <v>0</v>
      </c>
      <c r="S36" s="28"/>
      <c r="T36" s="31"/>
    </row>
    <row r="37" spans="1:20" x14ac:dyDescent="0.3">
      <c r="A37" s="6">
        <v>45327</v>
      </c>
      <c r="B37" s="4">
        <f>-SUMIFS(df_extrato_zig!G:G,df_extrato_zig!E:E,Conciliacao!A37,df_extrato_zig!D:D,"Saque")</f>
        <v>0</v>
      </c>
      <c r="C37" s="4"/>
      <c r="D37" s="4">
        <f>SUMIFS(df_extrato_zig!E:E,df_extrato_zig!L:L,Conciliacao!A37,df_extrato_zig!F:F,"DINHEIRO")</f>
        <v>0</v>
      </c>
      <c r="E37" s="4">
        <f>SUMIFS(view_parc_agrup!H:H,view_parc_agrup!G:G,Conciliacao!A37)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SUMIFS(df_tesouraria_trans!E:E,df_tesouraria_trans!D:D,Conciliacao!A37,df_tesouraria_trans!E:E,"&gt;0")</f>
        <v>0</v>
      </c>
      <c r="I37" s="10">
        <f t="shared" si="0"/>
        <v>0</v>
      </c>
      <c r="J37" s="5">
        <f>SUMIFS(df_blueme_sem_parcelamento!E:E,df_blueme_sem_parcelamento!H:H,Conciliacao!A37)</f>
        <v>0</v>
      </c>
      <c r="K37" s="5">
        <f>SUMIFS(df_blueme_com_parcelamento!J:J,df_blueme_com_parcelamento!M:M,Conciliacao!A37)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33">
        <f>SUMIFS(df_tesouraria_trans!E:E,df_tesouraria_trans!D:D,Conciliacao!A37,df_tesouraria_trans!E:E,"&lt;0")</f>
        <v>0</v>
      </c>
      <c r="P37" s="33">
        <f>SUMIFS(df_extrato_zig!G:G,df_extrato_zig!E:E,Conciliacao!A37,df_extrato_zig!G:G,"&lt;0",df_extrato_zig!D:D,"&lt;&gt;Saque",df_extrato_zig!D:D,"&lt;&gt;Saldo Inicial")</f>
        <v>0</v>
      </c>
      <c r="Q37" s="12">
        <f t="shared" si="2"/>
        <v>0</v>
      </c>
      <c r="R37" s="26">
        <f t="shared" si="1"/>
        <v>0</v>
      </c>
      <c r="S37" s="28"/>
      <c r="T37" s="31"/>
    </row>
    <row r="38" spans="1:20" x14ac:dyDescent="0.3">
      <c r="A38" s="6">
        <v>45328</v>
      </c>
      <c r="B38" s="4">
        <f>-SUMIFS(df_extrato_zig!G:G,df_extrato_zig!E:E,Conciliacao!A38,df_extrato_zig!D:D,"Saque")</f>
        <v>0</v>
      </c>
      <c r="C38" s="4"/>
      <c r="D38" s="4">
        <f>SUMIFS(df_extrato_zig!E:E,df_extrato_zig!L:L,Conciliacao!A38,df_extrato_zig!F:F,"DINHEIRO")</f>
        <v>0</v>
      </c>
      <c r="E38" s="4">
        <f>SUMIFS(view_parc_agrup!H:H,view_parc_agrup!G:G,Conciliacao!A38)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SUMIFS(df_tesouraria_trans!E:E,df_tesouraria_trans!D:D,Conciliacao!A38,df_tesouraria_trans!E:E,"&gt;0")</f>
        <v>0</v>
      </c>
      <c r="I38" s="10">
        <f t="shared" si="0"/>
        <v>0</v>
      </c>
      <c r="J38" s="5">
        <f>SUMIFS(df_blueme_sem_parcelamento!E:E,df_blueme_sem_parcelamento!H:H,Conciliacao!A38)</f>
        <v>0</v>
      </c>
      <c r="K38" s="5">
        <f>SUMIFS(df_blueme_com_parcelamento!J:J,df_blueme_com_parcelamento!M:M,Conciliacao!A38)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33">
        <f>SUMIFS(df_tesouraria_trans!E:E,df_tesouraria_trans!D:D,Conciliacao!A38,df_tesouraria_trans!E:E,"&lt;0")</f>
        <v>0</v>
      </c>
      <c r="P38" s="33">
        <f>SUMIFS(df_extrato_zig!G:G,df_extrato_zig!E:E,Conciliacao!A38,df_extrato_zig!G:G,"&lt;0",df_extrato_zig!D:D,"&lt;&gt;Saque",df_extrato_zig!D:D,"&lt;&gt;Saldo Inicial")</f>
        <v>0</v>
      </c>
      <c r="Q38" s="12">
        <f t="shared" si="2"/>
        <v>0</v>
      </c>
      <c r="R38" s="26">
        <f t="shared" si="1"/>
        <v>0</v>
      </c>
      <c r="S38" s="28"/>
      <c r="T38" s="31"/>
    </row>
    <row r="39" spans="1:20" x14ac:dyDescent="0.3">
      <c r="A39" s="6">
        <v>45329</v>
      </c>
      <c r="B39" s="4">
        <f>-SUMIFS(df_extrato_zig!G:G,df_extrato_zig!E:E,Conciliacao!A39,df_extrato_zig!D:D,"Saque")</f>
        <v>0</v>
      </c>
      <c r="C39" s="4"/>
      <c r="D39" s="4">
        <f>SUMIFS(df_extrato_zig!E:E,df_extrato_zig!L:L,Conciliacao!A39,df_extrato_zig!F:F,"DINHEIRO")</f>
        <v>0</v>
      </c>
      <c r="E39" s="4">
        <f>SUMIFS(view_parc_agrup!H:H,view_parc_agrup!G:G,Conciliacao!A39)</f>
        <v>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SUMIFS(df_tesouraria_trans!E:E,df_tesouraria_trans!D:D,Conciliacao!A39,df_tesouraria_trans!E:E,"&gt;0")</f>
        <v>0</v>
      </c>
      <c r="I39" s="10">
        <f t="shared" si="0"/>
        <v>0</v>
      </c>
      <c r="J39" s="5">
        <f>SUMIFS(df_blueme_sem_parcelamento!E:E,df_blueme_sem_parcelamento!H:H,Conciliacao!A39)</f>
        <v>0</v>
      </c>
      <c r="K39" s="5">
        <f>SUMIFS(df_blueme_com_parcelamento!J:J,df_blueme_com_parcelamento!M:M,Conciliacao!A39)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33">
        <f>SUMIFS(df_tesouraria_trans!E:E,df_tesouraria_trans!D:D,Conciliacao!A39,df_tesouraria_trans!E:E,"&lt;0")</f>
        <v>0</v>
      </c>
      <c r="P39" s="33">
        <f>SUMIFS(df_extrato_zig!G:G,df_extrato_zig!E:E,Conciliacao!A39,df_extrato_zig!G:G,"&lt;0",df_extrato_zig!D:D,"&lt;&gt;Saque",df_extrato_zig!D:D,"&lt;&gt;Saldo Inicial")</f>
        <v>0</v>
      </c>
      <c r="Q39" s="12">
        <f t="shared" si="2"/>
        <v>0</v>
      </c>
      <c r="R39" s="26">
        <f t="shared" si="1"/>
        <v>0</v>
      </c>
      <c r="S39" s="28"/>
      <c r="T39" s="31"/>
    </row>
    <row r="40" spans="1:20" x14ac:dyDescent="0.3">
      <c r="A40" s="6">
        <v>45330</v>
      </c>
      <c r="B40" s="4">
        <f>-SUMIFS(df_extrato_zig!G:G,df_extrato_zig!E:E,Conciliacao!A40,df_extrato_zig!D:D,"Saque")</f>
        <v>0</v>
      </c>
      <c r="C40" s="4"/>
      <c r="D40" s="4">
        <f>SUMIFS(df_extrato_zig!E:E,df_extrato_zig!L:L,Conciliacao!A40,df_extrato_zig!F:F,"DINHEIRO")</f>
        <v>0</v>
      </c>
      <c r="E40" s="4">
        <f>SUMIFS(view_parc_agrup!H:H,view_parc_agrup!G:G,Conciliacao!A40)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SUMIFS(df_tesouraria_trans!E:E,df_tesouraria_trans!D:D,Conciliacao!A40,df_tesouraria_trans!E:E,"&gt;0")</f>
        <v>0</v>
      </c>
      <c r="I40" s="10">
        <f t="shared" si="0"/>
        <v>0</v>
      </c>
      <c r="J40" s="5">
        <f>SUMIFS(df_blueme_sem_parcelamento!E:E,df_blueme_sem_parcelamento!H:H,Conciliacao!A40)</f>
        <v>0</v>
      </c>
      <c r="K40" s="5">
        <f>SUMIFS(df_blueme_com_parcelamento!J:J,df_blueme_com_parcelamento!M:M,Conciliacao!A40)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33">
        <f>SUMIFS(df_tesouraria_trans!E:E,df_tesouraria_trans!D:D,Conciliacao!A40,df_tesouraria_trans!E:E,"&lt;0")</f>
        <v>0</v>
      </c>
      <c r="P40" s="33">
        <f>SUMIFS(df_extrato_zig!G:G,df_extrato_zig!E:E,Conciliacao!A40,df_extrato_zig!G:G,"&lt;0",df_extrato_zig!D:D,"&lt;&gt;Saque",df_extrato_zig!D:D,"&lt;&gt;Saldo Inicial")</f>
        <v>0</v>
      </c>
      <c r="Q40" s="12">
        <f t="shared" si="2"/>
        <v>0</v>
      </c>
      <c r="R40" s="26">
        <f t="shared" si="1"/>
        <v>0</v>
      </c>
      <c r="S40" s="28"/>
      <c r="T40" s="31"/>
    </row>
    <row r="41" spans="1:20" x14ac:dyDescent="0.3">
      <c r="A41" s="6">
        <v>45331</v>
      </c>
      <c r="B41" s="4">
        <f>-SUMIFS(df_extrato_zig!G:G,df_extrato_zig!E:E,Conciliacao!A41,df_extrato_zig!D:D,"Saque")</f>
        <v>0</v>
      </c>
      <c r="C41" s="4"/>
      <c r="D41" s="4">
        <f>SUMIFS(df_extrato_zig!E:E,df_extrato_zig!L:L,Conciliacao!A41,df_extrato_zig!F:F,"DINHEIRO")</f>
        <v>0</v>
      </c>
      <c r="E41" s="4">
        <f>SUMIFS(view_parc_agrup!H:H,view_parc_agrup!G:G,Conciliacao!A41)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SUMIFS(df_tesouraria_trans!E:E,df_tesouraria_trans!D:D,Conciliacao!A41,df_tesouraria_trans!E:E,"&gt;0")</f>
        <v>0</v>
      </c>
      <c r="I41" s="10">
        <f t="shared" si="0"/>
        <v>0</v>
      </c>
      <c r="J41" s="5">
        <f>SUMIFS(df_blueme_sem_parcelamento!E:E,df_blueme_sem_parcelamento!H:H,Conciliacao!A41)</f>
        <v>0</v>
      </c>
      <c r="K41" s="5">
        <f>SUMIFS(df_blueme_com_parcelamento!J:J,df_blueme_com_parcelamento!M:M,Conciliacao!A41)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33">
        <f>SUMIFS(df_tesouraria_trans!E:E,df_tesouraria_trans!D:D,Conciliacao!A41,df_tesouraria_trans!E:E,"&lt;0")</f>
        <v>0</v>
      </c>
      <c r="P41" s="33">
        <f>SUMIFS(df_extrato_zig!G:G,df_extrato_zig!E:E,Conciliacao!A41,df_extrato_zig!G:G,"&lt;0",df_extrato_zig!D:D,"&lt;&gt;Saque",df_extrato_zig!D:D,"&lt;&gt;Saldo Inicial")</f>
        <v>0</v>
      </c>
      <c r="Q41" s="12">
        <f t="shared" si="2"/>
        <v>0</v>
      </c>
      <c r="R41" s="26">
        <f t="shared" si="1"/>
        <v>0</v>
      </c>
      <c r="S41" s="28"/>
      <c r="T41" s="31"/>
    </row>
    <row r="42" spans="1:20" x14ac:dyDescent="0.3">
      <c r="A42" s="6">
        <v>45332</v>
      </c>
      <c r="B42" s="4">
        <f>-SUMIFS(df_extrato_zig!G:G,df_extrato_zig!E:E,Conciliacao!A42,df_extrato_zig!D:D,"Saque")</f>
        <v>0</v>
      </c>
      <c r="C42" s="4"/>
      <c r="D42" s="4">
        <f>SUMIFS(df_extrato_zig!E:E,df_extrato_zig!L:L,Conciliacao!A42,df_extrato_zig!F:F,"DINHEIRO")</f>
        <v>0</v>
      </c>
      <c r="E42" s="4">
        <f>SUMIFS(view_parc_agrup!H:H,view_parc_agrup!G:G,Conciliacao!A42)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SUMIFS(df_tesouraria_trans!E:E,df_tesouraria_trans!D:D,Conciliacao!A42,df_tesouraria_trans!E:E,"&gt;0")</f>
        <v>0</v>
      </c>
      <c r="I42" s="10">
        <f t="shared" si="0"/>
        <v>0</v>
      </c>
      <c r="J42" s="5">
        <f>SUMIFS(df_blueme_sem_parcelamento!E:E,df_blueme_sem_parcelamento!H:H,Conciliacao!A42)</f>
        <v>0</v>
      </c>
      <c r="K42" s="5">
        <f>SUMIFS(df_blueme_com_parcelamento!J:J,df_blueme_com_parcelamento!M:M,Conciliacao!A42)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33">
        <f>SUMIFS(df_tesouraria_trans!E:E,df_tesouraria_trans!D:D,Conciliacao!A42,df_tesouraria_trans!E:E,"&lt;0")</f>
        <v>0</v>
      </c>
      <c r="P42" s="33">
        <f>SUMIFS(df_extrato_zig!G:G,df_extrato_zig!E:E,Conciliacao!A42,df_extrato_zig!G:G,"&lt;0",df_extrato_zig!D:D,"&lt;&gt;Saque",df_extrato_zig!D:D,"&lt;&gt;Saldo Inicial")</f>
        <v>0</v>
      </c>
      <c r="Q42" s="12">
        <f t="shared" si="2"/>
        <v>0</v>
      </c>
      <c r="R42" s="26">
        <f t="shared" si="1"/>
        <v>0</v>
      </c>
      <c r="S42" s="28"/>
      <c r="T42" s="31"/>
    </row>
    <row r="43" spans="1:20" x14ac:dyDescent="0.3">
      <c r="A43" s="6">
        <v>45333</v>
      </c>
      <c r="B43" s="4">
        <f>-SUMIFS(df_extrato_zig!G:G,df_extrato_zig!E:E,Conciliacao!A43,df_extrato_zig!D:D,"Saque")</f>
        <v>0</v>
      </c>
      <c r="C43" s="4"/>
      <c r="D43" s="4">
        <f>SUMIFS(df_extrato_zig!E:E,df_extrato_zig!L:L,Conciliacao!A43,df_extrato_zig!F:F,"DINHEIRO")</f>
        <v>0</v>
      </c>
      <c r="E43" s="4">
        <f>SUMIFS(view_parc_agrup!H:H,view_parc_agrup!G:G,Conciliacao!A43)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SUMIFS(df_tesouraria_trans!E:E,df_tesouraria_trans!D:D,Conciliacao!A43,df_tesouraria_trans!E:E,"&gt;0")</f>
        <v>0</v>
      </c>
      <c r="I43" s="10">
        <f t="shared" si="0"/>
        <v>0</v>
      </c>
      <c r="J43" s="5">
        <f>SUMIFS(df_blueme_sem_parcelamento!E:E,df_blueme_sem_parcelamento!H:H,Conciliacao!A43)</f>
        <v>0</v>
      </c>
      <c r="K43" s="5">
        <f>SUMIFS(df_blueme_com_parcelamento!J:J,df_blueme_com_parcelamento!M:M,Conciliacao!A43)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33">
        <f>SUMIFS(df_tesouraria_trans!E:E,df_tesouraria_trans!D:D,Conciliacao!A43,df_tesouraria_trans!E:E,"&lt;0")</f>
        <v>0</v>
      </c>
      <c r="P43" s="33">
        <f>SUMIFS(df_extrato_zig!G:G,df_extrato_zig!E:E,Conciliacao!A43,df_extrato_zig!G:G,"&lt;0",df_extrato_zig!D:D,"&lt;&gt;Saque",df_extrato_zig!D:D,"&lt;&gt;Saldo Inicial")</f>
        <v>0</v>
      </c>
      <c r="Q43" s="12">
        <f t="shared" si="2"/>
        <v>0</v>
      </c>
      <c r="R43" s="26">
        <f t="shared" si="1"/>
        <v>0</v>
      </c>
      <c r="S43" s="28"/>
      <c r="T43" s="31"/>
    </row>
    <row r="44" spans="1:20" x14ac:dyDescent="0.3">
      <c r="A44" s="6">
        <v>45334</v>
      </c>
      <c r="B44" s="4">
        <f>-SUMIFS(df_extrato_zig!G:G,df_extrato_zig!E:E,Conciliacao!A44,df_extrato_zig!D:D,"Saque")</f>
        <v>0</v>
      </c>
      <c r="C44" s="4"/>
      <c r="D44" s="4">
        <f>SUMIFS(df_extrato_zig!E:E,df_extrato_zig!L:L,Conciliacao!A44,df_extrato_zig!F:F,"DINHEIRO")</f>
        <v>0</v>
      </c>
      <c r="E44" s="4">
        <f>SUMIFS(view_parc_agrup!H:H,view_parc_agrup!G:G,Conciliacao!A44)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SUMIFS(df_tesouraria_trans!E:E,df_tesouraria_trans!D:D,Conciliacao!A44,df_tesouraria_trans!E:E,"&gt;0")</f>
        <v>0</v>
      </c>
      <c r="I44" s="10">
        <f t="shared" si="0"/>
        <v>0</v>
      </c>
      <c r="J44" s="5">
        <f>SUMIFS(df_blueme_sem_parcelamento!E:E,df_blueme_sem_parcelamento!H:H,Conciliacao!A44)</f>
        <v>0</v>
      </c>
      <c r="K44" s="5">
        <f>SUMIFS(df_blueme_com_parcelamento!J:J,df_blueme_com_parcelamento!M:M,Conciliacao!A44)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33">
        <f>SUMIFS(df_tesouraria_trans!E:E,df_tesouraria_trans!D:D,Conciliacao!A44,df_tesouraria_trans!E:E,"&lt;0")</f>
        <v>0</v>
      </c>
      <c r="P44" s="33">
        <f>SUMIFS(df_extrato_zig!G:G,df_extrato_zig!E:E,Conciliacao!A44,df_extrato_zig!G:G,"&lt;0",df_extrato_zig!D:D,"&lt;&gt;Saque",df_extrato_zig!D:D,"&lt;&gt;Saldo Inicial")</f>
        <v>0</v>
      </c>
      <c r="Q44" s="12">
        <f t="shared" si="2"/>
        <v>0</v>
      </c>
      <c r="R44" s="26">
        <f t="shared" si="1"/>
        <v>0</v>
      </c>
      <c r="S44" s="28"/>
      <c r="T44" s="31"/>
    </row>
    <row r="45" spans="1:20" x14ac:dyDescent="0.3">
      <c r="A45" s="6">
        <v>45335</v>
      </c>
      <c r="B45" s="4">
        <f>-SUMIFS(df_extrato_zig!G:G,df_extrato_zig!E:E,Conciliacao!A45,df_extrato_zig!D:D,"Saque")</f>
        <v>0</v>
      </c>
      <c r="C45" s="4"/>
      <c r="D45" s="4">
        <f>SUMIFS(df_extrato_zig!E:E,df_extrato_zig!L:L,Conciliacao!A45,df_extrato_zig!F:F,"DINHEIRO")</f>
        <v>0</v>
      </c>
      <c r="E45" s="4">
        <f>SUMIFS(view_parc_agrup!H:H,view_parc_agrup!G:G,Conciliacao!A45)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SUMIFS(df_tesouraria_trans!E:E,df_tesouraria_trans!D:D,Conciliacao!A45,df_tesouraria_trans!E:E,"&gt;0")</f>
        <v>0</v>
      </c>
      <c r="I45" s="10">
        <f t="shared" si="0"/>
        <v>0</v>
      </c>
      <c r="J45" s="5">
        <f>SUMIFS(df_blueme_sem_parcelamento!E:E,df_blueme_sem_parcelamento!H:H,Conciliacao!A45)</f>
        <v>0</v>
      </c>
      <c r="K45" s="5">
        <f>SUMIFS(df_blueme_com_parcelamento!J:J,df_blueme_com_parcelamento!M:M,Conciliacao!A45)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33">
        <f>SUMIFS(df_tesouraria_trans!E:E,df_tesouraria_trans!D:D,Conciliacao!A45,df_tesouraria_trans!E:E,"&lt;0")</f>
        <v>0</v>
      </c>
      <c r="P45" s="33">
        <f>SUMIFS(df_extrato_zig!G:G,df_extrato_zig!E:E,Conciliacao!A45,df_extrato_zig!G:G,"&lt;0",df_extrato_zig!D:D,"&lt;&gt;Saque",df_extrato_zig!D:D,"&lt;&gt;Saldo Inicial")</f>
        <v>0</v>
      </c>
      <c r="Q45" s="12">
        <f t="shared" si="2"/>
        <v>0</v>
      </c>
      <c r="R45" s="26">
        <f t="shared" si="1"/>
        <v>0</v>
      </c>
      <c r="S45" s="28"/>
      <c r="T45" s="31"/>
    </row>
    <row r="46" spans="1:20" x14ac:dyDescent="0.3">
      <c r="A46" s="6">
        <v>45336</v>
      </c>
      <c r="B46" s="4">
        <f>-SUMIFS(df_extrato_zig!G:G,df_extrato_zig!E:E,Conciliacao!A46,df_extrato_zig!D:D,"Saque")</f>
        <v>0</v>
      </c>
      <c r="C46" s="4"/>
      <c r="D46" s="4">
        <f>SUMIFS(df_extrato_zig!E:E,df_extrato_zig!L:L,Conciliacao!A46,df_extrato_zig!F:F,"DINHEIRO")</f>
        <v>0</v>
      </c>
      <c r="E46" s="4">
        <f>SUMIFS(view_parc_agrup!H:H,view_parc_agrup!G:G,Conciliacao!A46)</f>
        <v>0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SUMIFS(df_tesouraria_trans!E:E,df_tesouraria_trans!D:D,Conciliacao!A46,df_tesouraria_trans!E:E,"&gt;0")</f>
        <v>0</v>
      </c>
      <c r="I46" s="10">
        <f t="shared" si="0"/>
        <v>0</v>
      </c>
      <c r="J46" s="5">
        <f>SUMIFS(df_blueme_sem_parcelamento!E:E,df_blueme_sem_parcelamento!H:H,Conciliacao!A46)</f>
        <v>0</v>
      </c>
      <c r="K46" s="5">
        <f>SUMIFS(df_blueme_com_parcelamento!J:J,df_blueme_com_parcelamento!M:M,Conciliacao!A46)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33">
        <f>SUMIFS(df_tesouraria_trans!E:E,df_tesouraria_trans!D:D,Conciliacao!A46,df_tesouraria_trans!E:E,"&lt;0")</f>
        <v>0</v>
      </c>
      <c r="P46" s="33">
        <f>SUMIFS(df_extrato_zig!G:G,df_extrato_zig!E:E,Conciliacao!A46,df_extrato_zig!G:G,"&lt;0",df_extrato_zig!D:D,"&lt;&gt;Saque",df_extrato_zig!D:D,"&lt;&gt;Saldo Inicial")</f>
        <v>0</v>
      </c>
      <c r="Q46" s="12">
        <f t="shared" si="2"/>
        <v>0</v>
      </c>
      <c r="R46" s="26">
        <f t="shared" si="1"/>
        <v>0</v>
      </c>
      <c r="S46" s="28"/>
      <c r="T46" s="31"/>
    </row>
    <row r="47" spans="1:20" x14ac:dyDescent="0.3">
      <c r="A47" s="6">
        <v>45337</v>
      </c>
      <c r="B47" s="4">
        <f>-SUMIFS(df_extrato_zig!G:G,df_extrato_zig!E:E,Conciliacao!A47,df_extrato_zig!D:D,"Saque")</f>
        <v>0</v>
      </c>
      <c r="C47" s="4"/>
      <c r="D47" s="4">
        <f>SUMIFS(df_extrato_zig!E:E,df_extrato_zig!L:L,Conciliacao!A47,df_extrato_zig!F:F,"DINHEIRO")</f>
        <v>0</v>
      </c>
      <c r="E47" s="4">
        <f>SUMIFS(view_parc_agrup!H:H,view_parc_agrup!G:G,Conciliacao!A47)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SUMIFS(df_tesouraria_trans!E:E,df_tesouraria_trans!D:D,Conciliacao!A47,df_tesouraria_trans!E:E,"&gt;0")</f>
        <v>0</v>
      </c>
      <c r="I47" s="10">
        <f t="shared" si="0"/>
        <v>0</v>
      </c>
      <c r="J47" s="5">
        <f>SUMIFS(df_blueme_sem_parcelamento!E:E,df_blueme_sem_parcelamento!H:H,Conciliacao!A47)</f>
        <v>0</v>
      </c>
      <c r="K47" s="5">
        <f>SUMIFS(df_blueme_com_parcelamento!J:J,df_blueme_com_parcelamento!M:M,Conciliacao!A47)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33">
        <f>SUMIFS(df_tesouraria_trans!E:E,df_tesouraria_trans!D:D,Conciliacao!A47,df_tesouraria_trans!E:E,"&lt;0")</f>
        <v>0</v>
      </c>
      <c r="P47" s="33">
        <f>SUMIFS(df_extrato_zig!G:G,df_extrato_zig!E:E,Conciliacao!A47,df_extrato_zig!G:G,"&lt;0",df_extrato_zig!D:D,"&lt;&gt;Saque",df_extrato_zig!D:D,"&lt;&gt;Saldo Inicial")</f>
        <v>0</v>
      </c>
      <c r="Q47" s="12">
        <f t="shared" si="2"/>
        <v>0</v>
      </c>
      <c r="R47" s="26">
        <f t="shared" si="1"/>
        <v>0</v>
      </c>
      <c r="S47" s="28"/>
      <c r="T47" s="31"/>
    </row>
    <row r="48" spans="1:20" x14ac:dyDescent="0.3">
      <c r="A48" s="6">
        <v>45338</v>
      </c>
      <c r="B48" s="4">
        <f>-SUMIFS(df_extrato_zig!G:G,df_extrato_zig!E:E,Conciliacao!A48,df_extrato_zig!D:D,"Saque")</f>
        <v>0</v>
      </c>
      <c r="C48" s="4"/>
      <c r="D48" s="4">
        <f>SUMIFS(df_extrato_zig!E:E,df_extrato_zig!L:L,Conciliacao!A48,df_extrato_zig!F:F,"DINHEIRO")</f>
        <v>0</v>
      </c>
      <c r="E48" s="4">
        <f>SUMIFS(view_parc_agrup!H:H,view_parc_agrup!G:G,Conciliacao!A48)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SUMIFS(df_tesouraria_trans!E:E,df_tesouraria_trans!D:D,Conciliacao!A48,df_tesouraria_trans!E:E,"&gt;0")</f>
        <v>0</v>
      </c>
      <c r="I48" s="10">
        <f t="shared" si="0"/>
        <v>0</v>
      </c>
      <c r="J48" s="5">
        <f>SUMIFS(df_blueme_sem_parcelamento!E:E,df_blueme_sem_parcelamento!H:H,Conciliacao!A48)</f>
        <v>0</v>
      </c>
      <c r="K48" s="5">
        <f>SUMIFS(df_blueme_com_parcelamento!J:J,df_blueme_com_parcelamento!M:M,Conciliacao!A48)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33">
        <f>SUMIFS(df_tesouraria_trans!E:E,df_tesouraria_trans!D:D,Conciliacao!A48,df_tesouraria_trans!E:E,"&lt;0")</f>
        <v>0</v>
      </c>
      <c r="P48" s="33">
        <f>SUMIFS(df_extrato_zig!G:G,df_extrato_zig!E:E,Conciliacao!A48,df_extrato_zig!G:G,"&lt;0",df_extrato_zig!D:D,"&lt;&gt;Saque",df_extrato_zig!D:D,"&lt;&gt;Saldo Inicial")</f>
        <v>0</v>
      </c>
      <c r="Q48" s="12">
        <f t="shared" si="2"/>
        <v>0</v>
      </c>
      <c r="R48" s="26">
        <f t="shared" si="1"/>
        <v>0</v>
      </c>
      <c r="S48" s="28"/>
      <c r="T48" s="31"/>
    </row>
    <row r="49" spans="1:20" x14ac:dyDescent="0.3">
      <c r="A49" s="6">
        <v>45339</v>
      </c>
      <c r="B49" s="4">
        <f>-SUMIFS(df_extrato_zig!G:G,df_extrato_zig!E:E,Conciliacao!A49,df_extrato_zig!D:D,"Saque")</f>
        <v>0</v>
      </c>
      <c r="C49" s="4"/>
      <c r="D49" s="4">
        <f>SUMIFS(df_extrato_zig!E:E,df_extrato_zig!L:L,Conciliacao!A49,df_extrato_zig!F:F,"DINHEIRO")</f>
        <v>0</v>
      </c>
      <c r="E49" s="4">
        <f>SUMIFS(view_parc_agrup!H:H,view_parc_agrup!G:G,Conciliacao!A49)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SUMIFS(df_tesouraria_trans!E:E,df_tesouraria_trans!D:D,Conciliacao!A49,df_tesouraria_trans!E:E,"&gt;0")</f>
        <v>0</v>
      </c>
      <c r="I49" s="10">
        <f t="shared" si="0"/>
        <v>0</v>
      </c>
      <c r="J49" s="5">
        <f>SUMIFS(df_blueme_sem_parcelamento!E:E,df_blueme_sem_parcelamento!H:H,Conciliacao!A49)</f>
        <v>0</v>
      </c>
      <c r="K49" s="5">
        <f>SUMIFS(df_blueme_com_parcelamento!J:J,df_blueme_com_parcelamento!M:M,Conciliacao!A49)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33">
        <f>SUMIFS(df_tesouraria_trans!E:E,df_tesouraria_trans!D:D,Conciliacao!A49,df_tesouraria_trans!E:E,"&lt;0")</f>
        <v>0</v>
      </c>
      <c r="P49" s="33">
        <f>SUMIFS(df_extrato_zig!G:G,df_extrato_zig!E:E,Conciliacao!A49,df_extrato_zig!G:G,"&lt;0",df_extrato_zig!D:D,"&lt;&gt;Saque",df_extrato_zig!D:D,"&lt;&gt;Saldo Inicial")</f>
        <v>0</v>
      </c>
      <c r="Q49" s="12">
        <f t="shared" si="2"/>
        <v>0</v>
      </c>
      <c r="R49" s="26">
        <f t="shared" si="1"/>
        <v>0</v>
      </c>
      <c r="S49" s="28"/>
      <c r="T49" s="31"/>
    </row>
    <row r="50" spans="1:20" x14ac:dyDescent="0.3">
      <c r="A50" s="6">
        <v>45340</v>
      </c>
      <c r="B50" s="4">
        <f>-SUMIFS(df_extrato_zig!G:G,df_extrato_zig!E:E,Conciliacao!A50,df_extrato_zig!D:D,"Saque")</f>
        <v>0</v>
      </c>
      <c r="C50" s="4"/>
      <c r="D50" s="4">
        <f>SUMIFS(df_extrato_zig!E:E,df_extrato_zig!L:L,Conciliacao!A50,df_extrato_zig!F:F,"DINHEIRO")</f>
        <v>0</v>
      </c>
      <c r="E50" s="4">
        <f>SUMIFS(view_parc_agrup!H:H,view_parc_agrup!G:G,Conciliacao!A50)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SUMIFS(df_tesouraria_trans!E:E,df_tesouraria_trans!D:D,Conciliacao!A50,df_tesouraria_trans!E:E,"&gt;0")</f>
        <v>0</v>
      </c>
      <c r="I50" s="10">
        <f t="shared" si="0"/>
        <v>0</v>
      </c>
      <c r="J50" s="5">
        <f>SUMIFS(df_blueme_sem_parcelamento!E:E,df_blueme_sem_parcelamento!H:H,Conciliacao!A50)</f>
        <v>0</v>
      </c>
      <c r="K50" s="5">
        <f>SUMIFS(df_blueme_com_parcelamento!J:J,df_blueme_com_parcelamento!M:M,Conciliacao!A50)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33">
        <f>SUMIFS(df_tesouraria_trans!E:E,df_tesouraria_trans!D:D,Conciliacao!A50,df_tesouraria_trans!E:E,"&lt;0")</f>
        <v>0</v>
      </c>
      <c r="P50" s="33">
        <f>SUMIFS(df_extrato_zig!G:G,df_extrato_zig!E:E,Conciliacao!A50,df_extrato_zig!G:G,"&lt;0",df_extrato_zig!D:D,"&lt;&gt;Saque",df_extrato_zig!D:D,"&lt;&gt;Saldo Inicial")</f>
        <v>0</v>
      </c>
      <c r="Q50" s="12">
        <f t="shared" si="2"/>
        <v>0</v>
      </c>
      <c r="R50" s="26">
        <f t="shared" si="1"/>
        <v>0</v>
      </c>
      <c r="S50" s="28"/>
      <c r="T50" s="31"/>
    </row>
    <row r="51" spans="1:20" x14ac:dyDescent="0.3">
      <c r="A51" s="6">
        <v>45341</v>
      </c>
      <c r="B51" s="4">
        <f>-SUMIFS(df_extrato_zig!G:G,df_extrato_zig!E:E,Conciliacao!A51,df_extrato_zig!D:D,"Saque")</f>
        <v>0</v>
      </c>
      <c r="C51" s="4"/>
      <c r="D51" s="4">
        <f>SUMIFS(df_extrato_zig!E:E,df_extrato_zig!L:L,Conciliacao!A51,df_extrato_zig!F:F,"DINHEIRO")</f>
        <v>0</v>
      </c>
      <c r="E51" s="4">
        <f>SUMIFS(view_parc_agrup!H:H,view_parc_agrup!G:G,Conciliacao!A51)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SUMIFS(df_tesouraria_trans!E:E,df_tesouraria_trans!D:D,Conciliacao!A51,df_tesouraria_trans!E:E,"&gt;0")</f>
        <v>0</v>
      </c>
      <c r="I51" s="10">
        <f t="shared" si="0"/>
        <v>0</v>
      </c>
      <c r="J51" s="5">
        <f>SUMIFS(df_blueme_sem_parcelamento!E:E,df_blueme_sem_parcelamento!H:H,Conciliacao!A51)</f>
        <v>0</v>
      </c>
      <c r="K51" s="5">
        <f>SUMIFS(df_blueme_com_parcelamento!J:J,df_blueme_com_parcelamento!M:M,Conciliacao!A51)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33">
        <f>SUMIFS(df_tesouraria_trans!E:E,df_tesouraria_trans!D:D,Conciliacao!A51,df_tesouraria_trans!E:E,"&lt;0")</f>
        <v>0</v>
      </c>
      <c r="P51" s="33">
        <f>SUMIFS(df_extrato_zig!G:G,df_extrato_zig!E:E,Conciliacao!A51,df_extrato_zig!G:G,"&lt;0",df_extrato_zig!D:D,"&lt;&gt;Saque",df_extrato_zig!D:D,"&lt;&gt;Saldo Inicial")</f>
        <v>0</v>
      </c>
      <c r="Q51" s="12">
        <f t="shared" si="2"/>
        <v>0</v>
      </c>
      <c r="R51" s="26">
        <f t="shared" si="1"/>
        <v>0</v>
      </c>
      <c r="S51" s="28"/>
      <c r="T51" s="31"/>
    </row>
    <row r="52" spans="1:20" x14ac:dyDescent="0.3">
      <c r="A52" s="6">
        <v>45342</v>
      </c>
      <c r="B52" s="4">
        <f>-SUMIFS(df_extrato_zig!G:G,df_extrato_zig!E:E,Conciliacao!A52,df_extrato_zig!D:D,"Saque")</f>
        <v>0</v>
      </c>
      <c r="C52" s="4"/>
      <c r="D52" s="4">
        <f>SUMIFS(df_extrato_zig!E:E,df_extrato_zig!L:L,Conciliacao!A52,df_extrato_zig!F:F,"DINHEIRO")</f>
        <v>0</v>
      </c>
      <c r="E52" s="4">
        <f>SUMIFS(view_parc_agrup!H:H,view_parc_agrup!G:G,Conciliacao!A52)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SUMIFS(df_tesouraria_trans!E:E,df_tesouraria_trans!D:D,Conciliacao!A52,df_tesouraria_trans!E:E,"&gt;0")</f>
        <v>0</v>
      </c>
      <c r="I52" s="10">
        <f t="shared" si="0"/>
        <v>0</v>
      </c>
      <c r="J52" s="5">
        <f>SUMIFS(df_blueme_sem_parcelamento!E:E,df_blueme_sem_parcelamento!H:H,Conciliacao!A52)</f>
        <v>0</v>
      </c>
      <c r="K52" s="5">
        <f>SUMIFS(df_blueme_com_parcelamento!J:J,df_blueme_com_parcelamento!M:M,Conciliacao!A52)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33">
        <f>SUMIFS(df_tesouraria_trans!E:E,df_tesouraria_trans!D:D,Conciliacao!A52,df_tesouraria_trans!E:E,"&lt;0")</f>
        <v>0</v>
      </c>
      <c r="P52" s="33">
        <f>SUMIFS(df_extrato_zig!G:G,df_extrato_zig!E:E,Conciliacao!A52,df_extrato_zig!G:G,"&lt;0",df_extrato_zig!D:D,"&lt;&gt;Saque",df_extrato_zig!D:D,"&lt;&gt;Saldo Inicial")</f>
        <v>0</v>
      </c>
      <c r="Q52" s="12">
        <f t="shared" si="2"/>
        <v>0</v>
      </c>
      <c r="R52" s="26">
        <f t="shared" si="1"/>
        <v>0</v>
      </c>
      <c r="S52" s="28"/>
      <c r="T52" s="31"/>
    </row>
    <row r="53" spans="1:20" x14ac:dyDescent="0.3">
      <c r="A53" s="6">
        <v>45343</v>
      </c>
      <c r="B53" s="4">
        <f>-SUMIFS(df_extrato_zig!G:G,df_extrato_zig!E:E,Conciliacao!A53,df_extrato_zig!D:D,"Saque")</f>
        <v>0</v>
      </c>
      <c r="C53" s="4"/>
      <c r="D53" s="4">
        <f>SUMIFS(df_extrato_zig!E:E,df_extrato_zig!L:L,Conciliacao!A53,df_extrato_zig!F:F,"DINHEIRO")</f>
        <v>0</v>
      </c>
      <c r="E53" s="4">
        <f>SUMIFS(view_parc_agrup!H:H,view_parc_agrup!G:G,Conciliacao!A53)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SUMIFS(df_tesouraria_trans!E:E,df_tesouraria_trans!D:D,Conciliacao!A53,df_tesouraria_trans!E:E,"&gt;0")</f>
        <v>0</v>
      </c>
      <c r="I53" s="10">
        <f t="shared" si="0"/>
        <v>0</v>
      </c>
      <c r="J53" s="5">
        <f>SUMIFS(df_blueme_sem_parcelamento!E:E,df_blueme_sem_parcelamento!H:H,Conciliacao!A53)</f>
        <v>0</v>
      </c>
      <c r="K53" s="5">
        <f>SUMIFS(df_blueme_com_parcelamento!J:J,df_blueme_com_parcelamento!M:M,Conciliacao!A53)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33">
        <f>SUMIFS(df_tesouraria_trans!E:E,df_tesouraria_trans!D:D,Conciliacao!A53,df_tesouraria_trans!E:E,"&lt;0")</f>
        <v>0</v>
      </c>
      <c r="P53" s="33">
        <f>SUMIFS(df_extrato_zig!G:G,df_extrato_zig!E:E,Conciliacao!A53,df_extrato_zig!G:G,"&lt;0",df_extrato_zig!D:D,"&lt;&gt;Saque",df_extrato_zig!D:D,"&lt;&gt;Saldo Inicial")</f>
        <v>0</v>
      </c>
      <c r="Q53" s="12">
        <f t="shared" si="2"/>
        <v>0</v>
      </c>
      <c r="R53" s="26">
        <f t="shared" si="1"/>
        <v>0</v>
      </c>
      <c r="S53" s="28"/>
      <c r="T53" s="31"/>
    </row>
    <row r="54" spans="1:20" x14ac:dyDescent="0.3">
      <c r="A54" s="6">
        <v>45344</v>
      </c>
      <c r="B54" s="4">
        <f>-SUMIFS(df_extrato_zig!G:G,df_extrato_zig!E:E,Conciliacao!A54,df_extrato_zig!D:D,"Saque")</f>
        <v>0</v>
      </c>
      <c r="C54" s="4"/>
      <c r="D54" s="4">
        <f>SUMIFS(df_extrato_zig!E:E,df_extrato_zig!L:L,Conciliacao!A54,df_extrato_zig!F:F,"DINHEIRO")</f>
        <v>0</v>
      </c>
      <c r="E54" s="4">
        <f>SUMIFS(view_parc_agrup!H:H,view_parc_agrup!G:G,Conciliacao!A54)</f>
        <v>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SUMIFS(df_tesouraria_trans!E:E,df_tesouraria_trans!D:D,Conciliacao!A54,df_tesouraria_trans!E:E,"&gt;0")</f>
        <v>0</v>
      </c>
      <c r="I54" s="10">
        <f t="shared" si="0"/>
        <v>0</v>
      </c>
      <c r="J54" s="5">
        <f>SUMIFS(df_blueme_sem_parcelamento!E:E,df_blueme_sem_parcelamento!H:H,Conciliacao!A54)</f>
        <v>0</v>
      </c>
      <c r="K54" s="5">
        <f>SUMIFS(df_blueme_com_parcelamento!J:J,df_blueme_com_parcelamento!M:M,Conciliacao!A54)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33">
        <f>SUMIFS(df_tesouraria_trans!E:E,df_tesouraria_trans!D:D,Conciliacao!A54,df_tesouraria_trans!E:E,"&lt;0")</f>
        <v>0</v>
      </c>
      <c r="P54" s="33">
        <f>SUMIFS(df_extrato_zig!G:G,df_extrato_zig!E:E,Conciliacao!A54,df_extrato_zig!G:G,"&lt;0",df_extrato_zig!D:D,"&lt;&gt;Saque",df_extrato_zig!D:D,"&lt;&gt;Saldo Inicial")</f>
        <v>0</v>
      </c>
      <c r="Q54" s="12">
        <f t="shared" si="2"/>
        <v>0</v>
      </c>
      <c r="R54" s="26">
        <f t="shared" si="1"/>
        <v>0</v>
      </c>
      <c r="S54" s="28"/>
      <c r="T54" s="31"/>
    </row>
    <row r="55" spans="1:20" x14ac:dyDescent="0.3">
      <c r="A55" s="6">
        <v>45345</v>
      </c>
      <c r="B55" s="4">
        <f>-SUMIFS(df_extrato_zig!G:G,df_extrato_zig!E:E,Conciliacao!A55,df_extrato_zig!D:D,"Saque")</f>
        <v>0</v>
      </c>
      <c r="C55" s="4"/>
      <c r="D55" s="4">
        <f>SUMIFS(df_extrato_zig!E:E,df_extrato_zig!L:L,Conciliacao!A55,df_extrato_zig!F:F,"DINHEIRO")</f>
        <v>0</v>
      </c>
      <c r="E55" s="4">
        <f>SUMIFS(view_parc_agrup!H:H,view_parc_agrup!G:G,Conciliacao!A55)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SUMIFS(df_tesouraria_trans!E:E,df_tesouraria_trans!D:D,Conciliacao!A55,df_tesouraria_trans!E:E,"&gt;0")</f>
        <v>0</v>
      </c>
      <c r="I55" s="10">
        <f t="shared" si="0"/>
        <v>0</v>
      </c>
      <c r="J55" s="5">
        <f>SUMIFS(df_blueme_sem_parcelamento!E:E,df_blueme_sem_parcelamento!H:H,Conciliacao!A55)</f>
        <v>0</v>
      </c>
      <c r="K55" s="5">
        <f>SUMIFS(df_blueme_com_parcelamento!J:J,df_blueme_com_parcelamento!M:M,Conciliacao!A55)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33">
        <f>SUMIFS(df_tesouraria_trans!E:E,df_tesouraria_trans!D:D,Conciliacao!A55,df_tesouraria_trans!E:E,"&lt;0")</f>
        <v>0</v>
      </c>
      <c r="P55" s="33">
        <f>SUMIFS(df_extrato_zig!G:G,df_extrato_zig!E:E,Conciliacao!A55,df_extrato_zig!G:G,"&lt;0",df_extrato_zig!D:D,"&lt;&gt;Saque",df_extrato_zig!D:D,"&lt;&gt;Saldo Inicial")</f>
        <v>0</v>
      </c>
      <c r="Q55" s="12">
        <f t="shared" si="2"/>
        <v>0</v>
      </c>
      <c r="R55" s="26">
        <f t="shared" si="1"/>
        <v>0</v>
      </c>
      <c r="S55" s="28"/>
      <c r="T55" s="31"/>
    </row>
    <row r="56" spans="1:20" x14ac:dyDescent="0.3">
      <c r="A56" s="6">
        <v>45346</v>
      </c>
      <c r="B56" s="4">
        <f>-SUMIFS(df_extrato_zig!G:G,df_extrato_zig!E:E,Conciliacao!A56,df_extrato_zig!D:D,"Saque")</f>
        <v>0</v>
      </c>
      <c r="C56" s="4"/>
      <c r="D56" s="4">
        <f>SUMIFS(df_extrato_zig!E:E,df_extrato_zig!L:L,Conciliacao!A56,df_extrato_zig!F:F,"DINHEIRO")</f>
        <v>0</v>
      </c>
      <c r="E56" s="4">
        <f>SUMIFS(view_parc_agrup!H:H,view_parc_agrup!G:G,Conciliacao!A56)</f>
        <v>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SUMIFS(df_tesouraria_trans!E:E,df_tesouraria_trans!D:D,Conciliacao!A56,df_tesouraria_trans!E:E,"&gt;0")</f>
        <v>0</v>
      </c>
      <c r="I56" s="10">
        <f t="shared" si="0"/>
        <v>0</v>
      </c>
      <c r="J56" s="5">
        <f>SUMIFS(df_blueme_sem_parcelamento!E:E,df_blueme_sem_parcelamento!H:H,Conciliacao!A56)</f>
        <v>0</v>
      </c>
      <c r="K56" s="5">
        <f>SUMIFS(df_blueme_com_parcelamento!J:J,df_blueme_com_parcelamento!M:M,Conciliacao!A56)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33">
        <f>SUMIFS(df_tesouraria_trans!E:E,df_tesouraria_trans!D:D,Conciliacao!A56,df_tesouraria_trans!E:E,"&lt;0")</f>
        <v>0</v>
      </c>
      <c r="P56" s="33">
        <f>SUMIFS(df_extrato_zig!G:G,df_extrato_zig!E:E,Conciliacao!A56,df_extrato_zig!G:G,"&lt;0",df_extrato_zig!D:D,"&lt;&gt;Saque",df_extrato_zig!D:D,"&lt;&gt;Saldo Inicial")</f>
        <v>0</v>
      </c>
      <c r="Q56" s="12">
        <f t="shared" si="2"/>
        <v>0</v>
      </c>
      <c r="R56" s="26">
        <f t="shared" si="1"/>
        <v>0</v>
      </c>
      <c r="S56" s="28"/>
      <c r="T56" s="31"/>
    </row>
    <row r="57" spans="1:20" x14ac:dyDescent="0.3">
      <c r="A57" s="6">
        <v>45347</v>
      </c>
      <c r="B57" s="4">
        <f>-SUMIFS(df_extrato_zig!G:G,df_extrato_zig!E:E,Conciliacao!A57,df_extrato_zig!D:D,"Saque")</f>
        <v>0</v>
      </c>
      <c r="C57" s="4"/>
      <c r="D57" s="4">
        <f>SUMIFS(df_extrato_zig!E:E,df_extrato_zig!L:L,Conciliacao!A57,df_extrato_zig!F:F,"DINHEIRO")</f>
        <v>0</v>
      </c>
      <c r="E57" s="4">
        <f>SUMIFS(view_parc_agrup!H:H,view_parc_agrup!G:G,Conciliacao!A57)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SUMIFS(df_tesouraria_trans!E:E,df_tesouraria_trans!D:D,Conciliacao!A57,df_tesouraria_trans!E:E,"&gt;0")</f>
        <v>0</v>
      </c>
      <c r="I57" s="10">
        <f t="shared" si="0"/>
        <v>0</v>
      </c>
      <c r="J57" s="5">
        <f>SUMIFS(df_blueme_sem_parcelamento!E:E,df_blueme_sem_parcelamento!H:H,Conciliacao!A57)</f>
        <v>0</v>
      </c>
      <c r="K57" s="5">
        <f>SUMIFS(df_blueme_com_parcelamento!J:J,df_blueme_com_parcelamento!M:M,Conciliacao!A57)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33">
        <f>SUMIFS(df_tesouraria_trans!E:E,df_tesouraria_trans!D:D,Conciliacao!A57,df_tesouraria_trans!E:E,"&lt;0")</f>
        <v>0</v>
      </c>
      <c r="P57" s="33">
        <f>SUMIFS(df_extrato_zig!G:G,df_extrato_zig!E:E,Conciliacao!A57,df_extrato_zig!G:G,"&lt;0",df_extrato_zig!D:D,"&lt;&gt;Saque",df_extrato_zig!D:D,"&lt;&gt;Saldo Inicial")</f>
        <v>0</v>
      </c>
      <c r="Q57" s="12">
        <f t="shared" si="2"/>
        <v>0</v>
      </c>
      <c r="R57" s="26">
        <f t="shared" si="1"/>
        <v>0</v>
      </c>
      <c r="S57" s="28"/>
      <c r="T57" s="31"/>
    </row>
    <row r="58" spans="1:20" x14ac:dyDescent="0.3">
      <c r="A58" s="6">
        <v>45348</v>
      </c>
      <c r="B58" s="4">
        <f>-SUMIFS(df_extrato_zig!G:G,df_extrato_zig!E:E,Conciliacao!A58,df_extrato_zig!D:D,"Saque")</f>
        <v>0</v>
      </c>
      <c r="C58" s="4"/>
      <c r="D58" s="4">
        <f>SUMIFS(df_extrato_zig!E:E,df_extrato_zig!L:L,Conciliacao!A58,df_extrato_zig!F:F,"DINHEIRO")</f>
        <v>0</v>
      </c>
      <c r="E58" s="4">
        <f>SUMIFS(view_parc_agrup!H:H,view_parc_agrup!G:G,Conciliacao!A58)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SUMIFS(df_tesouraria_trans!E:E,df_tesouraria_trans!D:D,Conciliacao!A58,df_tesouraria_trans!E:E,"&gt;0")</f>
        <v>0</v>
      </c>
      <c r="I58" s="10">
        <f t="shared" si="0"/>
        <v>0</v>
      </c>
      <c r="J58" s="5">
        <f>SUMIFS(df_blueme_sem_parcelamento!E:E,df_blueme_sem_parcelamento!H:H,Conciliacao!A58)</f>
        <v>0</v>
      </c>
      <c r="K58" s="5">
        <f>SUMIFS(df_blueme_com_parcelamento!J:J,df_blueme_com_parcelamento!M:M,Conciliacao!A58)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33">
        <f>SUMIFS(df_tesouraria_trans!E:E,df_tesouraria_trans!D:D,Conciliacao!A58,df_tesouraria_trans!E:E,"&lt;0")</f>
        <v>0</v>
      </c>
      <c r="P58" s="33">
        <f>SUMIFS(df_extrato_zig!G:G,df_extrato_zig!E:E,Conciliacao!A58,df_extrato_zig!G:G,"&lt;0",df_extrato_zig!D:D,"&lt;&gt;Saque",df_extrato_zig!D:D,"&lt;&gt;Saldo Inicial")</f>
        <v>0</v>
      </c>
      <c r="Q58" s="12">
        <f t="shared" si="2"/>
        <v>0</v>
      </c>
      <c r="R58" s="26">
        <f t="shared" si="1"/>
        <v>0</v>
      </c>
      <c r="S58" s="28"/>
      <c r="T58" s="31"/>
    </row>
    <row r="59" spans="1:20" x14ac:dyDescent="0.3">
      <c r="A59" s="6">
        <v>45349</v>
      </c>
      <c r="B59" s="4">
        <f>-SUMIFS(df_extrato_zig!G:G,df_extrato_zig!E:E,Conciliacao!A59,df_extrato_zig!D:D,"Saque")</f>
        <v>0</v>
      </c>
      <c r="C59" s="4"/>
      <c r="D59" s="4">
        <f>SUMIFS(df_extrato_zig!E:E,df_extrato_zig!L:L,Conciliacao!A59,df_extrato_zig!F:F,"DINHEIRO")</f>
        <v>0</v>
      </c>
      <c r="E59" s="4">
        <f>SUMIFS(view_parc_agrup!H:H,view_parc_agrup!G:G,Conciliacao!A59)</f>
        <v>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SUMIFS(df_tesouraria_trans!E:E,df_tesouraria_trans!D:D,Conciliacao!A59,df_tesouraria_trans!E:E,"&gt;0")</f>
        <v>0</v>
      </c>
      <c r="I59" s="10">
        <f t="shared" si="0"/>
        <v>0</v>
      </c>
      <c r="J59" s="5">
        <f>SUMIFS(df_blueme_sem_parcelamento!E:E,df_blueme_sem_parcelamento!H:H,Conciliacao!A59)</f>
        <v>0</v>
      </c>
      <c r="K59" s="5">
        <f>SUMIFS(df_blueme_com_parcelamento!J:J,df_blueme_com_parcelamento!M:M,Conciliacao!A59)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33">
        <f>SUMIFS(df_tesouraria_trans!E:E,df_tesouraria_trans!D:D,Conciliacao!A59,df_tesouraria_trans!E:E,"&lt;0")</f>
        <v>0</v>
      </c>
      <c r="P59" s="33">
        <f>SUMIFS(df_extrato_zig!G:G,df_extrato_zig!E:E,Conciliacao!A59,df_extrato_zig!G:G,"&lt;0",df_extrato_zig!D:D,"&lt;&gt;Saque",df_extrato_zig!D:D,"&lt;&gt;Saldo Inicial")</f>
        <v>0</v>
      </c>
      <c r="Q59" s="12">
        <f t="shared" si="2"/>
        <v>0</v>
      </c>
      <c r="R59" s="26">
        <f t="shared" si="1"/>
        <v>0</v>
      </c>
      <c r="S59" s="28"/>
      <c r="T59" s="31"/>
    </row>
    <row r="60" spans="1:20" x14ac:dyDescent="0.3">
      <c r="A60" s="6">
        <v>45350</v>
      </c>
      <c r="B60" s="4">
        <f>-SUMIFS(df_extrato_zig!G:G,df_extrato_zig!E:E,Conciliacao!A60,df_extrato_zig!D:D,"Saque")</f>
        <v>0</v>
      </c>
      <c r="C60" s="4"/>
      <c r="D60" s="4">
        <f>SUMIFS(df_extrato_zig!E:E,df_extrato_zig!L:L,Conciliacao!A60,df_extrato_zig!F:F,"DINHEIRO")</f>
        <v>0</v>
      </c>
      <c r="E60" s="4">
        <f>SUMIFS(view_parc_agrup!H:H,view_parc_agrup!G:G,Conciliacao!A60)</f>
        <v>0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SUMIFS(df_tesouraria_trans!E:E,df_tesouraria_trans!D:D,Conciliacao!A60,df_tesouraria_trans!E:E,"&gt;0")</f>
        <v>0</v>
      </c>
      <c r="I60" s="10">
        <f t="shared" si="0"/>
        <v>0</v>
      </c>
      <c r="J60" s="5">
        <f>SUMIFS(df_blueme_sem_parcelamento!E:E,df_blueme_sem_parcelamento!H:H,Conciliacao!A60)</f>
        <v>0</v>
      </c>
      <c r="K60" s="5">
        <f>SUMIFS(df_blueme_com_parcelamento!J:J,df_blueme_com_parcelamento!M:M,Conciliacao!A60)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33">
        <f>SUMIFS(df_tesouraria_trans!E:E,df_tesouraria_trans!D:D,Conciliacao!A60,df_tesouraria_trans!E:E,"&lt;0")</f>
        <v>0</v>
      </c>
      <c r="P60" s="33">
        <f>SUMIFS(df_extrato_zig!G:G,df_extrato_zig!E:E,Conciliacao!A60,df_extrato_zig!G:G,"&lt;0",df_extrato_zig!D:D,"&lt;&gt;Saque",df_extrato_zig!D:D,"&lt;&gt;Saldo Inicial")</f>
        <v>0</v>
      </c>
      <c r="Q60" s="12">
        <f t="shared" si="2"/>
        <v>0</v>
      </c>
      <c r="R60" s="26">
        <f t="shared" si="1"/>
        <v>0</v>
      </c>
      <c r="S60" s="28"/>
      <c r="T60" s="31"/>
    </row>
    <row r="61" spans="1:20" x14ac:dyDescent="0.3">
      <c r="A61" s="6">
        <v>45351</v>
      </c>
      <c r="B61" s="4">
        <f>-SUMIFS(df_extrato_zig!G:G,df_extrato_zig!E:E,Conciliacao!A61,df_extrato_zig!D:D,"Saque")</f>
        <v>0</v>
      </c>
      <c r="C61" s="4"/>
      <c r="D61" s="4">
        <f>SUMIFS(df_extrato_zig!E:E,df_extrato_zig!L:L,Conciliacao!A61,df_extrato_zig!F:F,"DINHEIRO")</f>
        <v>0</v>
      </c>
      <c r="E61" s="4">
        <f>SUMIFS(view_parc_agrup!H:H,view_parc_agrup!G:G,Conciliacao!A61)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SUMIFS(df_tesouraria_trans!E:E,df_tesouraria_trans!D:D,Conciliacao!A61,df_tesouraria_trans!E:E,"&gt;0")</f>
        <v>0</v>
      </c>
      <c r="I61" s="10">
        <f t="shared" si="0"/>
        <v>0</v>
      </c>
      <c r="J61" s="5">
        <f>SUMIFS(df_blueme_sem_parcelamento!E:E,df_blueme_sem_parcelamento!H:H,Conciliacao!A61)</f>
        <v>0</v>
      </c>
      <c r="K61" s="5">
        <f>SUMIFS(df_blueme_com_parcelamento!J:J,df_blueme_com_parcelamento!M:M,Conciliacao!A61)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33">
        <f>SUMIFS(df_tesouraria_trans!E:E,df_tesouraria_trans!D:D,Conciliacao!A61,df_tesouraria_trans!E:E,"&lt;0")</f>
        <v>0</v>
      </c>
      <c r="P61" s="33">
        <f>SUMIFS(df_extrato_zig!G:G,df_extrato_zig!E:E,Conciliacao!A61,df_extrato_zig!G:G,"&lt;0",df_extrato_zig!D:D,"&lt;&gt;Saque",df_extrato_zig!D:D,"&lt;&gt;Saldo Inicial")</f>
        <v>0</v>
      </c>
      <c r="Q61" s="12">
        <f t="shared" si="2"/>
        <v>0</v>
      </c>
      <c r="R61" s="26">
        <f t="shared" si="1"/>
        <v>0</v>
      </c>
      <c r="S61" s="28"/>
      <c r="T61" s="31"/>
    </row>
    <row r="62" spans="1:20" x14ac:dyDescent="0.3">
      <c r="A62" s="6">
        <v>45352</v>
      </c>
      <c r="B62" s="4">
        <f>-SUMIFS(df_extrato_zig!G:G,df_extrato_zig!E:E,Conciliacao!A62,df_extrato_zig!D:D,"Saque")</f>
        <v>0</v>
      </c>
      <c r="C62" s="4"/>
      <c r="D62" s="4">
        <f>SUMIFS(df_extrato_zig!E:E,df_extrato_zig!L:L,Conciliacao!A62,df_extrato_zig!F:F,"DINHEIRO")</f>
        <v>0</v>
      </c>
      <c r="E62" s="4">
        <f>SUMIFS(view_parc_agrup!H:H,view_parc_agrup!G:G,Conciliacao!A62)</f>
        <v>0</v>
      </c>
      <c r="F62" s="7">
        <f>SUMIFS(df_mutuos!H:H,df_mutuos!B:B,Conciliacao!A62)</f>
        <v>0</v>
      </c>
      <c r="G62" s="8">
        <f>SUMIFS(df_extratos!I:I,df_extratos!F:F,Conciliacao!A62,df_extratos!G:G,"CREDITO")</f>
        <v>0</v>
      </c>
      <c r="H62" s="24">
        <f>SUMIFS(df_tesouraria_trans!E:E,df_tesouraria_trans!D:D,Conciliacao!A62,df_tesouraria_trans!E:E,"&gt;0")</f>
        <v>0</v>
      </c>
      <c r="I62" s="10">
        <f t="shared" si="0"/>
        <v>0</v>
      </c>
      <c r="J62" s="5">
        <f>SUMIFS(df_blueme_sem_parcelamento!E:E,df_blueme_sem_parcelamento!H:H,Conciliacao!A62)</f>
        <v>0</v>
      </c>
      <c r="K62" s="5">
        <f>SUMIFS(df_blueme_com_parcelamento!J:J,df_blueme_com_parcelamento!M:M,Conciliacao!A62)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33">
        <f>SUMIFS(df_tesouraria_trans!E:E,df_tesouraria_trans!D:D,Conciliacao!A62,df_tesouraria_trans!E:E,"&lt;0")</f>
        <v>0</v>
      </c>
      <c r="P62" s="33">
        <f>SUMIFS(df_extrato_zig!G:G,df_extrato_zig!E:E,Conciliacao!A62,df_extrato_zig!G:G,"&lt;0",df_extrato_zig!D:D,"&lt;&gt;Saque",df_extrato_zig!D:D,"&lt;&gt;Saldo Inicial")</f>
        <v>0</v>
      </c>
      <c r="Q62" s="12">
        <f t="shared" si="2"/>
        <v>0</v>
      </c>
      <c r="R62" s="26">
        <f t="shared" si="1"/>
        <v>0</v>
      </c>
      <c r="S62" s="28"/>
      <c r="T62" s="31"/>
    </row>
    <row r="63" spans="1:20" x14ac:dyDescent="0.3">
      <c r="A63" s="6">
        <v>45353</v>
      </c>
      <c r="B63" s="4">
        <f>-SUMIFS(df_extrato_zig!G:G,df_extrato_zig!E:E,Conciliacao!A63,df_extrato_zig!D:D,"Saque")</f>
        <v>0</v>
      </c>
      <c r="C63" s="4"/>
      <c r="D63" s="4">
        <f>SUMIFS(df_extrato_zig!E:E,df_extrato_zig!L:L,Conciliacao!A63,df_extrato_zig!F:F,"DINHEIRO")</f>
        <v>0</v>
      </c>
      <c r="E63" s="4">
        <f>SUMIFS(view_parc_agrup!H:H,view_parc_agrup!G:G,Conciliacao!A63)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SUMIFS(df_tesouraria_trans!E:E,df_tesouraria_trans!D:D,Conciliacao!A63,df_tesouraria_trans!E:E,"&gt;0")</f>
        <v>0</v>
      </c>
      <c r="I63" s="10">
        <f t="shared" si="0"/>
        <v>0</v>
      </c>
      <c r="J63" s="5">
        <f>SUMIFS(df_blueme_sem_parcelamento!E:E,df_blueme_sem_parcelamento!H:H,Conciliacao!A63)</f>
        <v>0</v>
      </c>
      <c r="K63" s="5">
        <f>SUMIFS(df_blueme_com_parcelamento!J:J,df_blueme_com_parcelamento!M:M,Conciliacao!A63)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33">
        <f>SUMIFS(df_tesouraria_trans!E:E,df_tesouraria_trans!D:D,Conciliacao!A63,df_tesouraria_trans!E:E,"&lt;0")</f>
        <v>0</v>
      </c>
      <c r="P63" s="33">
        <f>SUMIFS(df_extrato_zig!G:G,df_extrato_zig!E:E,Conciliacao!A63,df_extrato_zig!G:G,"&lt;0",df_extrato_zig!D:D,"&lt;&gt;Saque",df_extrato_zig!D:D,"&lt;&gt;Saldo Inicial")</f>
        <v>0</v>
      </c>
      <c r="Q63" s="12">
        <f t="shared" si="2"/>
        <v>0</v>
      </c>
      <c r="R63" s="26">
        <f t="shared" si="1"/>
        <v>0</v>
      </c>
      <c r="S63" s="28"/>
      <c r="T63" s="31"/>
    </row>
    <row r="64" spans="1:20" x14ac:dyDescent="0.3">
      <c r="A64" s="6">
        <v>45354</v>
      </c>
      <c r="B64" s="4">
        <f>-SUMIFS(df_extrato_zig!G:G,df_extrato_zig!E:E,Conciliacao!A64,df_extrato_zig!D:D,"Saque")</f>
        <v>0</v>
      </c>
      <c r="C64" s="4"/>
      <c r="D64" s="4">
        <f>SUMIFS(df_extrato_zig!E:E,df_extrato_zig!L:L,Conciliacao!A64,df_extrato_zig!F:F,"DINHEIRO")</f>
        <v>0</v>
      </c>
      <c r="E64" s="4">
        <f>SUMIFS(view_parc_agrup!H:H,view_parc_agrup!G:G,Conciliacao!A64)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SUMIFS(df_tesouraria_trans!E:E,df_tesouraria_trans!D:D,Conciliacao!A64,df_tesouraria_trans!E:E,"&gt;0")</f>
        <v>0</v>
      </c>
      <c r="I64" s="10">
        <f t="shared" si="0"/>
        <v>0</v>
      </c>
      <c r="J64" s="5">
        <f>SUMIFS(df_blueme_sem_parcelamento!E:E,df_blueme_sem_parcelamento!H:H,Conciliacao!A64)</f>
        <v>0</v>
      </c>
      <c r="K64" s="5">
        <f>SUMIFS(df_blueme_com_parcelamento!J:J,df_blueme_com_parcelamento!M:M,Conciliacao!A64)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33">
        <f>SUMIFS(df_tesouraria_trans!E:E,df_tesouraria_trans!D:D,Conciliacao!A64,df_tesouraria_trans!E:E,"&lt;0")</f>
        <v>0</v>
      </c>
      <c r="P64" s="33">
        <f>SUMIFS(df_extrato_zig!G:G,df_extrato_zig!E:E,Conciliacao!A64,df_extrato_zig!G:G,"&lt;0",df_extrato_zig!D:D,"&lt;&gt;Saque",df_extrato_zig!D:D,"&lt;&gt;Saldo Inicial")</f>
        <v>0</v>
      </c>
      <c r="Q64" s="12">
        <f t="shared" si="2"/>
        <v>0</v>
      </c>
      <c r="R64" s="26">
        <f t="shared" si="1"/>
        <v>0</v>
      </c>
      <c r="S64" s="28"/>
      <c r="T64" s="31"/>
    </row>
    <row r="65" spans="1:20" x14ac:dyDescent="0.3">
      <c r="A65" s="6">
        <v>45355</v>
      </c>
      <c r="B65" s="4">
        <f>-SUMIFS(df_extrato_zig!G:G,df_extrato_zig!E:E,Conciliacao!A65,df_extrato_zig!D:D,"Saque")</f>
        <v>0</v>
      </c>
      <c r="C65" s="4"/>
      <c r="D65" s="4">
        <f>SUMIFS(df_extrato_zig!E:E,df_extrato_zig!L:L,Conciliacao!A65,df_extrato_zig!F:F,"DINHEIRO")</f>
        <v>0</v>
      </c>
      <c r="E65" s="4">
        <f>SUMIFS(view_parc_agrup!H:H,view_parc_agrup!G:G,Conciliacao!A65)</f>
        <v>0</v>
      </c>
      <c r="F65" s="7">
        <f>SUMIFS(df_mutuos!H:H,df_mutuos!B:B,Conciliacao!A65)</f>
        <v>0</v>
      </c>
      <c r="G65" s="8">
        <f>SUMIFS(df_extratos!I:I,df_extratos!F:F,Conciliacao!A65,df_extratos!G:G,"CREDITO")</f>
        <v>0</v>
      </c>
      <c r="H65" s="24">
        <f>SUMIFS(df_tesouraria_trans!E:E,df_tesouraria_trans!D:D,Conciliacao!A65,df_tesouraria_trans!E:E,"&gt;0")</f>
        <v>0</v>
      </c>
      <c r="I65" s="10">
        <f t="shared" si="0"/>
        <v>0</v>
      </c>
      <c r="J65" s="5">
        <f>SUMIFS(df_blueme_sem_parcelamento!E:E,df_blueme_sem_parcelamento!H:H,Conciliacao!A65)</f>
        <v>0</v>
      </c>
      <c r="K65" s="5">
        <f>SUMIFS(df_blueme_com_parcelamento!J:J,df_blueme_com_parcelamento!M:M,Conciliacao!A65)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33">
        <f>SUMIFS(df_tesouraria_trans!E:E,df_tesouraria_trans!D:D,Conciliacao!A65,df_tesouraria_trans!E:E,"&lt;0")</f>
        <v>0</v>
      </c>
      <c r="P65" s="33">
        <f>SUMIFS(df_extrato_zig!G:G,df_extrato_zig!E:E,Conciliacao!A65,df_extrato_zig!G:G,"&lt;0",df_extrato_zig!D:D,"&lt;&gt;Saque",df_extrato_zig!D:D,"&lt;&gt;Saldo Inicial")</f>
        <v>0</v>
      </c>
      <c r="Q65" s="12">
        <f t="shared" si="2"/>
        <v>0</v>
      </c>
      <c r="R65" s="26">
        <f t="shared" si="1"/>
        <v>0</v>
      </c>
      <c r="S65" s="28"/>
      <c r="T65" s="31"/>
    </row>
    <row r="66" spans="1:20" x14ac:dyDescent="0.3">
      <c r="A66" s="6">
        <v>45356</v>
      </c>
      <c r="B66" s="4">
        <f>-SUMIFS(df_extrato_zig!G:G,df_extrato_zig!E:E,Conciliacao!A66,df_extrato_zig!D:D,"Saque")</f>
        <v>0</v>
      </c>
      <c r="C66" s="4"/>
      <c r="D66" s="4">
        <f>SUMIFS(df_extrato_zig!E:E,df_extrato_zig!L:L,Conciliacao!A66,df_extrato_zig!F:F,"DINHEIRO")</f>
        <v>0</v>
      </c>
      <c r="E66" s="4">
        <f>SUMIFS(view_parc_agrup!H:H,view_parc_agrup!G:G,Conciliacao!A66)</f>
        <v>0</v>
      </c>
      <c r="F66" s="7">
        <f>SUMIFS(df_mutuos!H:H,df_mutuos!B:B,Conciliacao!A66)</f>
        <v>0</v>
      </c>
      <c r="G66" s="8">
        <f>SUMIFS(df_extratos!I:I,df_extratos!F:F,Conciliacao!A66,df_extratos!G:G,"CREDITO")</f>
        <v>0</v>
      </c>
      <c r="H66" s="24">
        <f>SUMIFS(df_tesouraria_trans!E:E,df_tesouraria_trans!D:D,Conciliacao!A66,df_tesouraria_trans!E:E,"&gt;0")</f>
        <v>0</v>
      </c>
      <c r="I66" s="10">
        <f t="shared" ref="I66:I129" si="3">SUM(B66:F66)-SUM(G66:H66)</f>
        <v>0</v>
      </c>
      <c r="J66" s="5">
        <f>SUMIFS(df_blueme_sem_parcelamento!E:E,df_blueme_sem_parcelamento!H:H,Conciliacao!A66)</f>
        <v>0</v>
      </c>
      <c r="K66" s="5">
        <f>SUMIFS(df_blueme_com_parcelamento!J:J,df_blueme_com_parcelamento!M:M,Conciliacao!A66)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33">
        <f>SUMIFS(df_tesouraria_trans!E:E,df_tesouraria_trans!D:D,Conciliacao!A66,df_tesouraria_trans!E:E,"&lt;0")</f>
        <v>0</v>
      </c>
      <c r="P66" s="33">
        <f>SUMIFS(df_extrato_zig!G:G,df_extrato_zig!E:E,Conciliacao!A66,df_extrato_zig!G:G,"&lt;0",df_extrato_zig!D:D,"&lt;&gt;Saque",df_extrato_zig!D:D,"&lt;&gt;Saldo Inicial")</f>
        <v>0</v>
      </c>
      <c r="Q66" s="12">
        <f t="shared" si="2"/>
        <v>0</v>
      </c>
      <c r="R66" s="26">
        <f t="shared" ref="R66:R129" si="4">Q66-I66</f>
        <v>0</v>
      </c>
      <c r="S66" s="28"/>
      <c r="T66" s="31"/>
    </row>
    <row r="67" spans="1:20" x14ac:dyDescent="0.3">
      <c r="A67" s="6">
        <v>45357</v>
      </c>
      <c r="B67" s="4">
        <f>-SUMIFS(df_extrato_zig!G:G,df_extrato_zig!E:E,Conciliacao!A67,df_extrato_zig!D:D,"Saque")</f>
        <v>0</v>
      </c>
      <c r="C67" s="4"/>
      <c r="D67" s="4">
        <f>SUMIFS(df_extrato_zig!E:E,df_extrato_zig!L:L,Conciliacao!A67,df_extrato_zig!F:F,"DINHEIRO")</f>
        <v>0</v>
      </c>
      <c r="E67" s="4">
        <f>SUMIFS(view_parc_agrup!H:H,view_parc_agrup!G:G,Conciliacao!A67)</f>
        <v>0</v>
      </c>
      <c r="F67" s="7">
        <f>SUMIFS(df_mutuos!H:H,df_mutuos!B:B,Conciliacao!A67)</f>
        <v>0</v>
      </c>
      <c r="G67" s="8">
        <f>SUMIFS(df_extratos!I:I,df_extratos!F:F,Conciliacao!A67,df_extratos!G:G,"CREDITO")</f>
        <v>0</v>
      </c>
      <c r="H67" s="24">
        <f>SUMIFS(df_tesouraria_trans!E:E,df_tesouraria_trans!D:D,Conciliacao!A67,df_tesouraria_trans!E:E,"&gt;0")</f>
        <v>0</v>
      </c>
      <c r="I67" s="10">
        <f t="shared" si="3"/>
        <v>0</v>
      </c>
      <c r="J67" s="5">
        <f>SUMIFS(df_blueme_sem_parcelamento!E:E,df_blueme_sem_parcelamento!H:H,Conciliacao!A67)</f>
        <v>0</v>
      </c>
      <c r="K67" s="5">
        <f>SUMIFS(df_blueme_com_parcelamento!J:J,df_blueme_com_parcelamento!M:M,Conciliacao!A67)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33">
        <f>SUMIFS(df_tesouraria_trans!E:E,df_tesouraria_trans!D:D,Conciliacao!A67,df_tesouraria_trans!E:E,"&lt;0")</f>
        <v>0</v>
      </c>
      <c r="P67" s="33">
        <f>SUMIFS(df_extrato_zig!G:G,df_extrato_zig!E:E,Conciliacao!A67,df_extrato_zig!G:G,"&lt;0",df_extrato_zig!D:D,"&lt;&gt;Saque",df_extrato_zig!D:D,"&lt;&gt;Saldo Inicial")</f>
        <v>0</v>
      </c>
      <c r="Q67" s="12">
        <f t="shared" ref="Q67:Q130" si="5">SUM(J67:M67)+N67+O67+P67</f>
        <v>0</v>
      </c>
      <c r="R67" s="26">
        <f t="shared" si="4"/>
        <v>0</v>
      </c>
      <c r="S67" s="28"/>
      <c r="T67" s="31"/>
    </row>
    <row r="68" spans="1:20" x14ac:dyDescent="0.3">
      <c r="A68" s="6">
        <v>45358</v>
      </c>
      <c r="B68" s="4">
        <f>-SUMIFS(df_extrato_zig!G:G,df_extrato_zig!E:E,Conciliacao!A68,df_extrato_zig!D:D,"Saque")</f>
        <v>0</v>
      </c>
      <c r="C68" s="4"/>
      <c r="D68" s="4">
        <f>SUMIFS(df_extrato_zig!E:E,df_extrato_zig!L:L,Conciliacao!A68,df_extrato_zig!F:F,"DINHEIRO")</f>
        <v>0</v>
      </c>
      <c r="E68" s="4">
        <f>SUMIFS(view_parc_agrup!H:H,view_parc_agrup!G:G,Conciliacao!A68)</f>
        <v>0</v>
      </c>
      <c r="F68" s="7">
        <f>SUMIFS(df_mutuos!H:H,df_mutuos!B:B,Conciliacao!A68)</f>
        <v>0</v>
      </c>
      <c r="G68" s="8">
        <f>SUMIFS(df_extratos!I:I,df_extratos!F:F,Conciliacao!A68,df_extratos!G:G,"CREDITO")</f>
        <v>0</v>
      </c>
      <c r="H68" s="24">
        <f>SUMIFS(df_tesouraria_trans!E:E,df_tesouraria_trans!D:D,Conciliacao!A68,df_tesouraria_trans!E:E,"&gt;0")</f>
        <v>0</v>
      </c>
      <c r="I68" s="10">
        <f t="shared" si="3"/>
        <v>0</v>
      </c>
      <c r="J68" s="5">
        <f>SUMIFS(df_blueme_sem_parcelamento!E:E,df_blueme_sem_parcelamento!H:H,Conciliacao!A68)</f>
        <v>0</v>
      </c>
      <c r="K68" s="5">
        <f>SUMIFS(df_blueme_com_parcelamento!J:J,df_blueme_com_parcelamento!M:M,Conciliacao!A68)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33">
        <f>SUMIFS(df_tesouraria_trans!E:E,df_tesouraria_trans!D:D,Conciliacao!A68,df_tesouraria_trans!E:E,"&lt;0")</f>
        <v>0</v>
      </c>
      <c r="P68" s="33">
        <f>SUMIFS(df_extrato_zig!G:G,df_extrato_zig!E:E,Conciliacao!A68,df_extrato_zig!G:G,"&lt;0",df_extrato_zig!D:D,"&lt;&gt;Saque",df_extrato_zig!D:D,"&lt;&gt;Saldo Inicial")</f>
        <v>0</v>
      </c>
      <c r="Q68" s="12">
        <f t="shared" si="5"/>
        <v>0</v>
      </c>
      <c r="R68" s="26">
        <f t="shared" si="4"/>
        <v>0</v>
      </c>
      <c r="S68" s="28"/>
      <c r="T68" s="31"/>
    </row>
    <row r="69" spans="1:20" x14ac:dyDescent="0.3">
      <c r="A69" s="6">
        <v>45359</v>
      </c>
      <c r="B69" s="4">
        <f>-SUMIFS(df_extrato_zig!G:G,df_extrato_zig!E:E,Conciliacao!A69,df_extrato_zig!D:D,"Saque")</f>
        <v>0</v>
      </c>
      <c r="C69" s="4"/>
      <c r="D69" s="4">
        <f>SUMIFS(df_extrato_zig!E:E,df_extrato_zig!L:L,Conciliacao!A69,df_extrato_zig!F:F,"DINHEIRO")</f>
        <v>0</v>
      </c>
      <c r="E69" s="4">
        <f>SUMIFS(view_parc_agrup!H:H,view_parc_agrup!G:G,Conciliacao!A69)</f>
        <v>0</v>
      </c>
      <c r="F69" s="7">
        <f>SUMIFS(df_mutuos!H:H,df_mutuos!B:B,Conciliacao!A69)</f>
        <v>0</v>
      </c>
      <c r="G69" s="8">
        <f>SUMIFS(df_extratos!I:I,df_extratos!F:F,Conciliacao!A69,df_extratos!G:G,"CREDITO")</f>
        <v>0</v>
      </c>
      <c r="H69" s="24">
        <f>SUMIFS(df_tesouraria_trans!E:E,df_tesouraria_trans!D:D,Conciliacao!A69,df_tesouraria_trans!E:E,"&gt;0")</f>
        <v>0</v>
      </c>
      <c r="I69" s="10">
        <f t="shared" si="3"/>
        <v>0</v>
      </c>
      <c r="J69" s="5">
        <f>SUMIFS(df_blueme_sem_parcelamento!E:E,df_blueme_sem_parcelamento!H:H,Conciliacao!A69)</f>
        <v>0</v>
      </c>
      <c r="K69" s="5">
        <f>SUMIFS(df_blueme_com_parcelamento!J:J,df_blueme_com_parcelamento!M:M,Conciliacao!A69)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33">
        <f>SUMIFS(df_tesouraria_trans!E:E,df_tesouraria_trans!D:D,Conciliacao!A69,df_tesouraria_trans!E:E,"&lt;0")</f>
        <v>0</v>
      </c>
      <c r="P69" s="33">
        <f>SUMIFS(df_extrato_zig!G:G,df_extrato_zig!E:E,Conciliacao!A69,df_extrato_zig!G:G,"&lt;0",df_extrato_zig!D:D,"&lt;&gt;Saque",df_extrato_zig!D:D,"&lt;&gt;Saldo Inicial")</f>
        <v>0</v>
      </c>
      <c r="Q69" s="12">
        <f t="shared" si="5"/>
        <v>0</v>
      </c>
      <c r="R69" s="26">
        <f t="shared" si="4"/>
        <v>0</v>
      </c>
      <c r="S69" s="28"/>
      <c r="T69" s="31"/>
    </row>
    <row r="70" spans="1:20" x14ac:dyDescent="0.3">
      <c r="A70" s="6">
        <v>45360</v>
      </c>
      <c r="B70" s="4">
        <f>-SUMIFS(df_extrato_zig!G:G,df_extrato_zig!E:E,Conciliacao!A70,df_extrato_zig!D:D,"Saque")</f>
        <v>0</v>
      </c>
      <c r="C70" s="4"/>
      <c r="D70" s="4">
        <f>SUMIFS(df_extrato_zig!E:E,df_extrato_zig!L:L,Conciliacao!A70,df_extrato_zig!F:F,"DINHEIRO")</f>
        <v>0</v>
      </c>
      <c r="E70" s="4">
        <f>SUMIFS(view_parc_agrup!H:H,view_parc_agrup!G:G,Conciliacao!A70)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SUMIFS(df_tesouraria_trans!E:E,df_tesouraria_trans!D:D,Conciliacao!A70,df_tesouraria_trans!E:E,"&gt;0")</f>
        <v>0</v>
      </c>
      <c r="I70" s="10">
        <f t="shared" si="3"/>
        <v>0</v>
      </c>
      <c r="J70" s="5">
        <f>SUMIFS(df_blueme_sem_parcelamento!E:E,df_blueme_sem_parcelamento!H:H,Conciliacao!A70)</f>
        <v>0</v>
      </c>
      <c r="K70" s="5">
        <f>SUMIFS(df_blueme_com_parcelamento!J:J,df_blueme_com_parcelamento!M:M,Conciliacao!A70)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33">
        <f>SUMIFS(df_tesouraria_trans!E:E,df_tesouraria_trans!D:D,Conciliacao!A70,df_tesouraria_trans!E:E,"&lt;0")</f>
        <v>0</v>
      </c>
      <c r="P70" s="33">
        <f>SUMIFS(df_extrato_zig!G:G,df_extrato_zig!E:E,Conciliacao!A70,df_extrato_zig!G:G,"&lt;0",df_extrato_zig!D:D,"&lt;&gt;Saque",df_extrato_zig!D:D,"&lt;&gt;Saldo Inicial")</f>
        <v>0</v>
      </c>
      <c r="Q70" s="12">
        <f t="shared" si="5"/>
        <v>0</v>
      </c>
      <c r="R70" s="26">
        <f t="shared" si="4"/>
        <v>0</v>
      </c>
      <c r="S70" s="28"/>
      <c r="T70" s="31"/>
    </row>
    <row r="71" spans="1:20" x14ac:dyDescent="0.3">
      <c r="A71" s="6">
        <v>45361</v>
      </c>
      <c r="B71" s="4">
        <f>-SUMIFS(df_extrato_zig!G:G,df_extrato_zig!E:E,Conciliacao!A71,df_extrato_zig!D:D,"Saque")</f>
        <v>0</v>
      </c>
      <c r="C71" s="4"/>
      <c r="D71" s="4">
        <f>SUMIFS(df_extrato_zig!E:E,df_extrato_zig!L:L,Conciliacao!A71,df_extrato_zig!F:F,"DINHEIRO")</f>
        <v>0</v>
      </c>
      <c r="E71" s="4">
        <f>SUMIFS(view_parc_agrup!H:H,view_parc_agrup!G:G,Conciliacao!A71)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SUMIFS(df_tesouraria_trans!E:E,df_tesouraria_trans!D:D,Conciliacao!A71,df_tesouraria_trans!E:E,"&gt;0")</f>
        <v>0</v>
      </c>
      <c r="I71" s="10">
        <f t="shared" si="3"/>
        <v>0</v>
      </c>
      <c r="J71" s="5">
        <f>SUMIFS(df_blueme_sem_parcelamento!E:E,df_blueme_sem_parcelamento!H:H,Conciliacao!A71)</f>
        <v>0</v>
      </c>
      <c r="K71" s="5">
        <f>SUMIFS(df_blueme_com_parcelamento!J:J,df_blueme_com_parcelamento!M:M,Conciliacao!A71)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33">
        <f>SUMIFS(df_tesouraria_trans!E:E,df_tesouraria_trans!D:D,Conciliacao!A71,df_tesouraria_trans!E:E,"&lt;0")</f>
        <v>0</v>
      </c>
      <c r="P71" s="33">
        <f>SUMIFS(df_extrato_zig!G:G,df_extrato_zig!E:E,Conciliacao!A71,df_extrato_zig!G:G,"&lt;0",df_extrato_zig!D:D,"&lt;&gt;Saque",df_extrato_zig!D:D,"&lt;&gt;Saldo Inicial")</f>
        <v>0</v>
      </c>
      <c r="Q71" s="12">
        <f t="shared" si="5"/>
        <v>0</v>
      </c>
      <c r="R71" s="26">
        <f t="shared" si="4"/>
        <v>0</v>
      </c>
      <c r="S71" s="28"/>
      <c r="T71" s="31"/>
    </row>
    <row r="72" spans="1:20" x14ac:dyDescent="0.3">
      <c r="A72" s="6">
        <v>45362</v>
      </c>
      <c r="B72" s="4">
        <f>-SUMIFS(df_extrato_zig!G:G,df_extrato_zig!E:E,Conciliacao!A72,df_extrato_zig!D:D,"Saque")</f>
        <v>0</v>
      </c>
      <c r="C72" s="4"/>
      <c r="D72" s="4">
        <f>SUMIFS(df_extrato_zig!E:E,df_extrato_zig!L:L,Conciliacao!A72,df_extrato_zig!F:F,"DINHEIRO")</f>
        <v>0</v>
      </c>
      <c r="E72" s="4">
        <f>SUMIFS(view_parc_agrup!H:H,view_parc_agrup!G:G,Conciliacao!A72)</f>
        <v>0</v>
      </c>
      <c r="F72" s="7">
        <f>SUMIFS(df_mutuos!H:H,df_mutuos!B:B,Conciliacao!A72)</f>
        <v>0</v>
      </c>
      <c r="G72" s="8">
        <f>SUMIFS(df_extratos!I:I,df_extratos!F:F,Conciliacao!A72,df_extratos!G:G,"CREDITO")</f>
        <v>0</v>
      </c>
      <c r="H72" s="24">
        <f>SUMIFS(df_tesouraria_trans!E:E,df_tesouraria_trans!D:D,Conciliacao!A72,df_tesouraria_trans!E:E,"&gt;0")</f>
        <v>0</v>
      </c>
      <c r="I72" s="10">
        <f t="shared" si="3"/>
        <v>0</v>
      </c>
      <c r="J72" s="5">
        <f>SUMIFS(df_blueme_sem_parcelamento!E:E,df_blueme_sem_parcelamento!H:H,Conciliacao!A72)</f>
        <v>0</v>
      </c>
      <c r="K72" s="5">
        <f>SUMIFS(df_blueme_com_parcelamento!J:J,df_blueme_com_parcelamento!M:M,Conciliacao!A72)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33">
        <f>SUMIFS(df_tesouraria_trans!E:E,df_tesouraria_trans!D:D,Conciliacao!A72,df_tesouraria_trans!E:E,"&lt;0")</f>
        <v>0</v>
      </c>
      <c r="P72" s="33">
        <f>SUMIFS(df_extrato_zig!G:G,df_extrato_zig!E:E,Conciliacao!A72,df_extrato_zig!G:G,"&lt;0",df_extrato_zig!D:D,"&lt;&gt;Saque",df_extrato_zig!D:D,"&lt;&gt;Saldo Inicial")</f>
        <v>0</v>
      </c>
      <c r="Q72" s="12">
        <f t="shared" si="5"/>
        <v>0</v>
      </c>
      <c r="R72" s="26">
        <f t="shared" si="4"/>
        <v>0</v>
      </c>
      <c r="S72" s="28"/>
      <c r="T72" s="31"/>
    </row>
    <row r="73" spans="1:20" x14ac:dyDescent="0.3">
      <c r="A73" s="6">
        <v>45363</v>
      </c>
      <c r="B73" s="4">
        <f>-SUMIFS(df_extrato_zig!G:G,df_extrato_zig!E:E,Conciliacao!A73,df_extrato_zig!D:D,"Saque")</f>
        <v>0</v>
      </c>
      <c r="C73" s="4"/>
      <c r="D73" s="4">
        <f>SUMIFS(df_extrato_zig!E:E,df_extrato_zig!L:L,Conciliacao!A73,df_extrato_zig!F:F,"DINHEIRO")</f>
        <v>0</v>
      </c>
      <c r="E73" s="4">
        <f>SUMIFS(view_parc_agrup!H:H,view_parc_agrup!G:G,Conciliacao!A73)</f>
        <v>0</v>
      </c>
      <c r="F73" s="7">
        <f>SUMIFS(df_mutuos!H:H,df_mutuos!B:B,Conciliacao!A73)</f>
        <v>0</v>
      </c>
      <c r="G73" s="8">
        <f>SUMIFS(df_extratos!I:I,df_extratos!F:F,Conciliacao!A73,df_extratos!G:G,"CREDITO")</f>
        <v>0</v>
      </c>
      <c r="H73" s="24">
        <f>SUMIFS(df_tesouraria_trans!E:E,df_tesouraria_trans!D:D,Conciliacao!A73,df_tesouraria_trans!E:E,"&gt;0")</f>
        <v>0</v>
      </c>
      <c r="I73" s="10">
        <f t="shared" si="3"/>
        <v>0</v>
      </c>
      <c r="J73" s="5">
        <f>SUMIFS(df_blueme_sem_parcelamento!E:E,df_blueme_sem_parcelamento!H:H,Conciliacao!A73)</f>
        <v>0</v>
      </c>
      <c r="K73" s="5">
        <f>SUMIFS(df_blueme_com_parcelamento!J:J,df_blueme_com_parcelamento!M:M,Conciliacao!A73)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33">
        <f>SUMIFS(df_tesouraria_trans!E:E,df_tesouraria_trans!D:D,Conciliacao!A73,df_tesouraria_trans!E:E,"&lt;0")</f>
        <v>0</v>
      </c>
      <c r="P73" s="33">
        <f>SUMIFS(df_extrato_zig!G:G,df_extrato_zig!E:E,Conciliacao!A73,df_extrato_zig!G:G,"&lt;0",df_extrato_zig!D:D,"&lt;&gt;Saque",df_extrato_zig!D:D,"&lt;&gt;Saldo Inicial")</f>
        <v>0</v>
      </c>
      <c r="Q73" s="12">
        <f t="shared" si="5"/>
        <v>0</v>
      </c>
      <c r="R73" s="26">
        <f t="shared" si="4"/>
        <v>0</v>
      </c>
      <c r="S73" s="28"/>
      <c r="T73" s="31"/>
    </row>
    <row r="74" spans="1:20" x14ac:dyDescent="0.3">
      <c r="A74" s="6">
        <v>45364</v>
      </c>
      <c r="B74" s="4">
        <f>-SUMIFS(df_extrato_zig!G:G,df_extrato_zig!E:E,Conciliacao!A74,df_extrato_zig!D:D,"Saque")</f>
        <v>0</v>
      </c>
      <c r="C74" s="4"/>
      <c r="D74" s="4">
        <f>SUMIFS(df_extrato_zig!E:E,df_extrato_zig!L:L,Conciliacao!A74,df_extrato_zig!F:F,"DINHEIRO")</f>
        <v>0</v>
      </c>
      <c r="E74" s="4">
        <f>SUMIFS(view_parc_agrup!H:H,view_parc_agrup!G:G,Conciliacao!A74)</f>
        <v>0</v>
      </c>
      <c r="F74" s="7">
        <f>SUMIFS(df_mutuos!H:H,df_mutuos!B:B,Conciliacao!A74)</f>
        <v>0</v>
      </c>
      <c r="G74" s="8">
        <f>SUMIFS(df_extratos!I:I,df_extratos!F:F,Conciliacao!A74,df_extratos!G:G,"CREDITO")</f>
        <v>0</v>
      </c>
      <c r="H74" s="24">
        <f>SUMIFS(df_tesouraria_trans!E:E,df_tesouraria_trans!D:D,Conciliacao!A74,df_tesouraria_trans!E:E,"&gt;0")</f>
        <v>0</v>
      </c>
      <c r="I74" s="10">
        <f t="shared" si="3"/>
        <v>0</v>
      </c>
      <c r="J74" s="5">
        <f>SUMIFS(df_blueme_sem_parcelamento!E:E,df_blueme_sem_parcelamento!H:H,Conciliacao!A74)</f>
        <v>0</v>
      </c>
      <c r="K74" s="5">
        <f>SUMIFS(df_blueme_com_parcelamento!J:J,df_blueme_com_parcelamento!M:M,Conciliacao!A74)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33">
        <f>SUMIFS(df_tesouraria_trans!E:E,df_tesouraria_trans!D:D,Conciliacao!A74,df_tesouraria_trans!E:E,"&lt;0")</f>
        <v>0</v>
      </c>
      <c r="P74" s="33">
        <f>SUMIFS(df_extrato_zig!G:G,df_extrato_zig!E:E,Conciliacao!A74,df_extrato_zig!G:G,"&lt;0",df_extrato_zig!D:D,"&lt;&gt;Saque",df_extrato_zig!D:D,"&lt;&gt;Saldo Inicial")</f>
        <v>0</v>
      </c>
      <c r="Q74" s="12">
        <f t="shared" si="5"/>
        <v>0</v>
      </c>
      <c r="R74" s="26">
        <f t="shared" si="4"/>
        <v>0</v>
      </c>
      <c r="S74" s="28"/>
      <c r="T74" s="31"/>
    </row>
    <row r="75" spans="1:20" x14ac:dyDescent="0.3">
      <c r="A75" s="6">
        <v>45365</v>
      </c>
      <c r="B75" s="4">
        <f>-SUMIFS(df_extrato_zig!G:G,df_extrato_zig!E:E,Conciliacao!A75,df_extrato_zig!D:D,"Saque")</f>
        <v>0</v>
      </c>
      <c r="C75" s="4"/>
      <c r="D75" s="4">
        <f>SUMIFS(df_extrato_zig!E:E,df_extrato_zig!L:L,Conciliacao!A75,df_extrato_zig!F:F,"DINHEIRO")</f>
        <v>0</v>
      </c>
      <c r="E75" s="4">
        <f>SUMIFS(view_parc_agrup!H:H,view_parc_agrup!G:G,Conciliacao!A75)</f>
        <v>0</v>
      </c>
      <c r="F75" s="7">
        <f>SUMIFS(df_mutuos!H:H,df_mutuos!B:B,Conciliacao!A75)</f>
        <v>0</v>
      </c>
      <c r="G75" s="8">
        <f>SUMIFS(df_extratos!I:I,df_extratos!F:F,Conciliacao!A75,df_extratos!G:G,"CREDITO")</f>
        <v>0</v>
      </c>
      <c r="H75" s="24">
        <f>SUMIFS(df_tesouraria_trans!E:E,df_tesouraria_trans!D:D,Conciliacao!A75,df_tesouraria_trans!E:E,"&gt;0")</f>
        <v>0</v>
      </c>
      <c r="I75" s="10">
        <f t="shared" si="3"/>
        <v>0</v>
      </c>
      <c r="J75" s="5">
        <f>SUMIFS(df_blueme_sem_parcelamento!E:E,df_blueme_sem_parcelamento!H:H,Conciliacao!A75)</f>
        <v>0</v>
      </c>
      <c r="K75" s="5">
        <f>SUMIFS(df_blueme_com_parcelamento!J:J,df_blueme_com_parcelamento!M:M,Conciliacao!A75)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33">
        <f>SUMIFS(df_tesouraria_trans!E:E,df_tesouraria_trans!D:D,Conciliacao!A75,df_tesouraria_trans!E:E,"&lt;0")</f>
        <v>0</v>
      </c>
      <c r="P75" s="33">
        <f>SUMIFS(df_extrato_zig!G:G,df_extrato_zig!E:E,Conciliacao!A75,df_extrato_zig!G:G,"&lt;0",df_extrato_zig!D:D,"&lt;&gt;Saque",df_extrato_zig!D:D,"&lt;&gt;Saldo Inicial")</f>
        <v>0</v>
      </c>
      <c r="Q75" s="12">
        <f t="shared" si="5"/>
        <v>0</v>
      </c>
      <c r="R75" s="26">
        <f t="shared" si="4"/>
        <v>0</v>
      </c>
      <c r="S75" s="28"/>
      <c r="T75" s="31"/>
    </row>
    <row r="76" spans="1:20" x14ac:dyDescent="0.3">
      <c r="A76" s="6">
        <v>45366</v>
      </c>
      <c r="B76" s="4">
        <f>-SUMIFS(df_extrato_zig!G:G,df_extrato_zig!E:E,Conciliacao!A76,df_extrato_zig!D:D,"Saque")</f>
        <v>0</v>
      </c>
      <c r="C76" s="4"/>
      <c r="D76" s="4">
        <f>SUMIFS(df_extrato_zig!E:E,df_extrato_zig!L:L,Conciliacao!A76,df_extrato_zig!F:F,"DINHEIRO")</f>
        <v>0</v>
      </c>
      <c r="E76" s="4">
        <f>SUMIFS(view_parc_agrup!H:H,view_parc_agrup!G:G,Conciliacao!A76)</f>
        <v>0</v>
      </c>
      <c r="F76" s="7">
        <f>SUMIFS(df_mutuos!H:H,df_mutuos!B:B,Conciliacao!A76)</f>
        <v>0</v>
      </c>
      <c r="G76" s="8">
        <f>SUMIFS(df_extratos!I:I,df_extratos!F:F,Conciliacao!A76,df_extratos!G:G,"CREDITO")</f>
        <v>0</v>
      </c>
      <c r="H76" s="24">
        <f>SUMIFS(df_tesouraria_trans!E:E,df_tesouraria_trans!D:D,Conciliacao!A76,df_tesouraria_trans!E:E,"&gt;0")</f>
        <v>0</v>
      </c>
      <c r="I76" s="10">
        <f t="shared" si="3"/>
        <v>0</v>
      </c>
      <c r="J76" s="5">
        <f>SUMIFS(df_blueme_sem_parcelamento!E:E,df_blueme_sem_parcelamento!H:H,Conciliacao!A76)</f>
        <v>0</v>
      </c>
      <c r="K76" s="5">
        <f>SUMIFS(df_blueme_com_parcelamento!J:J,df_blueme_com_parcelamento!M:M,Conciliacao!A76)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0</v>
      </c>
      <c r="O76" s="33">
        <f>SUMIFS(df_tesouraria_trans!E:E,df_tesouraria_trans!D:D,Conciliacao!A76,df_tesouraria_trans!E:E,"&lt;0")</f>
        <v>0</v>
      </c>
      <c r="P76" s="33">
        <f>SUMIFS(df_extrato_zig!G:G,df_extrato_zig!E:E,Conciliacao!A76,df_extrato_zig!G:G,"&lt;0",df_extrato_zig!D:D,"&lt;&gt;Saque",df_extrato_zig!D:D,"&lt;&gt;Saldo Inicial")</f>
        <v>0</v>
      </c>
      <c r="Q76" s="12">
        <f t="shared" si="5"/>
        <v>0</v>
      </c>
      <c r="R76" s="26">
        <f t="shared" si="4"/>
        <v>0</v>
      </c>
      <c r="S76" s="28"/>
      <c r="T76" s="31"/>
    </row>
    <row r="77" spans="1:20" x14ac:dyDescent="0.3">
      <c r="A77" s="6">
        <v>45367</v>
      </c>
      <c r="B77" s="4">
        <f>-SUMIFS(df_extrato_zig!G:G,df_extrato_zig!E:E,Conciliacao!A77,df_extrato_zig!D:D,"Saque")</f>
        <v>0</v>
      </c>
      <c r="C77" s="4"/>
      <c r="D77" s="4">
        <f>SUMIFS(df_extrato_zig!E:E,df_extrato_zig!L:L,Conciliacao!A77,df_extrato_zig!F:F,"DINHEIRO")</f>
        <v>0</v>
      </c>
      <c r="E77" s="4">
        <f>SUMIFS(view_parc_agrup!H:H,view_parc_agrup!G:G,Conciliacao!A77)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SUMIFS(df_tesouraria_trans!E:E,df_tesouraria_trans!D:D,Conciliacao!A77,df_tesouraria_trans!E:E,"&gt;0")</f>
        <v>0</v>
      </c>
      <c r="I77" s="10">
        <f t="shared" si="3"/>
        <v>0</v>
      </c>
      <c r="J77" s="5">
        <f>SUMIFS(df_blueme_sem_parcelamento!E:E,df_blueme_sem_parcelamento!H:H,Conciliacao!A77)</f>
        <v>0</v>
      </c>
      <c r="K77" s="5">
        <f>SUMIFS(df_blueme_com_parcelamento!J:J,df_blueme_com_parcelamento!M:M,Conciliacao!A77)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33">
        <f>SUMIFS(df_tesouraria_trans!E:E,df_tesouraria_trans!D:D,Conciliacao!A77,df_tesouraria_trans!E:E,"&lt;0")</f>
        <v>0</v>
      </c>
      <c r="P77" s="33">
        <f>SUMIFS(df_extrato_zig!G:G,df_extrato_zig!E:E,Conciliacao!A77,df_extrato_zig!G:G,"&lt;0",df_extrato_zig!D:D,"&lt;&gt;Saque",df_extrato_zig!D:D,"&lt;&gt;Saldo Inicial")</f>
        <v>0</v>
      </c>
      <c r="Q77" s="12">
        <f t="shared" si="5"/>
        <v>0</v>
      </c>
      <c r="R77" s="26">
        <f t="shared" si="4"/>
        <v>0</v>
      </c>
      <c r="S77" s="28"/>
      <c r="T77" s="31"/>
    </row>
    <row r="78" spans="1:20" x14ac:dyDescent="0.3">
      <c r="A78" s="6">
        <v>45368</v>
      </c>
      <c r="B78" s="4">
        <f>-SUMIFS(df_extrato_zig!G:G,df_extrato_zig!E:E,Conciliacao!A78,df_extrato_zig!D:D,"Saque")</f>
        <v>0</v>
      </c>
      <c r="C78" s="4"/>
      <c r="D78" s="4">
        <f>SUMIFS(df_extrato_zig!E:E,df_extrato_zig!L:L,Conciliacao!A78,df_extrato_zig!F:F,"DINHEIRO")</f>
        <v>0</v>
      </c>
      <c r="E78" s="4">
        <f>SUMIFS(view_parc_agrup!H:H,view_parc_agrup!G:G,Conciliacao!A78)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SUMIFS(df_tesouraria_trans!E:E,df_tesouraria_trans!D:D,Conciliacao!A78,df_tesouraria_trans!E:E,"&gt;0")</f>
        <v>0</v>
      </c>
      <c r="I78" s="10">
        <f t="shared" si="3"/>
        <v>0</v>
      </c>
      <c r="J78" s="5">
        <f>SUMIFS(df_blueme_sem_parcelamento!E:E,df_blueme_sem_parcelamento!H:H,Conciliacao!A78)</f>
        <v>0</v>
      </c>
      <c r="K78" s="5">
        <f>SUMIFS(df_blueme_com_parcelamento!J:J,df_blueme_com_parcelamento!M:M,Conciliacao!A78)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33">
        <f>SUMIFS(df_tesouraria_trans!E:E,df_tesouraria_trans!D:D,Conciliacao!A78,df_tesouraria_trans!E:E,"&lt;0")</f>
        <v>0</v>
      </c>
      <c r="P78" s="33">
        <f>SUMIFS(df_extrato_zig!G:G,df_extrato_zig!E:E,Conciliacao!A78,df_extrato_zig!G:G,"&lt;0",df_extrato_zig!D:D,"&lt;&gt;Saque",df_extrato_zig!D:D,"&lt;&gt;Saldo Inicial")</f>
        <v>0</v>
      </c>
      <c r="Q78" s="12">
        <f t="shared" si="5"/>
        <v>0</v>
      </c>
      <c r="R78" s="26">
        <f t="shared" si="4"/>
        <v>0</v>
      </c>
      <c r="S78" s="28"/>
      <c r="T78" s="31"/>
    </row>
    <row r="79" spans="1:20" x14ac:dyDescent="0.3">
      <c r="A79" s="6">
        <v>45369</v>
      </c>
      <c r="B79" s="4">
        <f>-SUMIFS(df_extrato_zig!G:G,df_extrato_zig!E:E,Conciliacao!A79,df_extrato_zig!D:D,"Saque")</f>
        <v>0</v>
      </c>
      <c r="C79" s="4"/>
      <c r="D79" s="4">
        <f>SUMIFS(df_extrato_zig!E:E,df_extrato_zig!L:L,Conciliacao!A79,df_extrato_zig!F:F,"DINHEIRO")</f>
        <v>0</v>
      </c>
      <c r="E79" s="4">
        <f>SUMIFS(view_parc_agrup!H:H,view_parc_agrup!G:G,Conciliacao!A79)</f>
        <v>0</v>
      </c>
      <c r="F79" s="7">
        <f>SUMIFS(df_mutuos!H:H,df_mutuos!B:B,Conciliacao!A79)</f>
        <v>0</v>
      </c>
      <c r="G79" s="8">
        <f>SUMIFS(df_extratos!I:I,df_extratos!F:F,Conciliacao!A79,df_extratos!G:G,"CREDITO")</f>
        <v>0</v>
      </c>
      <c r="H79" s="24">
        <f>SUMIFS(df_tesouraria_trans!E:E,df_tesouraria_trans!D:D,Conciliacao!A79,df_tesouraria_trans!E:E,"&gt;0")</f>
        <v>0</v>
      </c>
      <c r="I79" s="10">
        <f t="shared" si="3"/>
        <v>0</v>
      </c>
      <c r="J79" s="5">
        <f>SUMIFS(df_blueme_sem_parcelamento!E:E,df_blueme_sem_parcelamento!H:H,Conciliacao!A79)</f>
        <v>0</v>
      </c>
      <c r="K79" s="5">
        <f>SUMIFS(df_blueme_com_parcelamento!J:J,df_blueme_com_parcelamento!M:M,Conciliacao!A79)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0</v>
      </c>
      <c r="O79" s="33">
        <f>SUMIFS(df_tesouraria_trans!E:E,df_tesouraria_trans!D:D,Conciliacao!A79,df_tesouraria_trans!E:E,"&lt;0")</f>
        <v>0</v>
      </c>
      <c r="P79" s="33">
        <f>SUMIFS(df_extrato_zig!G:G,df_extrato_zig!E:E,Conciliacao!A79,df_extrato_zig!G:G,"&lt;0",df_extrato_zig!D:D,"&lt;&gt;Saque",df_extrato_zig!D:D,"&lt;&gt;Saldo Inicial")</f>
        <v>0</v>
      </c>
      <c r="Q79" s="12">
        <f t="shared" si="5"/>
        <v>0</v>
      </c>
      <c r="R79" s="26">
        <f t="shared" si="4"/>
        <v>0</v>
      </c>
      <c r="S79" s="28"/>
      <c r="T79" s="31"/>
    </row>
    <row r="80" spans="1:20" x14ac:dyDescent="0.3">
      <c r="A80" s="6">
        <v>45370</v>
      </c>
      <c r="B80" s="4">
        <f>-SUMIFS(df_extrato_zig!G:G,df_extrato_zig!E:E,Conciliacao!A80,df_extrato_zig!D:D,"Saque")</f>
        <v>0</v>
      </c>
      <c r="C80" s="4"/>
      <c r="D80" s="4">
        <f>SUMIFS(df_extrato_zig!E:E,df_extrato_zig!L:L,Conciliacao!A80,df_extrato_zig!F:F,"DINHEIRO")</f>
        <v>0</v>
      </c>
      <c r="E80" s="4">
        <f>SUMIFS(view_parc_agrup!H:H,view_parc_agrup!G:G,Conciliacao!A80)</f>
        <v>0</v>
      </c>
      <c r="F80" s="7">
        <f>SUMIFS(df_mutuos!H:H,df_mutuos!B:B,Conciliacao!A80)</f>
        <v>0</v>
      </c>
      <c r="G80" s="8">
        <f>SUMIFS(df_extratos!I:I,df_extratos!F:F,Conciliacao!A80,df_extratos!G:G,"CREDITO")</f>
        <v>0</v>
      </c>
      <c r="H80" s="24">
        <f>SUMIFS(df_tesouraria_trans!E:E,df_tesouraria_trans!D:D,Conciliacao!A80,df_tesouraria_trans!E:E,"&gt;0")</f>
        <v>0</v>
      </c>
      <c r="I80" s="10">
        <f t="shared" si="3"/>
        <v>0</v>
      </c>
      <c r="J80" s="5">
        <f>SUMIFS(df_blueme_sem_parcelamento!E:E,df_blueme_sem_parcelamento!H:H,Conciliacao!A80)</f>
        <v>0</v>
      </c>
      <c r="K80" s="5">
        <f>SUMIFS(df_blueme_com_parcelamento!J:J,df_blueme_com_parcelamento!M:M,Conciliacao!A80)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0</v>
      </c>
      <c r="O80" s="33">
        <f>SUMIFS(df_tesouraria_trans!E:E,df_tesouraria_trans!D:D,Conciliacao!A80,df_tesouraria_trans!E:E,"&lt;0")</f>
        <v>0</v>
      </c>
      <c r="P80" s="33">
        <f>SUMIFS(df_extrato_zig!G:G,df_extrato_zig!E:E,Conciliacao!A80,df_extrato_zig!G:G,"&lt;0",df_extrato_zig!D:D,"&lt;&gt;Saque",df_extrato_zig!D:D,"&lt;&gt;Saldo Inicial")</f>
        <v>0</v>
      </c>
      <c r="Q80" s="12">
        <f t="shared" si="5"/>
        <v>0</v>
      </c>
      <c r="R80" s="26">
        <f t="shared" si="4"/>
        <v>0</v>
      </c>
      <c r="S80" s="28"/>
      <c r="T80" s="31"/>
    </row>
    <row r="81" spans="1:20" x14ac:dyDescent="0.3">
      <c r="A81" s="6">
        <v>45371</v>
      </c>
      <c r="B81" s="4">
        <f>-SUMIFS(df_extrato_zig!G:G,df_extrato_zig!E:E,Conciliacao!A81,df_extrato_zig!D:D,"Saque")</f>
        <v>0</v>
      </c>
      <c r="C81" s="4"/>
      <c r="D81" s="4">
        <f>SUMIFS(df_extrato_zig!E:E,df_extrato_zig!L:L,Conciliacao!A81,df_extrato_zig!F:F,"DINHEIRO")</f>
        <v>0</v>
      </c>
      <c r="E81" s="4">
        <f>SUMIFS(view_parc_agrup!H:H,view_parc_agrup!G:G,Conciliacao!A81)</f>
        <v>0</v>
      </c>
      <c r="F81" s="7">
        <f>SUMIFS(df_mutuos!H:H,df_mutuos!B:B,Conciliacao!A81)</f>
        <v>0</v>
      </c>
      <c r="G81" s="8">
        <f>SUMIFS(df_extratos!I:I,df_extratos!F:F,Conciliacao!A81,df_extratos!G:G,"CREDITO")</f>
        <v>0</v>
      </c>
      <c r="H81" s="24">
        <f>SUMIFS(df_tesouraria_trans!E:E,df_tesouraria_trans!D:D,Conciliacao!A81,df_tesouraria_trans!E:E,"&gt;0")</f>
        <v>0</v>
      </c>
      <c r="I81" s="10">
        <f t="shared" si="3"/>
        <v>0</v>
      </c>
      <c r="J81" s="5">
        <f>SUMIFS(df_blueme_sem_parcelamento!E:E,df_blueme_sem_parcelamento!H:H,Conciliacao!A81)</f>
        <v>0</v>
      </c>
      <c r="K81" s="5">
        <f>SUMIFS(df_blueme_com_parcelamento!J:J,df_blueme_com_parcelamento!M:M,Conciliacao!A81)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0</v>
      </c>
      <c r="O81" s="33">
        <f>SUMIFS(df_tesouraria_trans!E:E,df_tesouraria_trans!D:D,Conciliacao!A81,df_tesouraria_trans!E:E,"&lt;0")</f>
        <v>0</v>
      </c>
      <c r="P81" s="33">
        <f>SUMIFS(df_extrato_zig!G:G,df_extrato_zig!E:E,Conciliacao!A81,df_extrato_zig!G:G,"&lt;0",df_extrato_zig!D:D,"&lt;&gt;Saque",df_extrato_zig!D:D,"&lt;&gt;Saldo Inicial")</f>
        <v>0</v>
      </c>
      <c r="Q81" s="12">
        <f t="shared" si="5"/>
        <v>0</v>
      </c>
      <c r="R81" s="26">
        <f t="shared" si="4"/>
        <v>0</v>
      </c>
      <c r="S81" s="28"/>
      <c r="T81" s="31"/>
    </row>
    <row r="82" spans="1:20" x14ac:dyDescent="0.3">
      <c r="A82" s="6">
        <v>45372</v>
      </c>
      <c r="B82" s="4">
        <f>-SUMIFS(df_extrato_zig!G:G,df_extrato_zig!E:E,Conciliacao!A82,df_extrato_zig!D:D,"Saque")</f>
        <v>0</v>
      </c>
      <c r="C82" s="4"/>
      <c r="D82" s="4">
        <f>SUMIFS(df_extrato_zig!E:E,df_extrato_zig!L:L,Conciliacao!A82,df_extrato_zig!F:F,"DINHEIRO")</f>
        <v>0</v>
      </c>
      <c r="E82" s="4">
        <f>SUMIFS(view_parc_agrup!H:H,view_parc_agrup!G:G,Conciliacao!A82)</f>
        <v>0</v>
      </c>
      <c r="F82" s="7">
        <f>SUMIFS(df_mutuos!H:H,df_mutuos!B:B,Conciliacao!A82)</f>
        <v>0</v>
      </c>
      <c r="G82" s="8">
        <f>SUMIFS(df_extratos!I:I,df_extratos!F:F,Conciliacao!A82,df_extratos!G:G,"CREDITO")</f>
        <v>0</v>
      </c>
      <c r="H82" s="24">
        <f>SUMIFS(df_tesouraria_trans!E:E,df_tesouraria_trans!D:D,Conciliacao!A82,df_tesouraria_trans!E:E,"&gt;0")</f>
        <v>0</v>
      </c>
      <c r="I82" s="10">
        <f t="shared" si="3"/>
        <v>0</v>
      </c>
      <c r="J82" s="5">
        <f>SUMIFS(df_blueme_sem_parcelamento!E:E,df_blueme_sem_parcelamento!H:H,Conciliacao!A82)</f>
        <v>0</v>
      </c>
      <c r="K82" s="5">
        <f>SUMIFS(df_blueme_com_parcelamento!J:J,df_blueme_com_parcelamento!M:M,Conciliacao!A82)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0</v>
      </c>
      <c r="O82" s="33">
        <f>SUMIFS(df_tesouraria_trans!E:E,df_tesouraria_trans!D:D,Conciliacao!A82,df_tesouraria_trans!E:E,"&lt;0")</f>
        <v>0</v>
      </c>
      <c r="P82" s="33">
        <f>SUMIFS(df_extrato_zig!G:G,df_extrato_zig!E:E,Conciliacao!A82,df_extrato_zig!G:G,"&lt;0",df_extrato_zig!D:D,"&lt;&gt;Saque",df_extrato_zig!D:D,"&lt;&gt;Saldo Inicial")</f>
        <v>0</v>
      </c>
      <c r="Q82" s="12">
        <f t="shared" si="5"/>
        <v>0</v>
      </c>
      <c r="R82" s="26">
        <f t="shared" si="4"/>
        <v>0</v>
      </c>
      <c r="S82" s="28"/>
      <c r="T82" s="31"/>
    </row>
    <row r="83" spans="1:20" x14ac:dyDescent="0.3">
      <c r="A83" s="6">
        <v>45373</v>
      </c>
      <c r="B83" s="4">
        <f>-SUMIFS(df_extrato_zig!G:G,df_extrato_zig!E:E,Conciliacao!A83,df_extrato_zig!D:D,"Saque")</f>
        <v>0</v>
      </c>
      <c r="C83" s="4"/>
      <c r="D83" s="4">
        <f>SUMIFS(df_extrato_zig!E:E,df_extrato_zig!L:L,Conciliacao!A83,df_extrato_zig!F:F,"DINHEIRO")</f>
        <v>0</v>
      </c>
      <c r="E83" s="4">
        <f>SUMIFS(view_parc_agrup!H:H,view_parc_agrup!G:G,Conciliacao!A83)</f>
        <v>0</v>
      </c>
      <c r="F83" s="7">
        <f>SUMIFS(df_mutuos!H:H,df_mutuos!B:B,Conciliacao!A83)</f>
        <v>0</v>
      </c>
      <c r="G83" s="8">
        <f>SUMIFS(df_extratos!I:I,df_extratos!F:F,Conciliacao!A83,df_extratos!G:G,"CREDITO")</f>
        <v>0</v>
      </c>
      <c r="H83" s="24">
        <f>SUMIFS(df_tesouraria_trans!E:E,df_tesouraria_trans!D:D,Conciliacao!A83,df_tesouraria_trans!E:E,"&gt;0")</f>
        <v>0</v>
      </c>
      <c r="I83" s="10">
        <f t="shared" si="3"/>
        <v>0</v>
      </c>
      <c r="J83" s="5">
        <f>SUMIFS(df_blueme_sem_parcelamento!E:E,df_blueme_sem_parcelamento!H:H,Conciliacao!A83)</f>
        <v>0</v>
      </c>
      <c r="K83" s="5">
        <f>SUMIFS(df_blueme_com_parcelamento!J:J,df_blueme_com_parcelamento!M:M,Conciliacao!A83)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0</v>
      </c>
      <c r="O83" s="33">
        <f>SUMIFS(df_tesouraria_trans!E:E,df_tesouraria_trans!D:D,Conciliacao!A83,df_tesouraria_trans!E:E,"&lt;0")</f>
        <v>0</v>
      </c>
      <c r="P83" s="33">
        <f>SUMIFS(df_extrato_zig!G:G,df_extrato_zig!E:E,Conciliacao!A83,df_extrato_zig!G:G,"&lt;0",df_extrato_zig!D:D,"&lt;&gt;Saque",df_extrato_zig!D:D,"&lt;&gt;Saldo Inicial")</f>
        <v>0</v>
      </c>
      <c r="Q83" s="12">
        <f t="shared" si="5"/>
        <v>0</v>
      </c>
      <c r="R83" s="26">
        <f t="shared" si="4"/>
        <v>0</v>
      </c>
      <c r="S83" s="28"/>
      <c r="T83" s="31"/>
    </row>
    <row r="84" spans="1:20" x14ac:dyDescent="0.3">
      <c r="A84" s="6">
        <v>45374</v>
      </c>
      <c r="B84" s="4">
        <f>-SUMIFS(df_extrato_zig!G:G,df_extrato_zig!E:E,Conciliacao!A84,df_extrato_zig!D:D,"Saque")</f>
        <v>0</v>
      </c>
      <c r="C84" s="4"/>
      <c r="D84" s="4">
        <f>SUMIFS(df_extrato_zig!E:E,df_extrato_zig!L:L,Conciliacao!A84,df_extrato_zig!F:F,"DINHEIRO")</f>
        <v>0</v>
      </c>
      <c r="E84" s="4">
        <f>SUMIFS(view_parc_agrup!H:H,view_parc_agrup!G:G,Conciliacao!A84)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SUMIFS(df_tesouraria_trans!E:E,df_tesouraria_trans!D:D,Conciliacao!A84,df_tesouraria_trans!E:E,"&gt;0")</f>
        <v>0</v>
      </c>
      <c r="I84" s="10">
        <f t="shared" si="3"/>
        <v>0</v>
      </c>
      <c r="J84" s="5">
        <f>SUMIFS(df_blueme_sem_parcelamento!E:E,df_blueme_sem_parcelamento!H:H,Conciliacao!A84)</f>
        <v>0</v>
      </c>
      <c r="K84" s="5">
        <f>SUMIFS(df_blueme_com_parcelamento!J:J,df_blueme_com_parcelamento!M:M,Conciliacao!A84)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33">
        <f>SUMIFS(df_tesouraria_trans!E:E,df_tesouraria_trans!D:D,Conciliacao!A84,df_tesouraria_trans!E:E,"&lt;0")</f>
        <v>0</v>
      </c>
      <c r="P84" s="33">
        <f>SUMIFS(df_extrato_zig!G:G,df_extrato_zig!E:E,Conciliacao!A84,df_extrato_zig!G:G,"&lt;0",df_extrato_zig!D:D,"&lt;&gt;Saque",df_extrato_zig!D:D,"&lt;&gt;Saldo Inicial")</f>
        <v>0</v>
      </c>
      <c r="Q84" s="12">
        <f t="shared" si="5"/>
        <v>0</v>
      </c>
      <c r="R84" s="26">
        <f t="shared" si="4"/>
        <v>0</v>
      </c>
      <c r="S84" s="28"/>
      <c r="T84" s="31"/>
    </row>
    <row r="85" spans="1:20" x14ac:dyDescent="0.3">
      <c r="A85" s="6">
        <v>45375</v>
      </c>
      <c r="B85" s="4">
        <f>-SUMIFS(df_extrato_zig!G:G,df_extrato_zig!E:E,Conciliacao!A85,df_extrato_zig!D:D,"Saque")</f>
        <v>0</v>
      </c>
      <c r="C85" s="4"/>
      <c r="D85" s="4">
        <f>SUMIFS(df_extrato_zig!E:E,df_extrato_zig!L:L,Conciliacao!A85,df_extrato_zig!F:F,"DINHEIRO")</f>
        <v>0</v>
      </c>
      <c r="E85" s="4">
        <f>SUMIFS(view_parc_agrup!H:H,view_parc_agrup!G:G,Conciliacao!A85)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SUMIFS(df_tesouraria_trans!E:E,df_tesouraria_trans!D:D,Conciliacao!A85,df_tesouraria_trans!E:E,"&gt;0")</f>
        <v>0</v>
      </c>
      <c r="I85" s="10">
        <f t="shared" si="3"/>
        <v>0</v>
      </c>
      <c r="J85" s="5">
        <f>SUMIFS(df_blueme_sem_parcelamento!E:E,df_blueme_sem_parcelamento!H:H,Conciliacao!A85)</f>
        <v>0</v>
      </c>
      <c r="K85" s="5">
        <f>SUMIFS(df_blueme_com_parcelamento!J:J,df_blueme_com_parcelamento!M:M,Conciliacao!A85)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33">
        <f>SUMIFS(df_tesouraria_trans!E:E,df_tesouraria_trans!D:D,Conciliacao!A85,df_tesouraria_trans!E:E,"&lt;0")</f>
        <v>0</v>
      </c>
      <c r="P85" s="33">
        <f>SUMIFS(df_extrato_zig!G:G,df_extrato_zig!E:E,Conciliacao!A85,df_extrato_zig!G:G,"&lt;0",df_extrato_zig!D:D,"&lt;&gt;Saque",df_extrato_zig!D:D,"&lt;&gt;Saldo Inicial")</f>
        <v>0</v>
      </c>
      <c r="Q85" s="12">
        <f t="shared" si="5"/>
        <v>0</v>
      </c>
      <c r="R85" s="26">
        <f t="shared" si="4"/>
        <v>0</v>
      </c>
      <c r="S85" s="28"/>
      <c r="T85" s="31"/>
    </row>
    <row r="86" spans="1:20" x14ac:dyDescent="0.3">
      <c r="A86" s="6">
        <v>45376</v>
      </c>
      <c r="B86" s="4">
        <f>-SUMIFS(df_extrato_zig!G:G,df_extrato_zig!E:E,Conciliacao!A86,df_extrato_zig!D:D,"Saque")</f>
        <v>0</v>
      </c>
      <c r="C86" s="4"/>
      <c r="D86" s="4">
        <f>SUMIFS(df_extrato_zig!E:E,df_extrato_zig!L:L,Conciliacao!A86,df_extrato_zig!F:F,"DINHEIRO")</f>
        <v>0</v>
      </c>
      <c r="E86" s="4">
        <f>SUMIFS(view_parc_agrup!H:H,view_parc_agrup!G:G,Conciliacao!A86)</f>
        <v>0</v>
      </c>
      <c r="F86" s="7">
        <f>SUMIFS(df_mutuos!H:H,df_mutuos!B:B,Conciliacao!A86)</f>
        <v>0</v>
      </c>
      <c r="G86" s="8">
        <f>SUMIFS(df_extratos!I:I,df_extratos!F:F,Conciliacao!A86,df_extratos!G:G,"CREDITO")</f>
        <v>0</v>
      </c>
      <c r="H86" s="24">
        <f>SUMIFS(df_tesouraria_trans!E:E,df_tesouraria_trans!D:D,Conciliacao!A86,df_tesouraria_trans!E:E,"&gt;0")</f>
        <v>0</v>
      </c>
      <c r="I86" s="10">
        <f t="shared" si="3"/>
        <v>0</v>
      </c>
      <c r="J86" s="5">
        <f>SUMIFS(df_blueme_sem_parcelamento!E:E,df_blueme_sem_parcelamento!H:H,Conciliacao!A86)</f>
        <v>0</v>
      </c>
      <c r="K86" s="5">
        <f>SUMIFS(df_blueme_com_parcelamento!J:J,df_blueme_com_parcelamento!M:M,Conciliacao!A86)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0</v>
      </c>
      <c r="O86" s="33">
        <f>SUMIFS(df_tesouraria_trans!E:E,df_tesouraria_trans!D:D,Conciliacao!A86,df_tesouraria_trans!E:E,"&lt;0")</f>
        <v>0</v>
      </c>
      <c r="P86" s="33">
        <f>SUMIFS(df_extrato_zig!G:G,df_extrato_zig!E:E,Conciliacao!A86,df_extrato_zig!G:G,"&lt;0",df_extrato_zig!D:D,"&lt;&gt;Saque",df_extrato_zig!D:D,"&lt;&gt;Saldo Inicial")</f>
        <v>0</v>
      </c>
      <c r="Q86" s="12">
        <f t="shared" si="5"/>
        <v>0</v>
      </c>
      <c r="R86" s="26">
        <f t="shared" si="4"/>
        <v>0</v>
      </c>
      <c r="S86" s="28"/>
      <c r="T86" s="31"/>
    </row>
    <row r="87" spans="1:20" x14ac:dyDescent="0.3">
      <c r="A87" s="6">
        <v>45377</v>
      </c>
      <c r="B87" s="4">
        <f>-SUMIFS(df_extrato_zig!G:G,df_extrato_zig!E:E,Conciliacao!A87,df_extrato_zig!D:D,"Saque")</f>
        <v>0</v>
      </c>
      <c r="C87" s="4"/>
      <c r="D87" s="4">
        <f>SUMIFS(df_extrato_zig!E:E,df_extrato_zig!L:L,Conciliacao!A87,df_extrato_zig!F:F,"DINHEIRO")</f>
        <v>0</v>
      </c>
      <c r="E87" s="4">
        <f>SUMIFS(view_parc_agrup!H:H,view_parc_agrup!G:G,Conciliacao!A87)</f>
        <v>0</v>
      </c>
      <c r="F87" s="7">
        <f>SUMIFS(df_mutuos!H:H,df_mutuos!B:B,Conciliacao!A87)</f>
        <v>0</v>
      </c>
      <c r="G87" s="8">
        <f>SUMIFS(df_extratos!I:I,df_extratos!F:F,Conciliacao!A87,df_extratos!G:G,"CREDITO")</f>
        <v>0</v>
      </c>
      <c r="H87" s="24">
        <f>SUMIFS(df_tesouraria_trans!E:E,df_tesouraria_trans!D:D,Conciliacao!A87,df_tesouraria_trans!E:E,"&gt;0")</f>
        <v>0</v>
      </c>
      <c r="I87" s="10">
        <f t="shared" si="3"/>
        <v>0</v>
      </c>
      <c r="J87" s="5">
        <f>SUMIFS(df_blueme_sem_parcelamento!E:E,df_blueme_sem_parcelamento!H:H,Conciliacao!A87)</f>
        <v>0</v>
      </c>
      <c r="K87" s="5">
        <f>SUMIFS(df_blueme_com_parcelamento!J:J,df_blueme_com_parcelamento!M:M,Conciliacao!A87)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0</v>
      </c>
      <c r="O87" s="33">
        <f>SUMIFS(df_tesouraria_trans!E:E,df_tesouraria_trans!D:D,Conciliacao!A87,df_tesouraria_trans!E:E,"&lt;0")</f>
        <v>0</v>
      </c>
      <c r="P87" s="33">
        <f>SUMIFS(df_extrato_zig!G:G,df_extrato_zig!E:E,Conciliacao!A87,df_extrato_zig!G:G,"&lt;0",df_extrato_zig!D:D,"&lt;&gt;Saque",df_extrato_zig!D:D,"&lt;&gt;Saldo Inicial")</f>
        <v>0</v>
      </c>
      <c r="Q87" s="12">
        <f t="shared" si="5"/>
        <v>0</v>
      </c>
      <c r="R87" s="26">
        <f t="shared" si="4"/>
        <v>0</v>
      </c>
      <c r="S87" s="28"/>
      <c r="T87" s="31"/>
    </row>
    <row r="88" spans="1:20" x14ac:dyDescent="0.3">
      <c r="A88" s="6">
        <v>45378</v>
      </c>
      <c r="B88" s="4">
        <f>-SUMIFS(df_extrato_zig!G:G,df_extrato_zig!E:E,Conciliacao!A88,df_extrato_zig!D:D,"Saque")</f>
        <v>0</v>
      </c>
      <c r="C88" s="4"/>
      <c r="D88" s="4">
        <f>SUMIFS(df_extrato_zig!E:E,df_extrato_zig!L:L,Conciliacao!A88,df_extrato_zig!F:F,"DINHEIRO")</f>
        <v>0</v>
      </c>
      <c r="E88" s="4">
        <f>SUMIFS(view_parc_agrup!H:H,view_parc_agrup!G:G,Conciliacao!A88)</f>
        <v>0</v>
      </c>
      <c r="F88" s="7">
        <f>SUMIFS(df_mutuos!H:H,df_mutuos!B:B,Conciliacao!A88)</f>
        <v>0</v>
      </c>
      <c r="G88" s="8">
        <f>SUMIFS(df_extratos!I:I,df_extratos!F:F,Conciliacao!A88,df_extratos!G:G,"CREDITO")</f>
        <v>0</v>
      </c>
      <c r="H88" s="24">
        <f>SUMIFS(df_tesouraria_trans!E:E,df_tesouraria_trans!D:D,Conciliacao!A88,df_tesouraria_trans!E:E,"&gt;0")</f>
        <v>0</v>
      </c>
      <c r="I88" s="10">
        <f t="shared" si="3"/>
        <v>0</v>
      </c>
      <c r="J88" s="5">
        <f>SUMIFS(df_blueme_sem_parcelamento!E:E,df_blueme_sem_parcelamento!H:H,Conciliacao!A88)</f>
        <v>0</v>
      </c>
      <c r="K88" s="5">
        <f>SUMIFS(df_blueme_com_parcelamento!J:J,df_blueme_com_parcelamento!M:M,Conciliacao!A88)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0</v>
      </c>
      <c r="O88" s="33">
        <f>SUMIFS(df_tesouraria_trans!E:E,df_tesouraria_trans!D:D,Conciliacao!A88,df_tesouraria_trans!E:E,"&lt;0")</f>
        <v>0</v>
      </c>
      <c r="P88" s="33">
        <f>SUMIFS(df_extrato_zig!G:G,df_extrato_zig!E:E,Conciliacao!A88,df_extrato_zig!G:G,"&lt;0",df_extrato_zig!D:D,"&lt;&gt;Saque",df_extrato_zig!D:D,"&lt;&gt;Saldo Inicial")</f>
        <v>0</v>
      </c>
      <c r="Q88" s="12">
        <f t="shared" si="5"/>
        <v>0</v>
      </c>
      <c r="R88" s="26">
        <f t="shared" si="4"/>
        <v>0</v>
      </c>
      <c r="S88" s="28"/>
      <c r="T88" s="31"/>
    </row>
    <row r="89" spans="1:20" x14ac:dyDescent="0.3">
      <c r="A89" s="6">
        <v>45379</v>
      </c>
      <c r="B89" s="4">
        <f>-SUMIFS(df_extrato_zig!G:G,df_extrato_zig!E:E,Conciliacao!A89,df_extrato_zig!D:D,"Saque")</f>
        <v>0</v>
      </c>
      <c r="C89" s="4"/>
      <c r="D89" s="4">
        <f>SUMIFS(df_extrato_zig!E:E,df_extrato_zig!L:L,Conciliacao!A89,df_extrato_zig!F:F,"DINHEIRO")</f>
        <v>0</v>
      </c>
      <c r="E89" s="4">
        <f>SUMIFS(view_parc_agrup!H:H,view_parc_agrup!G:G,Conciliacao!A89)</f>
        <v>0</v>
      </c>
      <c r="F89" s="7">
        <f>SUMIFS(df_mutuos!H:H,df_mutuos!B:B,Conciliacao!A89)</f>
        <v>0</v>
      </c>
      <c r="G89" s="8">
        <f>SUMIFS(df_extratos!I:I,df_extratos!F:F,Conciliacao!A89,df_extratos!G:G,"CREDITO")</f>
        <v>0</v>
      </c>
      <c r="H89" s="24">
        <f>SUMIFS(df_tesouraria_trans!E:E,df_tesouraria_trans!D:D,Conciliacao!A89,df_tesouraria_trans!E:E,"&gt;0")</f>
        <v>0</v>
      </c>
      <c r="I89" s="10">
        <f t="shared" si="3"/>
        <v>0</v>
      </c>
      <c r="J89" s="5">
        <f>SUMIFS(df_blueme_sem_parcelamento!E:E,df_blueme_sem_parcelamento!H:H,Conciliacao!A89)</f>
        <v>0</v>
      </c>
      <c r="K89" s="5">
        <f>SUMIFS(df_blueme_com_parcelamento!J:J,df_blueme_com_parcelamento!M:M,Conciliacao!A89)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0</v>
      </c>
      <c r="O89" s="33">
        <f>SUMIFS(df_tesouraria_trans!E:E,df_tesouraria_trans!D:D,Conciliacao!A89,df_tesouraria_trans!E:E,"&lt;0")</f>
        <v>0</v>
      </c>
      <c r="P89" s="33">
        <f>SUMIFS(df_extrato_zig!G:G,df_extrato_zig!E:E,Conciliacao!A89,df_extrato_zig!G:G,"&lt;0",df_extrato_zig!D:D,"&lt;&gt;Saque",df_extrato_zig!D:D,"&lt;&gt;Saldo Inicial")</f>
        <v>0</v>
      </c>
      <c r="Q89" s="12">
        <f t="shared" si="5"/>
        <v>0</v>
      </c>
      <c r="R89" s="26">
        <f t="shared" si="4"/>
        <v>0</v>
      </c>
      <c r="S89" s="28"/>
      <c r="T89" s="31"/>
    </row>
    <row r="90" spans="1:20" x14ac:dyDescent="0.3">
      <c r="A90" s="6">
        <v>45380</v>
      </c>
      <c r="B90" s="4">
        <f>-SUMIFS(df_extrato_zig!G:G,df_extrato_zig!E:E,Conciliacao!A90,df_extrato_zig!D:D,"Saque")</f>
        <v>0</v>
      </c>
      <c r="C90" s="4"/>
      <c r="D90" s="4">
        <f>SUMIFS(df_extrato_zig!E:E,df_extrato_zig!L:L,Conciliacao!A90,df_extrato_zig!F:F,"DINHEIRO")</f>
        <v>0</v>
      </c>
      <c r="E90" s="4">
        <f>SUMIFS(view_parc_agrup!H:H,view_parc_agrup!G:G,Conciliacao!A90)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SUMIFS(df_tesouraria_trans!E:E,df_tesouraria_trans!D:D,Conciliacao!A90,df_tesouraria_trans!E:E,"&gt;0")</f>
        <v>0</v>
      </c>
      <c r="I90" s="10">
        <f t="shared" si="3"/>
        <v>0</v>
      </c>
      <c r="J90" s="5">
        <f>SUMIFS(df_blueme_sem_parcelamento!E:E,df_blueme_sem_parcelamento!H:H,Conciliacao!A90)</f>
        <v>0</v>
      </c>
      <c r="K90" s="5">
        <f>SUMIFS(df_blueme_com_parcelamento!J:J,df_blueme_com_parcelamento!M:M,Conciliacao!A90)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33">
        <f>SUMIFS(df_tesouraria_trans!E:E,df_tesouraria_trans!D:D,Conciliacao!A90,df_tesouraria_trans!E:E,"&lt;0")</f>
        <v>0</v>
      </c>
      <c r="P90" s="33">
        <f>SUMIFS(df_extrato_zig!G:G,df_extrato_zig!E:E,Conciliacao!A90,df_extrato_zig!G:G,"&lt;0",df_extrato_zig!D:D,"&lt;&gt;Saque",df_extrato_zig!D:D,"&lt;&gt;Saldo Inicial")</f>
        <v>0</v>
      </c>
      <c r="Q90" s="12">
        <f t="shared" si="5"/>
        <v>0</v>
      </c>
      <c r="R90" s="26">
        <f t="shared" si="4"/>
        <v>0</v>
      </c>
      <c r="S90" s="28"/>
      <c r="T90" s="31"/>
    </row>
    <row r="91" spans="1:20" x14ac:dyDescent="0.3">
      <c r="A91" s="6">
        <v>45381</v>
      </c>
      <c r="B91" s="4">
        <f>-SUMIFS(df_extrato_zig!G:G,df_extrato_zig!E:E,Conciliacao!A91,df_extrato_zig!D:D,"Saque")</f>
        <v>0</v>
      </c>
      <c r="C91" s="4"/>
      <c r="D91" s="4">
        <f>SUMIFS(df_extrato_zig!E:E,df_extrato_zig!L:L,Conciliacao!A91,df_extrato_zig!F:F,"DINHEIRO")</f>
        <v>0</v>
      </c>
      <c r="E91" s="4">
        <f>SUMIFS(view_parc_agrup!H:H,view_parc_agrup!G:G,Conciliacao!A91)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SUMIFS(df_tesouraria_trans!E:E,df_tesouraria_trans!D:D,Conciliacao!A91,df_tesouraria_trans!E:E,"&gt;0")</f>
        <v>0</v>
      </c>
      <c r="I91" s="10">
        <f t="shared" si="3"/>
        <v>0</v>
      </c>
      <c r="J91" s="5">
        <f>SUMIFS(df_blueme_sem_parcelamento!E:E,df_blueme_sem_parcelamento!H:H,Conciliacao!A91)</f>
        <v>0</v>
      </c>
      <c r="K91" s="5">
        <f>SUMIFS(df_blueme_com_parcelamento!J:J,df_blueme_com_parcelamento!M:M,Conciliacao!A91)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33">
        <f>SUMIFS(df_tesouraria_trans!E:E,df_tesouraria_trans!D:D,Conciliacao!A91,df_tesouraria_trans!E:E,"&lt;0")</f>
        <v>0</v>
      </c>
      <c r="P91" s="33">
        <f>SUMIFS(df_extrato_zig!G:G,df_extrato_zig!E:E,Conciliacao!A91,df_extrato_zig!G:G,"&lt;0",df_extrato_zig!D:D,"&lt;&gt;Saque",df_extrato_zig!D:D,"&lt;&gt;Saldo Inicial")</f>
        <v>0</v>
      </c>
      <c r="Q91" s="12">
        <f t="shared" si="5"/>
        <v>0</v>
      </c>
      <c r="R91" s="26">
        <f t="shared" si="4"/>
        <v>0</v>
      </c>
      <c r="S91" s="28"/>
      <c r="T91" s="31"/>
    </row>
    <row r="92" spans="1:20" x14ac:dyDescent="0.3">
      <c r="A92" s="6">
        <v>45382</v>
      </c>
      <c r="B92" s="4">
        <f>-SUMIFS(df_extrato_zig!G:G,df_extrato_zig!E:E,Conciliacao!A92,df_extrato_zig!D:D,"Saque")</f>
        <v>0</v>
      </c>
      <c r="C92" s="4"/>
      <c r="D92" s="4">
        <f>SUMIFS(df_extrato_zig!E:E,df_extrato_zig!L:L,Conciliacao!A92,df_extrato_zig!F:F,"DINHEIRO")</f>
        <v>0</v>
      </c>
      <c r="E92" s="4">
        <f>SUMIFS(view_parc_agrup!H:H,view_parc_agrup!G:G,Conciliacao!A92)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SUMIFS(df_tesouraria_trans!E:E,df_tesouraria_trans!D:D,Conciliacao!A92,df_tesouraria_trans!E:E,"&gt;0")</f>
        <v>0</v>
      </c>
      <c r="I92" s="10">
        <f t="shared" si="3"/>
        <v>0</v>
      </c>
      <c r="J92" s="5">
        <f>SUMIFS(df_blueme_sem_parcelamento!E:E,df_blueme_sem_parcelamento!H:H,Conciliacao!A92)</f>
        <v>0</v>
      </c>
      <c r="K92" s="5">
        <f>SUMIFS(df_blueme_com_parcelamento!J:J,df_blueme_com_parcelamento!M:M,Conciliacao!A92)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33">
        <f>SUMIFS(df_tesouraria_trans!E:E,df_tesouraria_trans!D:D,Conciliacao!A92,df_tesouraria_trans!E:E,"&lt;0")</f>
        <v>0</v>
      </c>
      <c r="P92" s="33">
        <f>SUMIFS(df_extrato_zig!G:G,df_extrato_zig!E:E,Conciliacao!A92,df_extrato_zig!G:G,"&lt;0",df_extrato_zig!D:D,"&lt;&gt;Saque",df_extrato_zig!D:D,"&lt;&gt;Saldo Inicial")</f>
        <v>0</v>
      </c>
      <c r="Q92" s="12">
        <f t="shared" si="5"/>
        <v>0</v>
      </c>
      <c r="R92" s="26">
        <f t="shared" si="4"/>
        <v>0</v>
      </c>
      <c r="S92" s="28"/>
      <c r="T92" s="31"/>
    </row>
    <row r="93" spans="1:20" x14ac:dyDescent="0.3">
      <c r="A93" s="6">
        <v>45383</v>
      </c>
      <c r="B93" s="4">
        <f>-SUMIFS(df_extrato_zig!G:G,df_extrato_zig!E:E,Conciliacao!A93,df_extrato_zig!D:D,"Saque")</f>
        <v>0</v>
      </c>
      <c r="C93" s="4"/>
      <c r="D93" s="4">
        <f>SUMIFS(df_extrato_zig!E:E,df_extrato_zig!L:L,Conciliacao!A93,df_extrato_zig!F:F,"DINHEIRO")</f>
        <v>0</v>
      </c>
      <c r="E93" s="4">
        <f>SUMIFS(view_parc_agrup!H:H,view_parc_agrup!G:G,Conciliacao!A93)</f>
        <v>0</v>
      </c>
      <c r="F93" s="7">
        <f>SUMIFS(df_mutuos!H:H,df_mutuos!B:B,Conciliacao!A93)</f>
        <v>0</v>
      </c>
      <c r="G93" s="8">
        <f>SUMIFS(df_extratos!I:I,df_extratos!F:F,Conciliacao!A93,df_extratos!G:G,"CREDITO")</f>
        <v>0</v>
      </c>
      <c r="H93" s="24">
        <f>SUMIFS(df_tesouraria_trans!E:E,df_tesouraria_trans!D:D,Conciliacao!A93,df_tesouraria_trans!E:E,"&gt;0")</f>
        <v>0</v>
      </c>
      <c r="I93" s="10">
        <f t="shared" si="3"/>
        <v>0</v>
      </c>
      <c r="J93" s="5">
        <f>SUMIFS(df_blueme_sem_parcelamento!E:E,df_blueme_sem_parcelamento!H:H,Conciliacao!A93)</f>
        <v>0</v>
      </c>
      <c r="K93" s="5">
        <f>SUMIFS(df_blueme_com_parcelamento!J:J,df_blueme_com_parcelamento!M:M,Conciliacao!A93)</f>
        <v>0</v>
      </c>
      <c r="L93" s="9">
        <f>SUMIFS(df_mutuos!I:I,df_mutuos!B:B,Conciliacao!A93,df_mutuos!G:G,0)</f>
        <v>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0</v>
      </c>
      <c r="O93" s="33">
        <f>SUMIFS(df_tesouraria_trans!E:E,df_tesouraria_trans!D:D,Conciliacao!A93,df_tesouraria_trans!E:E,"&lt;0")</f>
        <v>0</v>
      </c>
      <c r="P93" s="33">
        <f>SUMIFS(df_extrato_zig!G:G,df_extrato_zig!E:E,Conciliacao!A93,df_extrato_zig!G:G,"&lt;0",df_extrato_zig!D:D,"&lt;&gt;Saque",df_extrato_zig!D:D,"&lt;&gt;Saldo Inicial")</f>
        <v>0</v>
      </c>
      <c r="Q93" s="12">
        <f t="shared" si="5"/>
        <v>0</v>
      </c>
      <c r="R93" s="26">
        <f t="shared" si="4"/>
        <v>0</v>
      </c>
      <c r="S93" s="28"/>
      <c r="T93" s="31"/>
    </row>
    <row r="94" spans="1:20" x14ac:dyDescent="0.3">
      <c r="A94" s="6">
        <v>45384</v>
      </c>
      <c r="B94" s="4">
        <f>-SUMIFS(df_extrato_zig!G:G,df_extrato_zig!E:E,Conciliacao!A94,df_extrato_zig!D:D,"Saque")</f>
        <v>0</v>
      </c>
      <c r="C94" s="4"/>
      <c r="D94" s="4">
        <f>SUMIFS(df_extrato_zig!E:E,df_extrato_zig!L:L,Conciliacao!A94,df_extrato_zig!F:F,"DINHEIRO")</f>
        <v>0</v>
      </c>
      <c r="E94" s="4">
        <f>SUMIFS(view_parc_agrup!H:H,view_parc_agrup!G:G,Conciliacao!A94)</f>
        <v>0</v>
      </c>
      <c r="F94" s="7">
        <f>SUMIFS(df_mutuos!H:H,df_mutuos!B:B,Conciliacao!A94)</f>
        <v>0</v>
      </c>
      <c r="G94" s="8">
        <f>SUMIFS(df_extratos!I:I,df_extratos!F:F,Conciliacao!A94,df_extratos!G:G,"CREDITO")</f>
        <v>0</v>
      </c>
      <c r="H94" s="24">
        <f>SUMIFS(df_tesouraria_trans!E:E,df_tesouraria_trans!D:D,Conciliacao!A94,df_tesouraria_trans!E:E,"&gt;0")</f>
        <v>0</v>
      </c>
      <c r="I94" s="10">
        <f t="shared" si="3"/>
        <v>0</v>
      </c>
      <c r="J94" s="5">
        <f>SUMIFS(df_blueme_sem_parcelamento!E:E,df_blueme_sem_parcelamento!H:H,Conciliacao!A94)</f>
        <v>0</v>
      </c>
      <c r="K94" s="5">
        <f>SUMIFS(df_blueme_com_parcelamento!J:J,df_blueme_com_parcelamento!M:M,Conciliacao!A94)</f>
        <v>0</v>
      </c>
      <c r="L94" s="9">
        <f>SUMIFS(df_mutuos!I:I,df_mutuos!B:B,Conciliacao!A94,df_mutuos!G:G,0)</f>
        <v>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0</v>
      </c>
      <c r="O94" s="33">
        <f>SUMIFS(df_tesouraria_trans!E:E,df_tesouraria_trans!D:D,Conciliacao!A94,df_tesouraria_trans!E:E,"&lt;0")</f>
        <v>0</v>
      </c>
      <c r="P94" s="33">
        <f>SUMIFS(df_extrato_zig!G:G,df_extrato_zig!E:E,Conciliacao!A94,df_extrato_zig!G:G,"&lt;0",df_extrato_zig!D:D,"&lt;&gt;Saque",df_extrato_zig!D:D,"&lt;&gt;Saldo Inicial")</f>
        <v>0</v>
      </c>
      <c r="Q94" s="12">
        <f t="shared" si="5"/>
        <v>0</v>
      </c>
      <c r="R94" s="26">
        <f t="shared" si="4"/>
        <v>0</v>
      </c>
      <c r="S94" s="28"/>
      <c r="T94" s="31"/>
    </row>
    <row r="95" spans="1:20" x14ac:dyDescent="0.3">
      <c r="A95" s="6">
        <v>45385</v>
      </c>
      <c r="B95" s="4">
        <f>-SUMIFS(df_extrato_zig!G:G,df_extrato_zig!E:E,Conciliacao!A95,df_extrato_zig!D:D,"Saque")</f>
        <v>0</v>
      </c>
      <c r="C95" s="4"/>
      <c r="D95" s="4">
        <f>SUMIFS(df_extrato_zig!E:E,df_extrato_zig!L:L,Conciliacao!A95,df_extrato_zig!F:F,"DINHEIRO")</f>
        <v>0</v>
      </c>
      <c r="E95" s="4">
        <f>SUMIFS(view_parc_agrup!H:H,view_parc_agrup!G:G,Conciliacao!A95)</f>
        <v>0</v>
      </c>
      <c r="F95" s="7">
        <f>SUMIFS(df_mutuos!H:H,df_mutuos!B:B,Conciliacao!A95)</f>
        <v>0</v>
      </c>
      <c r="G95" s="8">
        <f>SUMIFS(df_extratos!I:I,df_extratos!F:F,Conciliacao!A95,df_extratos!G:G,"CREDITO")</f>
        <v>0</v>
      </c>
      <c r="H95" s="24">
        <f>SUMIFS(df_tesouraria_trans!E:E,df_tesouraria_trans!D:D,Conciliacao!A95,df_tesouraria_trans!E:E,"&gt;0")</f>
        <v>0</v>
      </c>
      <c r="I95" s="10">
        <f t="shared" si="3"/>
        <v>0</v>
      </c>
      <c r="J95" s="5">
        <f>SUMIFS(df_blueme_sem_parcelamento!E:E,df_blueme_sem_parcelamento!H:H,Conciliacao!A95)</f>
        <v>0</v>
      </c>
      <c r="K95" s="5">
        <f>SUMIFS(df_blueme_com_parcelamento!J:J,df_blueme_com_parcelamento!M:M,Conciliacao!A95)</f>
        <v>0</v>
      </c>
      <c r="L95" s="9">
        <f>SUMIFS(df_mutuos!I:I,df_mutuos!B:B,Conciliacao!A95,df_mutuos!G:G,0)</f>
        <v>0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33">
        <f>SUMIFS(df_tesouraria_trans!E:E,df_tesouraria_trans!D:D,Conciliacao!A95,df_tesouraria_trans!E:E,"&lt;0")</f>
        <v>0</v>
      </c>
      <c r="P95" s="33">
        <f>SUMIFS(df_extrato_zig!G:G,df_extrato_zig!E:E,Conciliacao!A95,df_extrato_zig!G:G,"&lt;0",df_extrato_zig!D:D,"&lt;&gt;Saque",df_extrato_zig!D:D,"&lt;&gt;Saldo Inicial")</f>
        <v>0</v>
      </c>
      <c r="Q95" s="12">
        <f t="shared" si="5"/>
        <v>0</v>
      </c>
      <c r="R95" s="26">
        <f t="shared" si="4"/>
        <v>0</v>
      </c>
      <c r="S95" s="28"/>
      <c r="T95" s="31"/>
    </row>
    <row r="96" spans="1:20" x14ac:dyDescent="0.3">
      <c r="A96" s="6">
        <v>45386</v>
      </c>
      <c r="B96" s="4">
        <f>-SUMIFS(df_extrato_zig!G:G,df_extrato_zig!E:E,Conciliacao!A96,df_extrato_zig!D:D,"Saque")</f>
        <v>0</v>
      </c>
      <c r="C96" s="4"/>
      <c r="D96" s="4">
        <f>SUMIFS(df_extrato_zig!E:E,df_extrato_zig!L:L,Conciliacao!A96,df_extrato_zig!F:F,"DINHEIRO")</f>
        <v>0</v>
      </c>
      <c r="E96" s="4">
        <f>SUMIFS(view_parc_agrup!H:H,view_parc_agrup!G:G,Conciliacao!A96)</f>
        <v>0</v>
      </c>
      <c r="F96" s="7">
        <f>SUMIFS(df_mutuos!H:H,df_mutuos!B:B,Conciliacao!A96)</f>
        <v>0</v>
      </c>
      <c r="G96" s="8">
        <f>SUMIFS(df_extratos!I:I,df_extratos!F:F,Conciliacao!A96,df_extratos!G:G,"CREDITO")</f>
        <v>0</v>
      </c>
      <c r="H96" s="24">
        <f>SUMIFS(df_tesouraria_trans!E:E,df_tesouraria_trans!D:D,Conciliacao!A96,df_tesouraria_trans!E:E,"&gt;0")</f>
        <v>0</v>
      </c>
      <c r="I96" s="10">
        <f t="shared" si="3"/>
        <v>0</v>
      </c>
      <c r="J96" s="5">
        <f>SUMIFS(df_blueme_sem_parcelamento!E:E,df_blueme_sem_parcelamento!H:H,Conciliacao!A96)</f>
        <v>0</v>
      </c>
      <c r="K96" s="5">
        <f>SUMIFS(df_blueme_com_parcelamento!J:J,df_blueme_com_parcelamento!M:M,Conciliacao!A96)</f>
        <v>0</v>
      </c>
      <c r="L96" s="9">
        <f>SUMIFS(df_mutuos!I:I,df_mutuos!B:B,Conciliacao!A96,df_mutuos!G:G,0)</f>
        <v>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0</v>
      </c>
      <c r="O96" s="33">
        <f>SUMIFS(df_tesouraria_trans!E:E,df_tesouraria_trans!D:D,Conciliacao!A96,df_tesouraria_trans!E:E,"&lt;0")</f>
        <v>0</v>
      </c>
      <c r="P96" s="33">
        <f>SUMIFS(df_extrato_zig!G:G,df_extrato_zig!E:E,Conciliacao!A96,df_extrato_zig!G:G,"&lt;0",df_extrato_zig!D:D,"&lt;&gt;Saque",df_extrato_zig!D:D,"&lt;&gt;Saldo Inicial")</f>
        <v>0</v>
      </c>
      <c r="Q96" s="12">
        <f t="shared" si="5"/>
        <v>0</v>
      </c>
      <c r="R96" s="26">
        <f t="shared" si="4"/>
        <v>0</v>
      </c>
      <c r="S96" s="28"/>
      <c r="T96" s="31"/>
    </row>
    <row r="97" spans="1:20" x14ac:dyDescent="0.3">
      <c r="A97" s="6">
        <v>45387</v>
      </c>
      <c r="B97" s="4">
        <f>-SUMIFS(df_extrato_zig!G:G,df_extrato_zig!E:E,Conciliacao!A97,df_extrato_zig!D:D,"Saque")</f>
        <v>0</v>
      </c>
      <c r="C97" s="4"/>
      <c r="D97" s="4">
        <f>SUMIFS(df_extrato_zig!E:E,df_extrato_zig!L:L,Conciliacao!A97,df_extrato_zig!F:F,"DINHEIRO")</f>
        <v>0</v>
      </c>
      <c r="E97" s="4">
        <f>SUMIFS(view_parc_agrup!H:H,view_parc_agrup!G:G,Conciliacao!A97)</f>
        <v>0</v>
      </c>
      <c r="F97" s="7">
        <f>SUMIFS(df_mutuos!H:H,df_mutuos!B:B,Conciliacao!A97)</f>
        <v>0</v>
      </c>
      <c r="G97" s="8">
        <f>SUMIFS(df_extratos!I:I,df_extratos!F:F,Conciliacao!A97,df_extratos!G:G,"CREDITO")</f>
        <v>0</v>
      </c>
      <c r="H97" s="24">
        <f>SUMIFS(df_tesouraria_trans!E:E,df_tesouraria_trans!D:D,Conciliacao!A97,df_tesouraria_trans!E:E,"&gt;0")</f>
        <v>0</v>
      </c>
      <c r="I97" s="10">
        <f t="shared" si="3"/>
        <v>0</v>
      </c>
      <c r="J97" s="5">
        <f>SUMIFS(df_blueme_sem_parcelamento!E:E,df_blueme_sem_parcelamento!H:H,Conciliacao!A97)</f>
        <v>0</v>
      </c>
      <c r="K97" s="5">
        <f>SUMIFS(df_blueme_com_parcelamento!J:J,df_blueme_com_parcelamento!M:M,Conciliacao!A97)</f>
        <v>0</v>
      </c>
      <c r="L97" s="9">
        <f>SUMIFS(df_mutuos!I:I,df_mutuos!B:B,Conciliacao!A97,df_mutuos!G:G,0)</f>
        <v>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0</v>
      </c>
      <c r="O97" s="33">
        <f>SUMIFS(df_tesouraria_trans!E:E,df_tesouraria_trans!D:D,Conciliacao!A97,df_tesouraria_trans!E:E,"&lt;0")</f>
        <v>0</v>
      </c>
      <c r="P97" s="33">
        <f>SUMIFS(df_extrato_zig!G:G,df_extrato_zig!E:E,Conciliacao!A97,df_extrato_zig!G:G,"&lt;0",df_extrato_zig!D:D,"&lt;&gt;Saque",df_extrato_zig!D:D,"&lt;&gt;Saldo Inicial")</f>
        <v>0</v>
      </c>
      <c r="Q97" s="12">
        <f t="shared" si="5"/>
        <v>0</v>
      </c>
      <c r="R97" s="26">
        <f t="shared" si="4"/>
        <v>0</v>
      </c>
      <c r="S97" s="28"/>
      <c r="T97" s="31"/>
    </row>
    <row r="98" spans="1:20" x14ac:dyDescent="0.3">
      <c r="A98" s="6">
        <v>45388</v>
      </c>
      <c r="B98" s="4">
        <f>-SUMIFS(df_extrato_zig!G:G,df_extrato_zig!E:E,Conciliacao!A98,df_extrato_zig!D:D,"Saque")</f>
        <v>0</v>
      </c>
      <c r="C98" s="4"/>
      <c r="D98" s="4">
        <f>SUMIFS(df_extrato_zig!E:E,df_extrato_zig!L:L,Conciliacao!A98,df_extrato_zig!F:F,"DINHEIRO")</f>
        <v>0</v>
      </c>
      <c r="E98" s="4">
        <f>SUMIFS(view_parc_agrup!H:H,view_parc_agrup!G:G,Conciliacao!A98)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SUMIFS(df_tesouraria_trans!E:E,df_tesouraria_trans!D:D,Conciliacao!A98,df_tesouraria_trans!E:E,"&gt;0")</f>
        <v>0</v>
      </c>
      <c r="I98" s="10">
        <f t="shared" si="3"/>
        <v>0</v>
      </c>
      <c r="J98" s="5">
        <f>SUMIFS(df_blueme_sem_parcelamento!E:E,df_blueme_sem_parcelamento!H:H,Conciliacao!A98)</f>
        <v>0</v>
      </c>
      <c r="K98" s="5">
        <f>SUMIFS(df_blueme_com_parcelamento!J:J,df_blueme_com_parcelamento!M:M,Conciliacao!A98)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33">
        <f>SUMIFS(df_tesouraria_trans!E:E,df_tesouraria_trans!D:D,Conciliacao!A98,df_tesouraria_trans!E:E,"&lt;0")</f>
        <v>0</v>
      </c>
      <c r="P98" s="33">
        <f>SUMIFS(df_extrato_zig!G:G,df_extrato_zig!E:E,Conciliacao!A98,df_extrato_zig!G:G,"&lt;0",df_extrato_zig!D:D,"&lt;&gt;Saque",df_extrato_zig!D:D,"&lt;&gt;Saldo Inicial")</f>
        <v>0</v>
      </c>
      <c r="Q98" s="12">
        <f t="shared" si="5"/>
        <v>0</v>
      </c>
      <c r="R98" s="26">
        <f t="shared" si="4"/>
        <v>0</v>
      </c>
      <c r="S98" s="28"/>
      <c r="T98" s="31"/>
    </row>
    <row r="99" spans="1:20" x14ac:dyDescent="0.3">
      <c r="A99" s="6">
        <v>45389</v>
      </c>
      <c r="B99" s="4">
        <f>-SUMIFS(df_extrato_zig!G:G,df_extrato_zig!E:E,Conciliacao!A99,df_extrato_zig!D:D,"Saque")</f>
        <v>0</v>
      </c>
      <c r="C99" s="4"/>
      <c r="D99" s="4">
        <f>SUMIFS(df_extrato_zig!E:E,df_extrato_zig!L:L,Conciliacao!A99,df_extrato_zig!F:F,"DINHEIRO")</f>
        <v>0</v>
      </c>
      <c r="E99" s="4">
        <f>SUMIFS(view_parc_agrup!H:H,view_parc_agrup!G:G,Conciliacao!A99)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SUMIFS(df_tesouraria_trans!E:E,df_tesouraria_trans!D:D,Conciliacao!A99,df_tesouraria_trans!E:E,"&gt;0")</f>
        <v>0</v>
      </c>
      <c r="I99" s="10">
        <f t="shared" si="3"/>
        <v>0</v>
      </c>
      <c r="J99" s="5">
        <f>SUMIFS(df_blueme_sem_parcelamento!E:E,df_blueme_sem_parcelamento!H:H,Conciliacao!A99)</f>
        <v>0</v>
      </c>
      <c r="K99" s="5">
        <f>SUMIFS(df_blueme_com_parcelamento!J:J,df_blueme_com_parcelamento!M:M,Conciliacao!A99)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33">
        <f>SUMIFS(df_tesouraria_trans!E:E,df_tesouraria_trans!D:D,Conciliacao!A99,df_tesouraria_trans!E:E,"&lt;0")</f>
        <v>0</v>
      </c>
      <c r="P99" s="33">
        <f>SUMIFS(df_extrato_zig!G:G,df_extrato_zig!E:E,Conciliacao!A99,df_extrato_zig!G:G,"&lt;0",df_extrato_zig!D:D,"&lt;&gt;Saque",df_extrato_zig!D:D,"&lt;&gt;Saldo Inicial")</f>
        <v>0</v>
      </c>
      <c r="Q99" s="12">
        <f t="shared" si="5"/>
        <v>0</v>
      </c>
      <c r="R99" s="26">
        <f t="shared" si="4"/>
        <v>0</v>
      </c>
      <c r="S99" s="28"/>
      <c r="T99" s="31"/>
    </row>
    <row r="100" spans="1:20" x14ac:dyDescent="0.3">
      <c r="A100" s="6">
        <v>45390</v>
      </c>
      <c r="B100" s="4">
        <f>-SUMIFS(df_extrato_zig!G:G,df_extrato_zig!E:E,Conciliacao!A100,df_extrato_zig!D:D,"Saque")</f>
        <v>0</v>
      </c>
      <c r="C100" s="4"/>
      <c r="D100" s="4">
        <f>SUMIFS(df_extrato_zig!E:E,df_extrato_zig!L:L,Conciliacao!A100,df_extrato_zig!F:F,"DINHEIRO")</f>
        <v>0</v>
      </c>
      <c r="E100" s="4">
        <f>SUMIFS(view_parc_agrup!H:H,view_parc_agrup!G:G,Conciliacao!A100)</f>
        <v>0</v>
      </c>
      <c r="F100" s="7">
        <f>SUMIFS(df_mutuos!H:H,df_mutuos!B:B,Conciliacao!A100)</f>
        <v>0</v>
      </c>
      <c r="G100" s="8">
        <f>SUMIFS(df_extratos!I:I,df_extratos!F:F,Conciliacao!A100,df_extratos!G:G,"CREDITO")</f>
        <v>0</v>
      </c>
      <c r="H100" s="24">
        <f>SUMIFS(df_tesouraria_trans!E:E,df_tesouraria_trans!D:D,Conciliacao!A100,df_tesouraria_trans!E:E,"&gt;0")</f>
        <v>0</v>
      </c>
      <c r="I100" s="10">
        <f t="shared" si="3"/>
        <v>0</v>
      </c>
      <c r="J100" s="5">
        <f>SUMIFS(df_blueme_sem_parcelamento!E:E,df_blueme_sem_parcelamento!H:H,Conciliacao!A100)</f>
        <v>0</v>
      </c>
      <c r="K100" s="5">
        <f>SUMIFS(df_blueme_com_parcelamento!J:J,df_blueme_com_parcelamento!M:M,Conciliacao!A100)</f>
        <v>0</v>
      </c>
      <c r="L100" s="9">
        <f>SUMIFS(df_mutuos!I:I,df_mutuos!B:B,Conciliacao!A100,df_mutuos!G:G,0)</f>
        <v>0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0</v>
      </c>
      <c r="O100" s="33">
        <f>SUMIFS(df_tesouraria_trans!E:E,df_tesouraria_trans!D:D,Conciliacao!A100,df_tesouraria_trans!E:E,"&lt;0")</f>
        <v>0</v>
      </c>
      <c r="P100" s="33">
        <f>SUMIFS(df_extrato_zig!G:G,df_extrato_zig!E:E,Conciliacao!A100,df_extrato_zig!G:G,"&lt;0",df_extrato_zig!D:D,"&lt;&gt;Saque",df_extrato_zig!D:D,"&lt;&gt;Saldo Inicial")</f>
        <v>0</v>
      </c>
      <c r="Q100" s="12">
        <f t="shared" si="5"/>
        <v>0</v>
      </c>
      <c r="R100" s="26">
        <f t="shared" si="4"/>
        <v>0</v>
      </c>
      <c r="S100" s="28"/>
      <c r="T100" s="31"/>
    </row>
    <row r="101" spans="1:20" x14ac:dyDescent="0.3">
      <c r="A101" s="6">
        <v>45391</v>
      </c>
      <c r="B101" s="4">
        <f>-SUMIFS(df_extrato_zig!G:G,df_extrato_zig!E:E,Conciliacao!A101,df_extrato_zig!D:D,"Saque")</f>
        <v>0</v>
      </c>
      <c r="C101" s="4"/>
      <c r="D101" s="4">
        <f>SUMIFS(df_extrato_zig!E:E,df_extrato_zig!L:L,Conciliacao!A101,df_extrato_zig!F:F,"DINHEIRO")</f>
        <v>0</v>
      </c>
      <c r="E101" s="4">
        <f>SUMIFS(view_parc_agrup!H:H,view_parc_agrup!G:G,Conciliacao!A101)</f>
        <v>0</v>
      </c>
      <c r="F101" s="7">
        <f>SUMIFS(df_mutuos!H:H,df_mutuos!B:B,Conciliacao!A101)</f>
        <v>0</v>
      </c>
      <c r="G101" s="8">
        <f>SUMIFS(df_extratos!I:I,df_extratos!F:F,Conciliacao!A101,df_extratos!G:G,"CREDITO")</f>
        <v>0</v>
      </c>
      <c r="H101" s="24">
        <f>SUMIFS(df_tesouraria_trans!E:E,df_tesouraria_trans!D:D,Conciliacao!A101,df_tesouraria_trans!E:E,"&gt;0")</f>
        <v>0</v>
      </c>
      <c r="I101" s="10">
        <f t="shared" si="3"/>
        <v>0</v>
      </c>
      <c r="J101" s="5">
        <f>SUMIFS(df_blueme_sem_parcelamento!E:E,df_blueme_sem_parcelamento!H:H,Conciliacao!A101)</f>
        <v>0</v>
      </c>
      <c r="K101" s="5">
        <f>SUMIFS(df_blueme_com_parcelamento!J:J,df_blueme_com_parcelamento!M:M,Conciliacao!A101)</f>
        <v>0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0</v>
      </c>
      <c r="O101" s="33">
        <f>SUMIFS(df_tesouraria_trans!E:E,df_tesouraria_trans!D:D,Conciliacao!A101,df_tesouraria_trans!E:E,"&lt;0")</f>
        <v>0</v>
      </c>
      <c r="P101" s="33">
        <f>SUMIFS(df_extrato_zig!G:G,df_extrato_zig!E:E,Conciliacao!A101,df_extrato_zig!G:G,"&lt;0",df_extrato_zig!D:D,"&lt;&gt;Saque",df_extrato_zig!D:D,"&lt;&gt;Saldo Inicial")</f>
        <v>0</v>
      </c>
      <c r="Q101" s="12">
        <f t="shared" si="5"/>
        <v>0</v>
      </c>
      <c r="R101" s="26">
        <f t="shared" si="4"/>
        <v>0</v>
      </c>
      <c r="S101" s="28"/>
      <c r="T101" s="31"/>
    </row>
    <row r="102" spans="1:20" x14ac:dyDescent="0.3">
      <c r="A102" s="6">
        <v>45392</v>
      </c>
      <c r="B102" s="4">
        <f>-SUMIFS(df_extrato_zig!G:G,df_extrato_zig!E:E,Conciliacao!A102,df_extrato_zig!D:D,"Saque")</f>
        <v>0</v>
      </c>
      <c r="C102" s="4"/>
      <c r="D102" s="4">
        <f>SUMIFS(df_extrato_zig!E:E,df_extrato_zig!L:L,Conciliacao!A102,df_extrato_zig!F:F,"DINHEIRO")</f>
        <v>0</v>
      </c>
      <c r="E102" s="4">
        <f>SUMIFS(view_parc_agrup!H:H,view_parc_agrup!G:G,Conciliacao!A102)</f>
        <v>0</v>
      </c>
      <c r="F102" s="7">
        <f>SUMIFS(df_mutuos!H:H,df_mutuos!B:B,Conciliacao!A102)</f>
        <v>0</v>
      </c>
      <c r="G102" s="8">
        <f>SUMIFS(df_extratos!I:I,df_extratos!F:F,Conciliacao!A102,df_extratos!G:G,"CREDITO")</f>
        <v>0</v>
      </c>
      <c r="H102" s="24">
        <f>SUMIFS(df_tesouraria_trans!E:E,df_tesouraria_trans!D:D,Conciliacao!A102,df_tesouraria_trans!E:E,"&gt;0")</f>
        <v>0</v>
      </c>
      <c r="I102" s="10">
        <f t="shared" si="3"/>
        <v>0</v>
      </c>
      <c r="J102" s="5">
        <f>SUMIFS(df_blueme_sem_parcelamento!E:E,df_blueme_sem_parcelamento!H:H,Conciliacao!A102)</f>
        <v>0</v>
      </c>
      <c r="K102" s="5">
        <f>SUMIFS(df_blueme_com_parcelamento!J:J,df_blueme_com_parcelamento!M:M,Conciliacao!A102)</f>
        <v>0</v>
      </c>
      <c r="L102" s="9">
        <f>SUMIFS(df_mutuos!I:I,df_mutuos!B:B,Conciliacao!A102,df_mutuos!G:G,0)</f>
        <v>0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0</v>
      </c>
      <c r="O102" s="33">
        <f>SUMIFS(df_tesouraria_trans!E:E,df_tesouraria_trans!D:D,Conciliacao!A102,df_tesouraria_trans!E:E,"&lt;0")</f>
        <v>0</v>
      </c>
      <c r="P102" s="33">
        <f>SUMIFS(df_extrato_zig!G:G,df_extrato_zig!E:E,Conciliacao!A102,df_extrato_zig!G:G,"&lt;0",df_extrato_zig!D:D,"&lt;&gt;Saque",df_extrato_zig!D:D,"&lt;&gt;Saldo Inicial")</f>
        <v>0</v>
      </c>
      <c r="Q102" s="12">
        <f t="shared" si="5"/>
        <v>0</v>
      </c>
      <c r="R102" s="26">
        <f t="shared" si="4"/>
        <v>0</v>
      </c>
      <c r="S102" s="28"/>
      <c r="T102" s="31"/>
    </row>
    <row r="103" spans="1:20" x14ac:dyDescent="0.3">
      <c r="A103" s="6">
        <v>45393</v>
      </c>
      <c r="B103" s="4">
        <f>-SUMIFS(df_extrato_zig!G:G,df_extrato_zig!E:E,Conciliacao!A103,df_extrato_zig!D:D,"Saque")</f>
        <v>0</v>
      </c>
      <c r="C103" s="4"/>
      <c r="D103" s="4">
        <f>SUMIFS(df_extrato_zig!E:E,df_extrato_zig!L:L,Conciliacao!A103,df_extrato_zig!F:F,"DINHEIRO")</f>
        <v>0</v>
      </c>
      <c r="E103" s="4">
        <f>SUMIFS(view_parc_agrup!H:H,view_parc_agrup!G:G,Conciliacao!A103)</f>
        <v>0</v>
      </c>
      <c r="F103" s="7">
        <f>SUMIFS(df_mutuos!H:H,df_mutuos!B:B,Conciliacao!A103)</f>
        <v>0</v>
      </c>
      <c r="G103" s="8">
        <f>SUMIFS(df_extratos!I:I,df_extratos!F:F,Conciliacao!A103,df_extratos!G:G,"CREDITO")</f>
        <v>0</v>
      </c>
      <c r="H103" s="24">
        <f>SUMIFS(df_tesouraria_trans!E:E,df_tesouraria_trans!D:D,Conciliacao!A103,df_tesouraria_trans!E:E,"&gt;0")</f>
        <v>0</v>
      </c>
      <c r="I103" s="10">
        <f t="shared" si="3"/>
        <v>0</v>
      </c>
      <c r="J103" s="5">
        <f>SUMIFS(df_blueme_sem_parcelamento!E:E,df_blueme_sem_parcelamento!H:H,Conciliacao!A103)</f>
        <v>0</v>
      </c>
      <c r="K103" s="5">
        <f>SUMIFS(df_blueme_com_parcelamento!J:J,df_blueme_com_parcelamento!M:M,Conciliacao!A103)</f>
        <v>0</v>
      </c>
      <c r="L103" s="9">
        <f>SUMIFS(df_mutuos!I:I,df_mutuos!B:B,Conciliacao!A103,df_mutuos!G:G,0)</f>
        <v>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0</v>
      </c>
      <c r="O103" s="33">
        <f>SUMIFS(df_tesouraria_trans!E:E,df_tesouraria_trans!D:D,Conciliacao!A103,df_tesouraria_trans!E:E,"&lt;0")</f>
        <v>0</v>
      </c>
      <c r="P103" s="33">
        <f>SUMIFS(df_extrato_zig!G:G,df_extrato_zig!E:E,Conciliacao!A103,df_extrato_zig!G:G,"&lt;0",df_extrato_zig!D:D,"&lt;&gt;Saque",df_extrato_zig!D:D,"&lt;&gt;Saldo Inicial")</f>
        <v>0</v>
      </c>
      <c r="Q103" s="12">
        <f t="shared" si="5"/>
        <v>0</v>
      </c>
      <c r="R103" s="26">
        <f t="shared" si="4"/>
        <v>0</v>
      </c>
      <c r="S103" s="28"/>
      <c r="T103" s="31"/>
    </row>
    <row r="104" spans="1:20" x14ac:dyDescent="0.3">
      <c r="A104" s="6">
        <v>45394</v>
      </c>
      <c r="B104" s="4">
        <f>-SUMIFS(df_extrato_zig!G:G,df_extrato_zig!E:E,Conciliacao!A104,df_extrato_zig!D:D,"Saque")</f>
        <v>0</v>
      </c>
      <c r="C104" s="4"/>
      <c r="D104" s="4">
        <f>SUMIFS(df_extrato_zig!E:E,df_extrato_zig!L:L,Conciliacao!A104,df_extrato_zig!F:F,"DINHEIRO")</f>
        <v>0</v>
      </c>
      <c r="E104" s="4">
        <f>SUMIFS(view_parc_agrup!H:H,view_parc_agrup!G:G,Conciliacao!A104)</f>
        <v>0</v>
      </c>
      <c r="F104" s="7">
        <f>SUMIFS(df_mutuos!H:H,df_mutuos!B:B,Conciliacao!A104)</f>
        <v>0</v>
      </c>
      <c r="G104" s="8">
        <f>SUMIFS(df_extratos!I:I,df_extratos!F:F,Conciliacao!A104,df_extratos!G:G,"CREDITO")</f>
        <v>0</v>
      </c>
      <c r="H104" s="24">
        <f>SUMIFS(df_tesouraria_trans!E:E,df_tesouraria_trans!D:D,Conciliacao!A104,df_tesouraria_trans!E:E,"&gt;0")</f>
        <v>0</v>
      </c>
      <c r="I104" s="10">
        <f t="shared" si="3"/>
        <v>0</v>
      </c>
      <c r="J104" s="5">
        <f>SUMIFS(df_blueme_sem_parcelamento!E:E,df_blueme_sem_parcelamento!H:H,Conciliacao!A104)</f>
        <v>0</v>
      </c>
      <c r="K104" s="5">
        <f>SUMIFS(df_blueme_com_parcelamento!J:J,df_blueme_com_parcelamento!M:M,Conciliacao!A104)</f>
        <v>0</v>
      </c>
      <c r="L104" s="9">
        <f>SUMIFS(df_mutuos!I:I,df_mutuos!B:B,Conciliacao!A104,df_mutuos!G:G,0)</f>
        <v>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0</v>
      </c>
      <c r="O104" s="33">
        <f>SUMIFS(df_tesouraria_trans!E:E,df_tesouraria_trans!D:D,Conciliacao!A104,df_tesouraria_trans!E:E,"&lt;0")</f>
        <v>0</v>
      </c>
      <c r="P104" s="33">
        <f>SUMIFS(df_extrato_zig!G:G,df_extrato_zig!E:E,Conciliacao!A104,df_extrato_zig!G:G,"&lt;0",df_extrato_zig!D:D,"&lt;&gt;Saque",df_extrato_zig!D:D,"&lt;&gt;Saldo Inicial")</f>
        <v>0</v>
      </c>
      <c r="Q104" s="12">
        <f t="shared" si="5"/>
        <v>0</v>
      </c>
      <c r="R104" s="26">
        <f t="shared" si="4"/>
        <v>0</v>
      </c>
      <c r="S104" s="28"/>
      <c r="T104" s="31"/>
    </row>
    <row r="105" spans="1:20" x14ac:dyDescent="0.3">
      <c r="A105" s="6">
        <v>45395</v>
      </c>
      <c r="B105" s="4">
        <f>-SUMIFS(df_extrato_zig!G:G,df_extrato_zig!E:E,Conciliacao!A105,df_extrato_zig!D:D,"Saque")</f>
        <v>0</v>
      </c>
      <c r="C105" s="4"/>
      <c r="D105" s="4">
        <f>SUMIFS(df_extrato_zig!E:E,df_extrato_zig!L:L,Conciliacao!A105,df_extrato_zig!F:F,"DINHEIRO")</f>
        <v>0</v>
      </c>
      <c r="E105" s="4">
        <f>SUMIFS(view_parc_agrup!H:H,view_parc_agrup!G:G,Conciliacao!A105)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SUMIFS(df_tesouraria_trans!E:E,df_tesouraria_trans!D:D,Conciliacao!A105,df_tesouraria_trans!E:E,"&gt;0")</f>
        <v>0</v>
      </c>
      <c r="I105" s="10">
        <f t="shared" si="3"/>
        <v>0</v>
      </c>
      <c r="J105" s="5">
        <f>SUMIFS(df_blueme_sem_parcelamento!E:E,df_blueme_sem_parcelamento!H:H,Conciliacao!A105)</f>
        <v>0</v>
      </c>
      <c r="K105" s="5">
        <f>SUMIFS(df_blueme_com_parcelamento!J:J,df_blueme_com_parcelamento!M:M,Conciliacao!A105)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33">
        <f>SUMIFS(df_tesouraria_trans!E:E,df_tesouraria_trans!D:D,Conciliacao!A105,df_tesouraria_trans!E:E,"&lt;0")</f>
        <v>0</v>
      </c>
      <c r="P105" s="33">
        <f>SUMIFS(df_extrato_zig!G:G,df_extrato_zig!E:E,Conciliacao!A105,df_extrato_zig!G:G,"&lt;0",df_extrato_zig!D:D,"&lt;&gt;Saque",df_extrato_zig!D:D,"&lt;&gt;Saldo Inicial")</f>
        <v>0</v>
      </c>
      <c r="Q105" s="12">
        <f t="shared" si="5"/>
        <v>0</v>
      </c>
      <c r="R105" s="26">
        <f t="shared" si="4"/>
        <v>0</v>
      </c>
      <c r="S105" s="28"/>
      <c r="T105" s="31"/>
    </row>
    <row r="106" spans="1:20" x14ac:dyDescent="0.3">
      <c r="A106" s="6">
        <v>45396</v>
      </c>
      <c r="B106" s="4">
        <f>-SUMIFS(df_extrato_zig!G:G,df_extrato_zig!E:E,Conciliacao!A106,df_extrato_zig!D:D,"Saque")</f>
        <v>0</v>
      </c>
      <c r="C106" s="4"/>
      <c r="D106" s="4">
        <f>SUMIFS(df_extrato_zig!E:E,df_extrato_zig!L:L,Conciliacao!A106,df_extrato_zig!F:F,"DINHEIRO")</f>
        <v>0</v>
      </c>
      <c r="E106" s="4">
        <f>SUMIFS(view_parc_agrup!H:H,view_parc_agrup!G:G,Conciliacao!A106)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SUMIFS(df_tesouraria_trans!E:E,df_tesouraria_trans!D:D,Conciliacao!A106,df_tesouraria_trans!E:E,"&gt;0")</f>
        <v>0</v>
      </c>
      <c r="I106" s="10">
        <f t="shared" si="3"/>
        <v>0</v>
      </c>
      <c r="J106" s="5">
        <f>SUMIFS(df_blueme_sem_parcelamento!E:E,df_blueme_sem_parcelamento!H:H,Conciliacao!A106)</f>
        <v>0</v>
      </c>
      <c r="K106" s="5">
        <f>SUMIFS(df_blueme_com_parcelamento!J:J,df_blueme_com_parcelamento!M:M,Conciliacao!A106)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33">
        <f>SUMIFS(df_tesouraria_trans!E:E,df_tesouraria_trans!D:D,Conciliacao!A106,df_tesouraria_trans!E:E,"&lt;0")</f>
        <v>0</v>
      </c>
      <c r="P106" s="33">
        <f>SUMIFS(df_extrato_zig!G:G,df_extrato_zig!E:E,Conciliacao!A106,df_extrato_zig!G:G,"&lt;0",df_extrato_zig!D:D,"&lt;&gt;Saque",df_extrato_zig!D:D,"&lt;&gt;Saldo Inicial")</f>
        <v>0</v>
      </c>
      <c r="Q106" s="12">
        <f t="shared" si="5"/>
        <v>0</v>
      </c>
      <c r="R106" s="26">
        <f t="shared" si="4"/>
        <v>0</v>
      </c>
      <c r="S106" s="28"/>
      <c r="T106" s="31"/>
    </row>
    <row r="107" spans="1:20" x14ac:dyDescent="0.3">
      <c r="A107" s="6">
        <v>45397</v>
      </c>
      <c r="B107" s="4">
        <f>-SUMIFS(df_extrato_zig!G:G,df_extrato_zig!E:E,Conciliacao!A107,df_extrato_zig!D:D,"Saque")</f>
        <v>0</v>
      </c>
      <c r="C107" s="4"/>
      <c r="D107" s="4">
        <f>SUMIFS(df_extrato_zig!E:E,df_extrato_zig!L:L,Conciliacao!A107,df_extrato_zig!F:F,"DINHEIRO")</f>
        <v>0</v>
      </c>
      <c r="E107" s="4">
        <f>SUMIFS(view_parc_agrup!H:H,view_parc_agrup!G:G,Conciliacao!A107)</f>
        <v>0</v>
      </c>
      <c r="F107" s="7">
        <f>SUMIFS(df_mutuos!H:H,df_mutuos!B:B,Conciliacao!A107)</f>
        <v>0</v>
      </c>
      <c r="G107" s="8">
        <f>SUMIFS(df_extratos!I:I,df_extratos!F:F,Conciliacao!A107,df_extratos!G:G,"CREDITO")</f>
        <v>0</v>
      </c>
      <c r="H107" s="24">
        <f>SUMIFS(df_tesouraria_trans!E:E,df_tesouraria_trans!D:D,Conciliacao!A107,df_tesouraria_trans!E:E,"&gt;0")</f>
        <v>0</v>
      </c>
      <c r="I107" s="10">
        <f t="shared" si="3"/>
        <v>0</v>
      </c>
      <c r="J107" s="5">
        <f>SUMIFS(df_blueme_sem_parcelamento!E:E,df_blueme_sem_parcelamento!H:H,Conciliacao!A107)</f>
        <v>0</v>
      </c>
      <c r="K107" s="5">
        <f>SUMIFS(df_blueme_com_parcelamento!J:J,df_blueme_com_parcelamento!M:M,Conciliacao!A107)</f>
        <v>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0</v>
      </c>
      <c r="O107" s="33">
        <f>SUMIFS(df_tesouraria_trans!E:E,df_tesouraria_trans!D:D,Conciliacao!A107,df_tesouraria_trans!E:E,"&lt;0")</f>
        <v>0</v>
      </c>
      <c r="P107" s="33">
        <f>SUMIFS(df_extrato_zig!G:G,df_extrato_zig!E:E,Conciliacao!A107,df_extrato_zig!G:G,"&lt;0",df_extrato_zig!D:D,"&lt;&gt;Saque",df_extrato_zig!D:D,"&lt;&gt;Saldo Inicial")</f>
        <v>0</v>
      </c>
      <c r="Q107" s="12">
        <f t="shared" si="5"/>
        <v>0</v>
      </c>
      <c r="R107" s="26">
        <f t="shared" si="4"/>
        <v>0</v>
      </c>
      <c r="S107" s="28"/>
      <c r="T107" s="31"/>
    </row>
    <row r="108" spans="1:20" x14ac:dyDescent="0.3">
      <c r="A108" s="6">
        <v>45398</v>
      </c>
      <c r="B108" s="4">
        <f>-SUMIFS(df_extrato_zig!G:G,df_extrato_zig!E:E,Conciliacao!A108,df_extrato_zig!D:D,"Saque")</f>
        <v>0</v>
      </c>
      <c r="C108" s="4"/>
      <c r="D108" s="4">
        <f>SUMIFS(df_extrato_zig!E:E,df_extrato_zig!L:L,Conciliacao!A108,df_extrato_zig!F:F,"DINHEIRO")</f>
        <v>0</v>
      </c>
      <c r="E108" s="4">
        <f>SUMIFS(view_parc_agrup!H:H,view_parc_agrup!G:G,Conciliacao!A108)</f>
        <v>0</v>
      </c>
      <c r="F108" s="7">
        <f>SUMIFS(df_mutuos!H:H,df_mutuos!B:B,Conciliacao!A108)</f>
        <v>0</v>
      </c>
      <c r="G108" s="8">
        <f>SUMIFS(df_extratos!I:I,df_extratos!F:F,Conciliacao!A108,df_extratos!G:G,"CREDITO")</f>
        <v>0</v>
      </c>
      <c r="H108" s="24">
        <f>SUMIFS(df_tesouraria_trans!E:E,df_tesouraria_trans!D:D,Conciliacao!A108,df_tesouraria_trans!E:E,"&gt;0")</f>
        <v>0</v>
      </c>
      <c r="I108" s="10">
        <f t="shared" si="3"/>
        <v>0</v>
      </c>
      <c r="J108" s="5">
        <f>SUMIFS(df_blueme_sem_parcelamento!E:E,df_blueme_sem_parcelamento!H:H,Conciliacao!A108)</f>
        <v>0</v>
      </c>
      <c r="K108" s="5">
        <f>SUMIFS(df_blueme_com_parcelamento!J:J,df_blueme_com_parcelamento!M:M,Conciliacao!A108)</f>
        <v>0</v>
      </c>
      <c r="L108" s="9">
        <f>SUMIFS(df_mutuos!I:I,df_mutuos!B:B,Conciliacao!A108,df_mutuos!G:G,0)</f>
        <v>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0</v>
      </c>
      <c r="O108" s="33">
        <f>SUMIFS(df_tesouraria_trans!E:E,df_tesouraria_trans!D:D,Conciliacao!A108,df_tesouraria_trans!E:E,"&lt;0")</f>
        <v>0</v>
      </c>
      <c r="P108" s="33">
        <f>SUMIFS(df_extrato_zig!G:G,df_extrato_zig!E:E,Conciliacao!A108,df_extrato_zig!G:G,"&lt;0",df_extrato_zig!D:D,"&lt;&gt;Saque",df_extrato_zig!D:D,"&lt;&gt;Saldo Inicial")</f>
        <v>0</v>
      </c>
      <c r="Q108" s="12">
        <f t="shared" si="5"/>
        <v>0</v>
      </c>
      <c r="R108" s="26">
        <f t="shared" si="4"/>
        <v>0</v>
      </c>
      <c r="S108" s="28"/>
      <c r="T108" s="31"/>
    </row>
    <row r="109" spans="1:20" x14ac:dyDescent="0.3">
      <c r="A109" s="6">
        <v>45399</v>
      </c>
      <c r="B109" s="4">
        <f>-SUMIFS(df_extrato_zig!G:G,df_extrato_zig!E:E,Conciliacao!A109,df_extrato_zig!D:D,"Saque")</f>
        <v>0</v>
      </c>
      <c r="C109" s="4"/>
      <c r="D109" s="4">
        <f>SUMIFS(df_extrato_zig!E:E,df_extrato_zig!L:L,Conciliacao!A109,df_extrato_zig!F:F,"DINHEIRO")</f>
        <v>0</v>
      </c>
      <c r="E109" s="4">
        <f>SUMIFS(view_parc_agrup!H:H,view_parc_agrup!G:G,Conciliacao!A109)</f>
        <v>0</v>
      </c>
      <c r="F109" s="7">
        <f>SUMIFS(df_mutuos!H:H,df_mutuos!B:B,Conciliacao!A109)</f>
        <v>0</v>
      </c>
      <c r="G109" s="8">
        <f>SUMIFS(df_extratos!I:I,df_extratos!F:F,Conciliacao!A109,df_extratos!G:G,"CREDITO")</f>
        <v>0</v>
      </c>
      <c r="H109" s="24">
        <f>SUMIFS(df_tesouraria_trans!E:E,df_tesouraria_trans!D:D,Conciliacao!A109,df_tesouraria_trans!E:E,"&gt;0")</f>
        <v>0</v>
      </c>
      <c r="I109" s="10">
        <f t="shared" si="3"/>
        <v>0</v>
      </c>
      <c r="J109" s="5">
        <f>SUMIFS(df_blueme_sem_parcelamento!E:E,df_blueme_sem_parcelamento!H:H,Conciliacao!A109)</f>
        <v>0</v>
      </c>
      <c r="K109" s="5">
        <f>SUMIFS(df_blueme_com_parcelamento!J:J,df_blueme_com_parcelamento!M:M,Conciliacao!A109)</f>
        <v>0</v>
      </c>
      <c r="L109" s="9">
        <f>SUMIFS(df_mutuos!I:I,df_mutuos!B:B,Conciliacao!A109,df_mutuos!G:G,0)</f>
        <v>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0</v>
      </c>
      <c r="O109" s="33">
        <f>SUMIFS(df_tesouraria_trans!E:E,df_tesouraria_trans!D:D,Conciliacao!A109,df_tesouraria_trans!E:E,"&lt;0")</f>
        <v>0</v>
      </c>
      <c r="P109" s="33">
        <f>SUMIFS(df_extrato_zig!G:G,df_extrato_zig!E:E,Conciliacao!A109,df_extrato_zig!G:G,"&lt;0",df_extrato_zig!D:D,"&lt;&gt;Saque",df_extrato_zig!D:D,"&lt;&gt;Saldo Inicial")</f>
        <v>0</v>
      </c>
      <c r="Q109" s="12">
        <f t="shared" si="5"/>
        <v>0</v>
      </c>
      <c r="R109" s="26">
        <f t="shared" si="4"/>
        <v>0</v>
      </c>
      <c r="S109" s="28"/>
      <c r="T109" s="31"/>
    </row>
    <row r="110" spans="1:20" x14ac:dyDescent="0.3">
      <c r="A110" s="6">
        <v>45400</v>
      </c>
      <c r="B110" s="4">
        <f>-SUMIFS(df_extrato_zig!G:G,df_extrato_zig!E:E,Conciliacao!A110,df_extrato_zig!D:D,"Saque")</f>
        <v>0</v>
      </c>
      <c r="C110" s="4"/>
      <c r="D110" s="4">
        <f>SUMIFS(df_extrato_zig!E:E,df_extrato_zig!L:L,Conciliacao!A110,df_extrato_zig!F:F,"DINHEIRO")</f>
        <v>0</v>
      </c>
      <c r="E110" s="4">
        <f>SUMIFS(view_parc_agrup!H:H,view_parc_agrup!G:G,Conciliacao!A110)</f>
        <v>0</v>
      </c>
      <c r="F110" s="7">
        <f>SUMIFS(df_mutuos!H:H,df_mutuos!B:B,Conciliacao!A110)</f>
        <v>0</v>
      </c>
      <c r="G110" s="8">
        <f>SUMIFS(df_extratos!I:I,df_extratos!F:F,Conciliacao!A110,df_extratos!G:G,"CREDITO")</f>
        <v>0</v>
      </c>
      <c r="H110" s="24">
        <f>SUMIFS(df_tesouraria_trans!E:E,df_tesouraria_trans!D:D,Conciliacao!A110,df_tesouraria_trans!E:E,"&gt;0")</f>
        <v>0</v>
      </c>
      <c r="I110" s="10">
        <f t="shared" si="3"/>
        <v>0</v>
      </c>
      <c r="J110" s="5">
        <f>SUMIFS(df_blueme_sem_parcelamento!E:E,df_blueme_sem_parcelamento!H:H,Conciliacao!A110)</f>
        <v>0</v>
      </c>
      <c r="K110" s="5">
        <f>SUMIFS(df_blueme_com_parcelamento!J:J,df_blueme_com_parcelamento!M:M,Conciliacao!A110)</f>
        <v>0</v>
      </c>
      <c r="L110" s="9">
        <f>SUMIFS(df_mutuos!I:I,df_mutuos!B:B,Conciliacao!A110,df_mutuos!G:G,0)</f>
        <v>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0</v>
      </c>
      <c r="O110" s="33">
        <f>SUMIFS(df_tesouraria_trans!E:E,df_tesouraria_trans!D:D,Conciliacao!A110,df_tesouraria_trans!E:E,"&lt;0")</f>
        <v>0</v>
      </c>
      <c r="P110" s="33">
        <f>SUMIFS(df_extrato_zig!G:G,df_extrato_zig!E:E,Conciliacao!A110,df_extrato_zig!G:G,"&lt;0",df_extrato_zig!D:D,"&lt;&gt;Saque",df_extrato_zig!D:D,"&lt;&gt;Saldo Inicial")</f>
        <v>0</v>
      </c>
      <c r="Q110" s="12">
        <f t="shared" si="5"/>
        <v>0</v>
      </c>
      <c r="R110" s="26">
        <f t="shared" si="4"/>
        <v>0</v>
      </c>
      <c r="S110" s="28"/>
      <c r="T110" s="31"/>
    </row>
    <row r="111" spans="1:20" x14ac:dyDescent="0.3">
      <c r="A111" s="6">
        <v>45401</v>
      </c>
      <c r="B111" s="4">
        <f>-SUMIFS(df_extrato_zig!G:G,df_extrato_zig!E:E,Conciliacao!A111,df_extrato_zig!D:D,"Saque")</f>
        <v>0</v>
      </c>
      <c r="C111" s="4"/>
      <c r="D111" s="4">
        <f>SUMIFS(df_extrato_zig!E:E,df_extrato_zig!L:L,Conciliacao!A111,df_extrato_zig!F:F,"DINHEIRO")</f>
        <v>0</v>
      </c>
      <c r="E111" s="4">
        <f>SUMIFS(view_parc_agrup!H:H,view_parc_agrup!G:G,Conciliacao!A111)</f>
        <v>0</v>
      </c>
      <c r="F111" s="7">
        <f>SUMIFS(df_mutuos!H:H,df_mutuos!B:B,Conciliacao!A111)</f>
        <v>0</v>
      </c>
      <c r="G111" s="8">
        <f>SUMIFS(df_extratos!I:I,df_extratos!F:F,Conciliacao!A111,df_extratos!G:G,"CREDITO")</f>
        <v>0</v>
      </c>
      <c r="H111" s="24">
        <f>SUMIFS(df_tesouraria_trans!E:E,df_tesouraria_trans!D:D,Conciliacao!A111,df_tesouraria_trans!E:E,"&gt;0")</f>
        <v>0</v>
      </c>
      <c r="I111" s="10">
        <f t="shared" si="3"/>
        <v>0</v>
      </c>
      <c r="J111" s="5">
        <f>SUMIFS(df_blueme_sem_parcelamento!E:E,df_blueme_sem_parcelamento!H:H,Conciliacao!A111)</f>
        <v>0</v>
      </c>
      <c r="K111" s="5">
        <f>SUMIFS(df_blueme_com_parcelamento!J:J,df_blueme_com_parcelamento!M:M,Conciliacao!A111)</f>
        <v>0</v>
      </c>
      <c r="L111" s="9">
        <f>SUMIFS(df_mutuos!I:I,df_mutuos!B:B,Conciliacao!A111,df_mutuos!G:G,0)</f>
        <v>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0</v>
      </c>
      <c r="O111" s="33">
        <f>SUMIFS(df_tesouraria_trans!E:E,df_tesouraria_trans!D:D,Conciliacao!A111,df_tesouraria_trans!E:E,"&lt;0")</f>
        <v>0</v>
      </c>
      <c r="P111" s="33">
        <f>SUMIFS(df_extrato_zig!G:G,df_extrato_zig!E:E,Conciliacao!A111,df_extrato_zig!G:G,"&lt;0",df_extrato_zig!D:D,"&lt;&gt;Saque",df_extrato_zig!D:D,"&lt;&gt;Saldo Inicial")</f>
        <v>0</v>
      </c>
      <c r="Q111" s="12">
        <f t="shared" si="5"/>
        <v>0</v>
      </c>
      <c r="R111" s="26">
        <f t="shared" si="4"/>
        <v>0</v>
      </c>
      <c r="S111" s="28"/>
      <c r="T111" s="31"/>
    </row>
    <row r="112" spans="1:20" x14ac:dyDescent="0.3">
      <c r="A112" s="6">
        <v>45402</v>
      </c>
      <c r="B112" s="4">
        <f>-SUMIFS(df_extrato_zig!G:G,df_extrato_zig!E:E,Conciliacao!A112,df_extrato_zig!D:D,"Saque")</f>
        <v>0</v>
      </c>
      <c r="C112" s="4"/>
      <c r="D112" s="4">
        <f>SUMIFS(df_extrato_zig!E:E,df_extrato_zig!L:L,Conciliacao!A112,df_extrato_zig!F:F,"DINHEIRO")</f>
        <v>0</v>
      </c>
      <c r="E112" s="4">
        <f>SUMIFS(view_parc_agrup!H:H,view_parc_agrup!G:G,Conciliacao!A112)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SUMIFS(df_tesouraria_trans!E:E,df_tesouraria_trans!D:D,Conciliacao!A112,df_tesouraria_trans!E:E,"&gt;0")</f>
        <v>0</v>
      </c>
      <c r="I112" s="10">
        <f t="shared" si="3"/>
        <v>0</v>
      </c>
      <c r="J112" s="5">
        <f>SUMIFS(df_blueme_sem_parcelamento!E:E,df_blueme_sem_parcelamento!H:H,Conciliacao!A112)</f>
        <v>0</v>
      </c>
      <c r="K112" s="5">
        <f>SUMIFS(df_blueme_com_parcelamento!J:J,df_blueme_com_parcelamento!M:M,Conciliacao!A112)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33">
        <f>SUMIFS(df_tesouraria_trans!E:E,df_tesouraria_trans!D:D,Conciliacao!A112,df_tesouraria_trans!E:E,"&lt;0")</f>
        <v>0</v>
      </c>
      <c r="P112" s="33">
        <f>SUMIFS(df_extrato_zig!G:G,df_extrato_zig!E:E,Conciliacao!A112,df_extrato_zig!G:G,"&lt;0",df_extrato_zig!D:D,"&lt;&gt;Saque",df_extrato_zig!D:D,"&lt;&gt;Saldo Inicial")</f>
        <v>0</v>
      </c>
      <c r="Q112" s="12">
        <f t="shared" si="5"/>
        <v>0</v>
      </c>
      <c r="R112" s="26">
        <f t="shared" si="4"/>
        <v>0</v>
      </c>
      <c r="S112" s="28"/>
      <c r="T112" s="31"/>
    </row>
    <row r="113" spans="1:20" x14ac:dyDescent="0.3">
      <c r="A113" s="6">
        <v>45403</v>
      </c>
      <c r="B113" s="4">
        <f>-SUMIFS(df_extrato_zig!G:G,df_extrato_zig!E:E,Conciliacao!A113,df_extrato_zig!D:D,"Saque")</f>
        <v>0</v>
      </c>
      <c r="C113" s="4"/>
      <c r="D113" s="4">
        <f>SUMIFS(df_extrato_zig!E:E,df_extrato_zig!L:L,Conciliacao!A113,df_extrato_zig!F:F,"DINHEIRO")</f>
        <v>0</v>
      </c>
      <c r="E113" s="4">
        <f>SUMIFS(view_parc_agrup!H:H,view_parc_agrup!G:G,Conciliacao!A113)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SUMIFS(df_tesouraria_trans!E:E,df_tesouraria_trans!D:D,Conciliacao!A113,df_tesouraria_trans!E:E,"&gt;0")</f>
        <v>0</v>
      </c>
      <c r="I113" s="10">
        <f t="shared" si="3"/>
        <v>0</v>
      </c>
      <c r="J113" s="5">
        <f>SUMIFS(df_blueme_sem_parcelamento!E:E,df_blueme_sem_parcelamento!H:H,Conciliacao!A113)</f>
        <v>0</v>
      </c>
      <c r="K113" s="5">
        <f>SUMIFS(df_blueme_com_parcelamento!J:J,df_blueme_com_parcelamento!M:M,Conciliacao!A113)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33">
        <f>SUMIFS(df_tesouraria_trans!E:E,df_tesouraria_trans!D:D,Conciliacao!A113,df_tesouraria_trans!E:E,"&lt;0")</f>
        <v>0</v>
      </c>
      <c r="P113" s="33">
        <f>SUMIFS(df_extrato_zig!G:G,df_extrato_zig!E:E,Conciliacao!A113,df_extrato_zig!G:G,"&lt;0",df_extrato_zig!D:D,"&lt;&gt;Saque",df_extrato_zig!D:D,"&lt;&gt;Saldo Inicial")</f>
        <v>0</v>
      </c>
      <c r="Q113" s="12">
        <f t="shared" si="5"/>
        <v>0</v>
      </c>
      <c r="R113" s="26">
        <f t="shared" si="4"/>
        <v>0</v>
      </c>
      <c r="S113" s="28"/>
      <c r="T113" s="31"/>
    </row>
    <row r="114" spans="1:20" x14ac:dyDescent="0.3">
      <c r="A114" s="6">
        <v>45404</v>
      </c>
      <c r="B114" s="4">
        <f>-SUMIFS(df_extrato_zig!G:G,df_extrato_zig!E:E,Conciliacao!A114,df_extrato_zig!D:D,"Saque")</f>
        <v>0</v>
      </c>
      <c r="C114" s="4"/>
      <c r="D114" s="4">
        <f>SUMIFS(df_extrato_zig!E:E,df_extrato_zig!L:L,Conciliacao!A114,df_extrato_zig!F:F,"DINHEIRO")</f>
        <v>0</v>
      </c>
      <c r="E114" s="4">
        <f>SUMIFS(view_parc_agrup!H:H,view_parc_agrup!G:G,Conciliacao!A114)</f>
        <v>0</v>
      </c>
      <c r="F114" s="7">
        <f>SUMIFS(df_mutuos!H:H,df_mutuos!B:B,Conciliacao!A114)</f>
        <v>0</v>
      </c>
      <c r="G114" s="8">
        <f>SUMIFS(df_extratos!I:I,df_extratos!F:F,Conciliacao!A114,df_extratos!G:G,"CREDITO")</f>
        <v>0</v>
      </c>
      <c r="H114" s="24">
        <f>SUMIFS(df_tesouraria_trans!E:E,df_tesouraria_trans!D:D,Conciliacao!A114,df_tesouraria_trans!E:E,"&gt;0")</f>
        <v>0</v>
      </c>
      <c r="I114" s="10">
        <f t="shared" si="3"/>
        <v>0</v>
      </c>
      <c r="J114" s="5">
        <f>SUMIFS(df_blueme_sem_parcelamento!E:E,df_blueme_sem_parcelamento!H:H,Conciliacao!A114)</f>
        <v>0</v>
      </c>
      <c r="K114" s="5">
        <f>SUMIFS(df_blueme_com_parcelamento!J:J,df_blueme_com_parcelamento!M:M,Conciliacao!A114)</f>
        <v>0</v>
      </c>
      <c r="L114" s="9">
        <f>SUMIFS(df_mutuos!I:I,df_mutuos!B:B,Conciliacao!A114,df_mutuos!G:G,0)</f>
        <v>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0</v>
      </c>
      <c r="O114" s="33">
        <f>SUMIFS(df_tesouraria_trans!E:E,df_tesouraria_trans!D:D,Conciliacao!A114,df_tesouraria_trans!E:E,"&lt;0")</f>
        <v>0</v>
      </c>
      <c r="P114" s="33">
        <f>SUMIFS(df_extrato_zig!G:G,df_extrato_zig!E:E,Conciliacao!A114,df_extrato_zig!G:G,"&lt;0",df_extrato_zig!D:D,"&lt;&gt;Saque",df_extrato_zig!D:D,"&lt;&gt;Saldo Inicial")</f>
        <v>0</v>
      </c>
      <c r="Q114" s="12">
        <f t="shared" si="5"/>
        <v>0</v>
      </c>
      <c r="R114" s="26">
        <f t="shared" si="4"/>
        <v>0</v>
      </c>
      <c r="S114" s="28"/>
      <c r="T114" s="31"/>
    </row>
    <row r="115" spans="1:20" x14ac:dyDescent="0.3">
      <c r="A115" s="6">
        <v>45405</v>
      </c>
      <c r="B115" s="4">
        <f>-SUMIFS(df_extrato_zig!G:G,df_extrato_zig!E:E,Conciliacao!A115,df_extrato_zig!D:D,"Saque")</f>
        <v>0</v>
      </c>
      <c r="C115" s="4"/>
      <c r="D115" s="4">
        <f>SUMIFS(df_extrato_zig!E:E,df_extrato_zig!L:L,Conciliacao!A115,df_extrato_zig!F:F,"DINHEIRO")</f>
        <v>0</v>
      </c>
      <c r="E115" s="4">
        <f>SUMIFS(view_parc_agrup!H:H,view_parc_agrup!G:G,Conciliacao!A115)</f>
        <v>0</v>
      </c>
      <c r="F115" s="7">
        <f>SUMIFS(df_mutuos!H:H,df_mutuos!B:B,Conciliacao!A115)</f>
        <v>0</v>
      </c>
      <c r="G115" s="8">
        <f>SUMIFS(df_extratos!I:I,df_extratos!F:F,Conciliacao!A115,df_extratos!G:G,"CREDITO")</f>
        <v>0</v>
      </c>
      <c r="H115" s="24">
        <f>SUMIFS(df_tesouraria_trans!E:E,df_tesouraria_trans!D:D,Conciliacao!A115,df_tesouraria_trans!E:E,"&gt;0")</f>
        <v>0</v>
      </c>
      <c r="I115" s="10">
        <f t="shared" si="3"/>
        <v>0</v>
      </c>
      <c r="J115" s="5">
        <f>SUMIFS(df_blueme_sem_parcelamento!E:E,df_blueme_sem_parcelamento!H:H,Conciliacao!A115)</f>
        <v>0</v>
      </c>
      <c r="K115" s="5">
        <f>SUMIFS(df_blueme_com_parcelamento!J:J,df_blueme_com_parcelamento!M:M,Conciliacao!A115)</f>
        <v>0</v>
      </c>
      <c r="L115" s="9">
        <f>SUMIFS(df_mutuos!I:I,df_mutuos!B:B,Conciliacao!A115,df_mutuos!G:G,0)</f>
        <v>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0</v>
      </c>
      <c r="O115" s="33">
        <f>SUMIFS(df_tesouraria_trans!E:E,df_tesouraria_trans!D:D,Conciliacao!A115,df_tesouraria_trans!E:E,"&lt;0")</f>
        <v>0</v>
      </c>
      <c r="P115" s="33">
        <f>SUMIFS(df_extrato_zig!G:G,df_extrato_zig!E:E,Conciliacao!A115,df_extrato_zig!G:G,"&lt;0",df_extrato_zig!D:D,"&lt;&gt;Saque",df_extrato_zig!D:D,"&lt;&gt;Saldo Inicial")</f>
        <v>0</v>
      </c>
      <c r="Q115" s="12">
        <f t="shared" si="5"/>
        <v>0</v>
      </c>
      <c r="R115" s="26">
        <f t="shared" si="4"/>
        <v>0</v>
      </c>
      <c r="S115" s="28"/>
      <c r="T115" s="31"/>
    </row>
    <row r="116" spans="1:20" x14ac:dyDescent="0.3">
      <c r="A116" s="6">
        <v>45406</v>
      </c>
      <c r="B116" s="4">
        <f>-SUMIFS(df_extrato_zig!G:G,df_extrato_zig!E:E,Conciliacao!A116,df_extrato_zig!D:D,"Saque")</f>
        <v>0</v>
      </c>
      <c r="C116" s="4"/>
      <c r="D116" s="4">
        <f>SUMIFS(df_extrato_zig!E:E,df_extrato_zig!L:L,Conciliacao!A116,df_extrato_zig!F:F,"DINHEIRO")</f>
        <v>0</v>
      </c>
      <c r="E116" s="4">
        <f>SUMIFS(view_parc_agrup!H:H,view_parc_agrup!G:G,Conciliacao!A116)</f>
        <v>0</v>
      </c>
      <c r="F116" s="7">
        <f>SUMIFS(df_mutuos!H:H,df_mutuos!B:B,Conciliacao!A116)</f>
        <v>0</v>
      </c>
      <c r="G116" s="8">
        <f>SUMIFS(df_extratos!I:I,df_extratos!F:F,Conciliacao!A116,df_extratos!G:G,"CREDITO")</f>
        <v>0</v>
      </c>
      <c r="H116" s="24">
        <f>SUMIFS(df_tesouraria_trans!E:E,df_tesouraria_trans!D:D,Conciliacao!A116,df_tesouraria_trans!E:E,"&gt;0")</f>
        <v>0</v>
      </c>
      <c r="I116" s="10">
        <f t="shared" si="3"/>
        <v>0</v>
      </c>
      <c r="J116" s="5">
        <f>SUMIFS(df_blueme_sem_parcelamento!E:E,df_blueme_sem_parcelamento!H:H,Conciliacao!A116)</f>
        <v>0</v>
      </c>
      <c r="K116" s="5">
        <f>SUMIFS(df_blueme_com_parcelamento!J:J,df_blueme_com_parcelamento!M:M,Conciliacao!A116)</f>
        <v>0</v>
      </c>
      <c r="L116" s="9">
        <f>SUMIFS(df_mutuos!I:I,df_mutuos!B:B,Conciliacao!A116,df_mutuos!G:G,0)</f>
        <v>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0</v>
      </c>
      <c r="O116" s="33">
        <f>SUMIFS(df_tesouraria_trans!E:E,df_tesouraria_trans!D:D,Conciliacao!A116,df_tesouraria_trans!E:E,"&lt;0")</f>
        <v>0</v>
      </c>
      <c r="P116" s="33">
        <f>SUMIFS(df_extrato_zig!G:G,df_extrato_zig!E:E,Conciliacao!A116,df_extrato_zig!G:G,"&lt;0",df_extrato_zig!D:D,"&lt;&gt;Saque",df_extrato_zig!D:D,"&lt;&gt;Saldo Inicial")</f>
        <v>0</v>
      </c>
      <c r="Q116" s="12">
        <f t="shared" si="5"/>
        <v>0</v>
      </c>
      <c r="R116" s="26">
        <f t="shared" si="4"/>
        <v>0</v>
      </c>
      <c r="S116" s="28"/>
      <c r="T116" s="31"/>
    </row>
    <row r="117" spans="1:20" x14ac:dyDescent="0.3">
      <c r="A117" s="6">
        <v>45407</v>
      </c>
      <c r="B117" s="4">
        <f>-SUMIFS(df_extrato_zig!G:G,df_extrato_zig!E:E,Conciliacao!A117,df_extrato_zig!D:D,"Saque")</f>
        <v>0</v>
      </c>
      <c r="C117" s="4"/>
      <c r="D117" s="4">
        <f>SUMIFS(df_extrato_zig!E:E,df_extrato_zig!L:L,Conciliacao!A117,df_extrato_zig!F:F,"DINHEIRO")</f>
        <v>0</v>
      </c>
      <c r="E117" s="4">
        <f>SUMIFS(view_parc_agrup!H:H,view_parc_agrup!G:G,Conciliacao!A117)</f>
        <v>0</v>
      </c>
      <c r="F117" s="7">
        <f>SUMIFS(df_mutuos!H:H,df_mutuos!B:B,Conciliacao!A117)</f>
        <v>0</v>
      </c>
      <c r="G117" s="8">
        <f>SUMIFS(df_extratos!I:I,df_extratos!F:F,Conciliacao!A117,df_extratos!G:G,"CREDITO")</f>
        <v>0</v>
      </c>
      <c r="H117" s="24">
        <f>SUMIFS(df_tesouraria_trans!E:E,df_tesouraria_trans!D:D,Conciliacao!A117,df_tesouraria_trans!E:E,"&gt;0")</f>
        <v>0</v>
      </c>
      <c r="I117" s="10">
        <f t="shared" si="3"/>
        <v>0</v>
      </c>
      <c r="J117" s="5">
        <f>SUMIFS(df_blueme_sem_parcelamento!E:E,df_blueme_sem_parcelamento!H:H,Conciliacao!A117)</f>
        <v>0</v>
      </c>
      <c r="K117" s="5">
        <f>SUMIFS(df_blueme_com_parcelamento!J:J,df_blueme_com_parcelamento!M:M,Conciliacao!A117)</f>
        <v>0</v>
      </c>
      <c r="L117" s="9">
        <f>SUMIFS(df_mutuos!I:I,df_mutuos!B:B,Conciliacao!A117,df_mutuos!G:G,0)</f>
        <v>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0</v>
      </c>
      <c r="O117" s="33">
        <f>SUMIFS(df_tesouraria_trans!E:E,df_tesouraria_trans!D:D,Conciliacao!A117,df_tesouraria_trans!E:E,"&lt;0")</f>
        <v>0</v>
      </c>
      <c r="P117" s="33">
        <f>SUMIFS(df_extrato_zig!G:G,df_extrato_zig!E:E,Conciliacao!A117,df_extrato_zig!G:G,"&lt;0",df_extrato_zig!D:D,"&lt;&gt;Saque",df_extrato_zig!D:D,"&lt;&gt;Saldo Inicial")</f>
        <v>0</v>
      </c>
      <c r="Q117" s="12">
        <f t="shared" si="5"/>
        <v>0</v>
      </c>
      <c r="R117" s="26">
        <f t="shared" si="4"/>
        <v>0</v>
      </c>
      <c r="S117" s="28"/>
      <c r="T117" s="31"/>
    </row>
    <row r="118" spans="1:20" x14ac:dyDescent="0.3">
      <c r="A118" s="6">
        <v>45408</v>
      </c>
      <c r="B118" s="4">
        <f>-SUMIFS(df_extrato_zig!G:G,df_extrato_zig!E:E,Conciliacao!A118,df_extrato_zig!D:D,"Saque")</f>
        <v>0</v>
      </c>
      <c r="C118" s="4"/>
      <c r="D118" s="4">
        <f>SUMIFS(df_extrato_zig!E:E,df_extrato_zig!L:L,Conciliacao!A118,df_extrato_zig!F:F,"DINHEIRO")</f>
        <v>0</v>
      </c>
      <c r="E118" s="4">
        <f>SUMIFS(view_parc_agrup!H:H,view_parc_agrup!G:G,Conciliacao!A118)</f>
        <v>0</v>
      </c>
      <c r="F118" s="7">
        <f>SUMIFS(df_mutuos!H:H,df_mutuos!B:B,Conciliacao!A118)</f>
        <v>0</v>
      </c>
      <c r="G118" s="8">
        <f>SUMIFS(df_extratos!I:I,df_extratos!F:F,Conciliacao!A118,df_extratos!G:G,"CREDITO")</f>
        <v>0</v>
      </c>
      <c r="H118" s="24">
        <f>SUMIFS(df_tesouraria_trans!E:E,df_tesouraria_trans!D:D,Conciliacao!A118,df_tesouraria_trans!E:E,"&gt;0")</f>
        <v>0</v>
      </c>
      <c r="I118" s="10">
        <f t="shared" si="3"/>
        <v>0</v>
      </c>
      <c r="J118" s="5">
        <f>SUMIFS(df_blueme_sem_parcelamento!E:E,df_blueme_sem_parcelamento!H:H,Conciliacao!A118)</f>
        <v>0</v>
      </c>
      <c r="K118" s="5">
        <f>SUMIFS(df_blueme_com_parcelamento!J:J,df_blueme_com_parcelamento!M:M,Conciliacao!A118)</f>
        <v>0</v>
      </c>
      <c r="L118" s="9">
        <f>SUMIFS(df_mutuos!I:I,df_mutuos!B:B,Conciliacao!A118,df_mutuos!G:G,0)</f>
        <v>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0</v>
      </c>
      <c r="O118" s="33">
        <f>SUMIFS(df_tesouraria_trans!E:E,df_tesouraria_trans!D:D,Conciliacao!A118,df_tesouraria_trans!E:E,"&lt;0")</f>
        <v>0</v>
      </c>
      <c r="P118" s="33">
        <f>SUMIFS(df_extrato_zig!G:G,df_extrato_zig!E:E,Conciliacao!A118,df_extrato_zig!G:G,"&lt;0",df_extrato_zig!D:D,"&lt;&gt;Saque",df_extrato_zig!D:D,"&lt;&gt;Saldo Inicial")</f>
        <v>0</v>
      </c>
      <c r="Q118" s="12">
        <f t="shared" si="5"/>
        <v>0</v>
      </c>
      <c r="R118" s="26">
        <f t="shared" si="4"/>
        <v>0</v>
      </c>
      <c r="S118" s="28"/>
      <c r="T118" s="31"/>
    </row>
    <row r="119" spans="1:20" x14ac:dyDescent="0.3">
      <c r="A119" s="6">
        <v>45409</v>
      </c>
      <c r="B119" s="4">
        <f>-SUMIFS(df_extrato_zig!G:G,df_extrato_zig!E:E,Conciliacao!A119,df_extrato_zig!D:D,"Saque")</f>
        <v>0</v>
      </c>
      <c r="C119" s="4"/>
      <c r="D119" s="4">
        <f>SUMIFS(df_extrato_zig!E:E,df_extrato_zig!L:L,Conciliacao!A119,df_extrato_zig!F:F,"DINHEIRO")</f>
        <v>0</v>
      </c>
      <c r="E119" s="4">
        <f>SUMIFS(view_parc_agrup!H:H,view_parc_agrup!G:G,Conciliacao!A119)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SUMIFS(df_tesouraria_trans!E:E,df_tesouraria_trans!D:D,Conciliacao!A119,df_tesouraria_trans!E:E,"&gt;0")</f>
        <v>0</v>
      </c>
      <c r="I119" s="10">
        <f t="shared" si="3"/>
        <v>0</v>
      </c>
      <c r="J119" s="5">
        <f>SUMIFS(df_blueme_sem_parcelamento!E:E,df_blueme_sem_parcelamento!H:H,Conciliacao!A119)</f>
        <v>0</v>
      </c>
      <c r="K119" s="5">
        <f>SUMIFS(df_blueme_com_parcelamento!J:J,df_blueme_com_parcelamento!M:M,Conciliacao!A119)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33">
        <f>SUMIFS(df_tesouraria_trans!E:E,df_tesouraria_trans!D:D,Conciliacao!A119,df_tesouraria_trans!E:E,"&lt;0")</f>
        <v>0</v>
      </c>
      <c r="P119" s="33">
        <f>SUMIFS(df_extrato_zig!G:G,df_extrato_zig!E:E,Conciliacao!A119,df_extrato_zig!G:G,"&lt;0",df_extrato_zig!D:D,"&lt;&gt;Saque",df_extrato_zig!D:D,"&lt;&gt;Saldo Inicial")</f>
        <v>0</v>
      </c>
      <c r="Q119" s="12">
        <f t="shared" si="5"/>
        <v>0</v>
      </c>
      <c r="R119" s="26">
        <f t="shared" si="4"/>
        <v>0</v>
      </c>
      <c r="S119" s="28"/>
      <c r="T119" s="31"/>
    </row>
    <row r="120" spans="1:20" x14ac:dyDescent="0.3">
      <c r="A120" s="6">
        <v>45410</v>
      </c>
      <c r="B120" s="4">
        <f>-SUMIFS(df_extrato_zig!G:G,df_extrato_zig!E:E,Conciliacao!A120,df_extrato_zig!D:D,"Saque")</f>
        <v>0</v>
      </c>
      <c r="C120" s="4"/>
      <c r="D120" s="4">
        <f>SUMIFS(df_extrato_zig!E:E,df_extrato_zig!L:L,Conciliacao!A120,df_extrato_zig!F:F,"DINHEIRO")</f>
        <v>0</v>
      </c>
      <c r="E120" s="4">
        <f>SUMIFS(view_parc_agrup!H:H,view_parc_agrup!G:G,Conciliacao!A120)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SUMIFS(df_tesouraria_trans!E:E,df_tesouraria_trans!D:D,Conciliacao!A120,df_tesouraria_trans!E:E,"&gt;0")</f>
        <v>0</v>
      </c>
      <c r="I120" s="10">
        <f t="shared" si="3"/>
        <v>0</v>
      </c>
      <c r="J120" s="5">
        <f>SUMIFS(df_blueme_sem_parcelamento!E:E,df_blueme_sem_parcelamento!H:H,Conciliacao!A120)</f>
        <v>0</v>
      </c>
      <c r="K120" s="5">
        <f>SUMIFS(df_blueme_com_parcelamento!J:J,df_blueme_com_parcelamento!M:M,Conciliacao!A120)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33">
        <f>SUMIFS(df_tesouraria_trans!E:E,df_tesouraria_trans!D:D,Conciliacao!A120,df_tesouraria_trans!E:E,"&lt;0")</f>
        <v>0</v>
      </c>
      <c r="P120" s="33">
        <f>SUMIFS(df_extrato_zig!G:G,df_extrato_zig!E:E,Conciliacao!A120,df_extrato_zig!G:G,"&lt;0",df_extrato_zig!D:D,"&lt;&gt;Saque",df_extrato_zig!D:D,"&lt;&gt;Saldo Inicial")</f>
        <v>0</v>
      </c>
      <c r="Q120" s="12">
        <f t="shared" si="5"/>
        <v>0</v>
      </c>
      <c r="R120" s="26">
        <f t="shared" si="4"/>
        <v>0</v>
      </c>
      <c r="S120" s="28"/>
      <c r="T120" s="31"/>
    </row>
    <row r="121" spans="1:20" x14ac:dyDescent="0.3">
      <c r="A121" s="6">
        <v>45411</v>
      </c>
      <c r="B121" s="4">
        <f>-SUMIFS(df_extrato_zig!G:G,df_extrato_zig!E:E,Conciliacao!A121,df_extrato_zig!D:D,"Saque")</f>
        <v>0</v>
      </c>
      <c r="C121" s="4"/>
      <c r="D121" s="4">
        <f>SUMIFS(df_extrato_zig!E:E,df_extrato_zig!L:L,Conciliacao!A121,df_extrato_zig!F:F,"DINHEIRO")</f>
        <v>0</v>
      </c>
      <c r="E121" s="4">
        <f>SUMIFS(view_parc_agrup!H:H,view_parc_agrup!G:G,Conciliacao!A121)</f>
        <v>0</v>
      </c>
      <c r="F121" s="7">
        <f>SUMIFS(df_mutuos!H:H,df_mutuos!B:B,Conciliacao!A121)</f>
        <v>0</v>
      </c>
      <c r="G121" s="8">
        <f>SUMIFS(df_extratos!I:I,df_extratos!F:F,Conciliacao!A121,df_extratos!G:G,"CREDITO")</f>
        <v>0</v>
      </c>
      <c r="H121" s="24">
        <f>SUMIFS(df_tesouraria_trans!E:E,df_tesouraria_trans!D:D,Conciliacao!A121,df_tesouraria_trans!E:E,"&gt;0")</f>
        <v>0</v>
      </c>
      <c r="I121" s="10">
        <f t="shared" si="3"/>
        <v>0</v>
      </c>
      <c r="J121" s="5">
        <f>SUMIFS(df_blueme_sem_parcelamento!E:E,df_blueme_sem_parcelamento!H:H,Conciliacao!A121)</f>
        <v>0</v>
      </c>
      <c r="K121" s="5">
        <f>SUMIFS(df_blueme_com_parcelamento!J:J,df_blueme_com_parcelamento!M:M,Conciliacao!A121)</f>
        <v>0</v>
      </c>
      <c r="L121" s="9">
        <f>SUMIFS(df_mutuos!I:I,df_mutuos!B:B,Conciliacao!A121,df_mutuos!G:G,0)</f>
        <v>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0</v>
      </c>
      <c r="O121" s="33">
        <f>SUMIFS(df_tesouraria_trans!E:E,df_tesouraria_trans!D:D,Conciliacao!A121,df_tesouraria_trans!E:E,"&lt;0")</f>
        <v>0</v>
      </c>
      <c r="P121" s="33">
        <f>SUMIFS(df_extrato_zig!G:G,df_extrato_zig!E:E,Conciliacao!A121,df_extrato_zig!G:G,"&lt;0",df_extrato_zig!D:D,"&lt;&gt;Saque",df_extrato_zig!D:D,"&lt;&gt;Saldo Inicial")</f>
        <v>0</v>
      </c>
      <c r="Q121" s="12">
        <f t="shared" si="5"/>
        <v>0</v>
      </c>
      <c r="R121" s="26">
        <f t="shared" si="4"/>
        <v>0</v>
      </c>
      <c r="S121" s="28"/>
      <c r="T121" s="31"/>
    </row>
    <row r="122" spans="1:20" x14ac:dyDescent="0.3">
      <c r="A122" s="6">
        <v>45412</v>
      </c>
      <c r="B122" s="4">
        <f>-SUMIFS(df_extrato_zig!G:G,df_extrato_zig!E:E,Conciliacao!A122,df_extrato_zig!D:D,"Saque")</f>
        <v>0</v>
      </c>
      <c r="C122" s="4"/>
      <c r="D122" s="4">
        <f>SUMIFS(df_extrato_zig!E:E,df_extrato_zig!L:L,Conciliacao!A122,df_extrato_zig!F:F,"DINHEIRO")</f>
        <v>0</v>
      </c>
      <c r="E122" s="4">
        <f>SUMIFS(view_parc_agrup!H:H,view_parc_agrup!G:G,Conciliacao!A122)</f>
        <v>0</v>
      </c>
      <c r="F122" s="7">
        <f>SUMIFS(df_mutuos!H:H,df_mutuos!B:B,Conciliacao!A122)</f>
        <v>0</v>
      </c>
      <c r="G122" s="8">
        <f>SUMIFS(df_extratos!I:I,df_extratos!F:F,Conciliacao!A122,df_extratos!G:G,"CREDITO")</f>
        <v>0</v>
      </c>
      <c r="H122" s="24">
        <f>SUMIFS(df_tesouraria_trans!E:E,df_tesouraria_trans!D:D,Conciliacao!A122,df_tesouraria_trans!E:E,"&gt;0")</f>
        <v>0</v>
      </c>
      <c r="I122" s="10">
        <f t="shared" si="3"/>
        <v>0</v>
      </c>
      <c r="J122" s="5">
        <f>SUMIFS(df_blueme_sem_parcelamento!E:E,df_blueme_sem_parcelamento!H:H,Conciliacao!A122)</f>
        <v>0</v>
      </c>
      <c r="K122" s="5">
        <f>SUMIFS(df_blueme_com_parcelamento!J:J,df_blueme_com_parcelamento!M:M,Conciliacao!A122)</f>
        <v>0</v>
      </c>
      <c r="L122" s="9">
        <f>SUMIFS(df_mutuos!I:I,df_mutuos!B:B,Conciliacao!A122,df_mutuos!G:G,0)</f>
        <v>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0</v>
      </c>
      <c r="O122" s="33">
        <f>SUMIFS(df_tesouraria_trans!E:E,df_tesouraria_trans!D:D,Conciliacao!A122,df_tesouraria_trans!E:E,"&lt;0")</f>
        <v>0</v>
      </c>
      <c r="P122" s="33">
        <f>SUMIFS(df_extrato_zig!G:G,df_extrato_zig!E:E,Conciliacao!A122,df_extrato_zig!G:G,"&lt;0",df_extrato_zig!D:D,"&lt;&gt;Saque",df_extrato_zig!D:D,"&lt;&gt;Saldo Inicial")</f>
        <v>0</v>
      </c>
      <c r="Q122" s="12">
        <f t="shared" si="5"/>
        <v>0</v>
      </c>
      <c r="R122" s="26">
        <f t="shared" si="4"/>
        <v>0</v>
      </c>
      <c r="S122" s="28"/>
      <c r="T122" s="31"/>
    </row>
    <row r="123" spans="1:20" x14ac:dyDescent="0.3">
      <c r="A123" s="6">
        <f t="shared" ref="A123:A186" si="6">A122+1</f>
        <v>45413</v>
      </c>
      <c r="B123" s="4">
        <f>-SUMIFS(df_extrato_zig!G:G,df_extrato_zig!E:E,Conciliacao!A123,df_extrato_zig!D:D,"Saque")</f>
        <v>0</v>
      </c>
      <c r="C123" s="4"/>
      <c r="D123" s="4">
        <f>SUMIFS(df_extrato_zig!E:E,df_extrato_zig!L:L,Conciliacao!A123,df_extrato_zig!F:F,"DINHEIRO")</f>
        <v>0</v>
      </c>
      <c r="E123" s="4">
        <f>SUMIFS(view_parc_agrup!H:H,view_parc_agrup!G:G,Conciliacao!A123)</f>
        <v>0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SUMIFS(df_tesouraria_trans!E:E,df_tesouraria_trans!D:D,Conciliacao!A123,df_tesouraria_trans!E:E,"&gt;0")</f>
        <v>0</v>
      </c>
      <c r="I123" s="10">
        <f t="shared" si="3"/>
        <v>0</v>
      </c>
      <c r="J123" s="5">
        <f>SUMIFS(df_blueme_sem_parcelamento!E:E,df_blueme_sem_parcelamento!H:H,Conciliacao!A123)</f>
        <v>0</v>
      </c>
      <c r="K123" s="5">
        <f>SUMIFS(df_blueme_com_parcelamento!J:J,df_blueme_com_parcelamento!M:M,Conciliacao!A123)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33">
        <f>SUMIFS(df_tesouraria_trans!E:E,df_tesouraria_trans!D:D,Conciliacao!A123,df_tesouraria_trans!E:E,"&lt;0")</f>
        <v>0</v>
      </c>
      <c r="P123" s="33">
        <f>SUMIFS(df_extrato_zig!G:G,df_extrato_zig!E:E,Conciliacao!A123,df_extrato_zig!G:G,"&lt;0",df_extrato_zig!D:D,"&lt;&gt;Saque",df_extrato_zig!D:D,"&lt;&gt;Saldo Inicial")</f>
        <v>0</v>
      </c>
      <c r="Q123" s="12">
        <f t="shared" si="5"/>
        <v>0</v>
      </c>
      <c r="R123" s="26">
        <f t="shared" si="4"/>
        <v>0</v>
      </c>
      <c r="S123" s="28"/>
      <c r="T123" s="31"/>
    </row>
    <row r="124" spans="1:20" x14ac:dyDescent="0.3">
      <c r="A124" s="6">
        <f t="shared" si="6"/>
        <v>45414</v>
      </c>
      <c r="B124" s="4">
        <f>-SUMIFS(df_extrato_zig!G:G,df_extrato_zig!E:E,Conciliacao!A124,df_extrato_zig!D:D,"Saque")</f>
        <v>0</v>
      </c>
      <c r="C124" s="4"/>
      <c r="D124" s="4">
        <f>SUMIFS(df_extrato_zig!E:E,df_extrato_zig!L:L,Conciliacao!A124,df_extrato_zig!F:F,"DINHEIRO")</f>
        <v>0</v>
      </c>
      <c r="E124" s="4">
        <f>SUMIFS(view_parc_agrup!H:H,view_parc_agrup!G:G,Conciliacao!A124)</f>
        <v>0</v>
      </c>
      <c r="F124" s="7">
        <f>SUMIFS(df_mutuos!H:H,df_mutuos!B:B,Conciliacao!A124)</f>
        <v>0</v>
      </c>
      <c r="G124" s="8">
        <f>SUMIFS(df_extratos!I:I,df_extratos!F:F,Conciliacao!A124,df_extratos!G:G,"CREDITO")</f>
        <v>0</v>
      </c>
      <c r="H124" s="24">
        <f>SUMIFS(df_tesouraria_trans!E:E,df_tesouraria_trans!D:D,Conciliacao!A124,df_tesouraria_trans!E:E,"&gt;0")</f>
        <v>0</v>
      </c>
      <c r="I124" s="10">
        <f t="shared" si="3"/>
        <v>0</v>
      </c>
      <c r="J124" s="5">
        <f>SUMIFS(df_blueme_sem_parcelamento!E:E,df_blueme_sem_parcelamento!H:H,Conciliacao!A124)</f>
        <v>0</v>
      </c>
      <c r="K124" s="5">
        <f>SUMIFS(df_blueme_com_parcelamento!J:J,df_blueme_com_parcelamento!M:M,Conciliacao!A124)</f>
        <v>0</v>
      </c>
      <c r="L124" s="9">
        <f>SUMIFS(df_mutuos!I:I,df_mutuos!B:B,Conciliacao!A124,df_mutuos!G:G,0)</f>
        <v>0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33">
        <f>SUMIFS(df_tesouraria_trans!E:E,df_tesouraria_trans!D:D,Conciliacao!A124,df_tesouraria_trans!E:E,"&lt;0")</f>
        <v>0</v>
      </c>
      <c r="P124" s="33">
        <f>SUMIFS(df_extrato_zig!G:G,df_extrato_zig!E:E,Conciliacao!A124,df_extrato_zig!G:G,"&lt;0",df_extrato_zig!D:D,"&lt;&gt;Saque",df_extrato_zig!D:D,"&lt;&gt;Saldo Inicial")</f>
        <v>0</v>
      </c>
      <c r="Q124" s="12">
        <f t="shared" si="5"/>
        <v>0</v>
      </c>
      <c r="R124" s="26">
        <f t="shared" si="4"/>
        <v>0</v>
      </c>
      <c r="S124" s="28"/>
      <c r="T124" s="31"/>
    </row>
    <row r="125" spans="1:20" x14ac:dyDescent="0.3">
      <c r="A125" s="6">
        <f t="shared" si="6"/>
        <v>45415</v>
      </c>
      <c r="B125" s="4">
        <f>-SUMIFS(df_extrato_zig!G:G,df_extrato_zig!E:E,Conciliacao!A125,df_extrato_zig!D:D,"Saque")</f>
        <v>0</v>
      </c>
      <c r="C125" s="4"/>
      <c r="D125" s="4">
        <f>SUMIFS(df_extrato_zig!E:E,df_extrato_zig!L:L,Conciliacao!A125,df_extrato_zig!F:F,"DINHEIRO")</f>
        <v>0</v>
      </c>
      <c r="E125" s="4">
        <f>SUMIFS(view_parc_agrup!H:H,view_parc_agrup!G:G,Conciliacao!A125)</f>
        <v>0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SUMIFS(df_tesouraria_trans!E:E,df_tesouraria_trans!D:D,Conciliacao!A125,df_tesouraria_trans!E:E,"&gt;0")</f>
        <v>0</v>
      </c>
      <c r="I125" s="10">
        <f t="shared" si="3"/>
        <v>0</v>
      </c>
      <c r="J125" s="5">
        <f>SUMIFS(df_blueme_sem_parcelamento!E:E,df_blueme_sem_parcelamento!H:H,Conciliacao!A125)</f>
        <v>0</v>
      </c>
      <c r="K125" s="5">
        <f>SUMIFS(df_blueme_com_parcelamento!J:J,df_blueme_com_parcelamento!M:M,Conciliacao!A125)</f>
        <v>0</v>
      </c>
      <c r="L125" s="9">
        <f>SUMIFS(df_mutuos!I:I,df_mutuos!B:B,Conciliacao!A125,df_mutuos!G:G,0)</f>
        <v>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33">
        <f>SUMIFS(df_tesouraria_trans!E:E,df_tesouraria_trans!D:D,Conciliacao!A125,df_tesouraria_trans!E:E,"&lt;0")</f>
        <v>0</v>
      </c>
      <c r="P125" s="33">
        <f>SUMIFS(df_extrato_zig!G:G,df_extrato_zig!E:E,Conciliacao!A125,df_extrato_zig!G:G,"&lt;0",df_extrato_zig!D:D,"&lt;&gt;Saque",df_extrato_zig!D:D,"&lt;&gt;Saldo Inicial")</f>
        <v>0</v>
      </c>
      <c r="Q125" s="12">
        <f t="shared" si="5"/>
        <v>0</v>
      </c>
      <c r="R125" s="26">
        <f t="shared" si="4"/>
        <v>0</v>
      </c>
      <c r="S125" s="28"/>
      <c r="T125" s="31"/>
    </row>
    <row r="126" spans="1:20" x14ac:dyDescent="0.3">
      <c r="A126" s="6">
        <f t="shared" si="6"/>
        <v>45416</v>
      </c>
      <c r="B126" s="4">
        <f>-SUMIFS(df_extrato_zig!G:G,df_extrato_zig!E:E,Conciliacao!A126,df_extrato_zig!D:D,"Saque")</f>
        <v>0</v>
      </c>
      <c r="C126" s="4"/>
      <c r="D126" s="4">
        <f>SUMIFS(df_extrato_zig!E:E,df_extrato_zig!L:L,Conciliacao!A126,df_extrato_zig!F:F,"DINHEIRO")</f>
        <v>0</v>
      </c>
      <c r="E126" s="4">
        <f>SUMIFS(view_parc_agrup!H:H,view_parc_agrup!G:G,Conciliacao!A126)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SUMIFS(df_tesouraria_trans!E:E,df_tesouraria_trans!D:D,Conciliacao!A126,df_tesouraria_trans!E:E,"&gt;0")</f>
        <v>0</v>
      </c>
      <c r="I126" s="10">
        <f t="shared" si="3"/>
        <v>0</v>
      </c>
      <c r="J126" s="5">
        <f>SUMIFS(df_blueme_sem_parcelamento!E:E,df_blueme_sem_parcelamento!H:H,Conciliacao!A126)</f>
        <v>0</v>
      </c>
      <c r="K126" s="5">
        <f>SUMIFS(df_blueme_com_parcelamento!J:J,df_blueme_com_parcelamento!M:M,Conciliacao!A126)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33">
        <f>SUMIFS(df_tesouraria_trans!E:E,df_tesouraria_trans!D:D,Conciliacao!A126,df_tesouraria_trans!E:E,"&lt;0")</f>
        <v>0</v>
      </c>
      <c r="P126" s="33">
        <f>SUMIFS(df_extrato_zig!G:G,df_extrato_zig!E:E,Conciliacao!A126,df_extrato_zig!G:G,"&lt;0",df_extrato_zig!D:D,"&lt;&gt;Saque",df_extrato_zig!D:D,"&lt;&gt;Saldo Inicial")</f>
        <v>0</v>
      </c>
      <c r="Q126" s="12">
        <f t="shared" si="5"/>
        <v>0</v>
      </c>
      <c r="R126" s="26">
        <f t="shared" si="4"/>
        <v>0</v>
      </c>
      <c r="S126" s="28"/>
      <c r="T126" s="31"/>
    </row>
    <row r="127" spans="1:20" x14ac:dyDescent="0.3">
      <c r="A127" s="6">
        <f t="shared" si="6"/>
        <v>45417</v>
      </c>
      <c r="B127" s="4">
        <f>-SUMIFS(df_extrato_zig!G:G,df_extrato_zig!E:E,Conciliacao!A127,df_extrato_zig!D:D,"Saque")</f>
        <v>0</v>
      </c>
      <c r="C127" s="4"/>
      <c r="D127" s="4">
        <f>SUMIFS(df_extrato_zig!E:E,df_extrato_zig!L:L,Conciliacao!A127,df_extrato_zig!F:F,"DINHEIRO")</f>
        <v>0</v>
      </c>
      <c r="E127" s="4">
        <f>SUMIFS(view_parc_agrup!H:H,view_parc_agrup!G:G,Conciliacao!A127)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SUMIFS(df_tesouraria_trans!E:E,df_tesouraria_trans!D:D,Conciliacao!A127,df_tesouraria_trans!E:E,"&gt;0")</f>
        <v>0</v>
      </c>
      <c r="I127" s="10">
        <f t="shared" si="3"/>
        <v>0</v>
      </c>
      <c r="J127" s="5">
        <f>SUMIFS(df_blueme_sem_parcelamento!E:E,df_blueme_sem_parcelamento!H:H,Conciliacao!A127)</f>
        <v>0</v>
      </c>
      <c r="K127" s="5">
        <f>SUMIFS(df_blueme_com_parcelamento!J:J,df_blueme_com_parcelamento!M:M,Conciliacao!A127)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33">
        <f>SUMIFS(df_tesouraria_trans!E:E,df_tesouraria_trans!D:D,Conciliacao!A127,df_tesouraria_trans!E:E,"&lt;0")</f>
        <v>0</v>
      </c>
      <c r="P127" s="33">
        <f>SUMIFS(df_extrato_zig!G:G,df_extrato_zig!E:E,Conciliacao!A127,df_extrato_zig!G:G,"&lt;0",df_extrato_zig!D:D,"&lt;&gt;Saque",df_extrato_zig!D:D,"&lt;&gt;Saldo Inicial")</f>
        <v>0</v>
      </c>
      <c r="Q127" s="12">
        <f t="shared" si="5"/>
        <v>0</v>
      </c>
      <c r="R127" s="26">
        <f t="shared" si="4"/>
        <v>0</v>
      </c>
      <c r="S127" s="28"/>
      <c r="T127" s="31"/>
    </row>
    <row r="128" spans="1:20" x14ac:dyDescent="0.3">
      <c r="A128" s="6">
        <f t="shared" si="6"/>
        <v>45418</v>
      </c>
      <c r="B128" s="4">
        <f>-SUMIFS(df_extrato_zig!G:G,df_extrato_zig!E:E,Conciliacao!A128,df_extrato_zig!D:D,"Saque")</f>
        <v>0</v>
      </c>
      <c r="C128" s="4"/>
      <c r="D128" s="4">
        <f>SUMIFS(df_extrato_zig!E:E,df_extrato_zig!L:L,Conciliacao!A128,df_extrato_zig!F:F,"DINHEIRO")</f>
        <v>0</v>
      </c>
      <c r="E128" s="4">
        <f>SUMIFS(view_parc_agrup!H:H,view_parc_agrup!G:G,Conciliacao!A128)</f>
        <v>0</v>
      </c>
      <c r="F128" s="7">
        <f>SUMIFS(df_mutuos!H:H,df_mutuos!B:B,Conciliacao!A128)</f>
        <v>0</v>
      </c>
      <c r="G128" s="8">
        <f>SUMIFS(df_extratos!I:I,df_extratos!F:F,Conciliacao!A128,df_extratos!G:G,"CREDITO")</f>
        <v>0</v>
      </c>
      <c r="H128" s="24">
        <f>SUMIFS(df_tesouraria_trans!E:E,df_tesouraria_trans!D:D,Conciliacao!A128,df_tesouraria_trans!E:E,"&gt;0")</f>
        <v>0</v>
      </c>
      <c r="I128" s="10">
        <f t="shared" si="3"/>
        <v>0</v>
      </c>
      <c r="J128" s="5">
        <f>SUMIFS(df_blueme_sem_parcelamento!E:E,df_blueme_sem_parcelamento!H:H,Conciliacao!A128)</f>
        <v>0</v>
      </c>
      <c r="K128" s="5">
        <f>SUMIFS(df_blueme_com_parcelamento!J:J,df_blueme_com_parcelamento!M:M,Conciliacao!A128)</f>
        <v>0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0</v>
      </c>
      <c r="O128" s="33">
        <f>SUMIFS(df_tesouraria_trans!E:E,df_tesouraria_trans!D:D,Conciliacao!A128,df_tesouraria_trans!E:E,"&lt;0")</f>
        <v>0</v>
      </c>
      <c r="P128" s="33">
        <f>SUMIFS(df_extrato_zig!G:G,df_extrato_zig!E:E,Conciliacao!A128,df_extrato_zig!G:G,"&lt;0",df_extrato_zig!D:D,"&lt;&gt;Saque",df_extrato_zig!D:D,"&lt;&gt;Saldo Inicial")</f>
        <v>0</v>
      </c>
      <c r="Q128" s="12">
        <f t="shared" si="5"/>
        <v>0</v>
      </c>
      <c r="R128" s="26">
        <f t="shared" si="4"/>
        <v>0</v>
      </c>
      <c r="S128" s="28"/>
      <c r="T128" s="31"/>
    </row>
    <row r="129" spans="1:20" x14ac:dyDescent="0.3">
      <c r="A129" s="6">
        <f t="shared" si="6"/>
        <v>45419</v>
      </c>
      <c r="B129" s="4">
        <f>-SUMIFS(df_extrato_zig!G:G,df_extrato_zig!E:E,Conciliacao!A129,df_extrato_zig!D:D,"Saque")</f>
        <v>0</v>
      </c>
      <c r="C129" s="4"/>
      <c r="D129" s="4">
        <f>SUMIFS(df_extrato_zig!E:E,df_extrato_zig!L:L,Conciliacao!A129,df_extrato_zig!F:F,"DINHEIRO")</f>
        <v>0</v>
      </c>
      <c r="E129" s="4">
        <f>SUMIFS(view_parc_agrup!H:H,view_parc_agrup!G:G,Conciliacao!A129)</f>
        <v>0</v>
      </c>
      <c r="F129" s="7">
        <f>SUMIFS(df_mutuos!H:H,df_mutuos!B:B,Conciliacao!A129)</f>
        <v>0</v>
      </c>
      <c r="G129" s="8">
        <f>SUMIFS(df_extratos!I:I,df_extratos!F:F,Conciliacao!A129,df_extratos!G:G,"CREDITO")</f>
        <v>0</v>
      </c>
      <c r="H129" s="24">
        <f>SUMIFS(df_tesouraria_trans!E:E,df_tesouraria_trans!D:D,Conciliacao!A129,df_tesouraria_trans!E:E,"&gt;0")</f>
        <v>0</v>
      </c>
      <c r="I129" s="10">
        <f t="shared" si="3"/>
        <v>0</v>
      </c>
      <c r="J129" s="5">
        <f>SUMIFS(df_blueme_sem_parcelamento!E:E,df_blueme_sem_parcelamento!H:H,Conciliacao!A129)</f>
        <v>0</v>
      </c>
      <c r="K129" s="5">
        <f>SUMIFS(df_blueme_com_parcelamento!J:J,df_blueme_com_parcelamento!M:M,Conciliacao!A129)</f>
        <v>0</v>
      </c>
      <c r="L129" s="9">
        <f>SUMIFS(df_mutuos!I:I,df_mutuos!B:B,Conciliacao!A129,df_mutuos!G:G,0)</f>
        <v>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33">
        <f>SUMIFS(df_tesouraria_trans!E:E,df_tesouraria_trans!D:D,Conciliacao!A129,df_tesouraria_trans!E:E,"&lt;0")</f>
        <v>0</v>
      </c>
      <c r="P129" s="33">
        <f>SUMIFS(df_extrato_zig!G:G,df_extrato_zig!E:E,Conciliacao!A129,df_extrato_zig!G:G,"&lt;0",df_extrato_zig!D:D,"&lt;&gt;Saque",df_extrato_zig!D:D,"&lt;&gt;Saldo Inicial")</f>
        <v>0</v>
      </c>
      <c r="Q129" s="12">
        <f t="shared" si="5"/>
        <v>0</v>
      </c>
      <c r="R129" s="26">
        <f t="shared" si="4"/>
        <v>0</v>
      </c>
      <c r="S129" s="28"/>
      <c r="T129" s="31"/>
    </row>
    <row r="130" spans="1:20" x14ac:dyDescent="0.3">
      <c r="A130" s="6">
        <f t="shared" si="6"/>
        <v>45420</v>
      </c>
      <c r="B130" s="4">
        <f>-SUMIFS(df_extrato_zig!G:G,df_extrato_zig!E:E,Conciliacao!A130,df_extrato_zig!D:D,"Saque")</f>
        <v>0</v>
      </c>
      <c r="C130" s="4"/>
      <c r="D130" s="4">
        <f>SUMIFS(df_extrato_zig!E:E,df_extrato_zig!L:L,Conciliacao!A130,df_extrato_zig!F:F,"DINHEIRO")</f>
        <v>0</v>
      </c>
      <c r="E130" s="4">
        <f>SUMIFS(view_parc_agrup!H:H,view_parc_agrup!G:G,Conciliacao!A130)</f>
        <v>0</v>
      </c>
      <c r="F130" s="7">
        <f>SUMIFS(df_mutuos!H:H,df_mutuos!B:B,Conciliacao!A130)</f>
        <v>0</v>
      </c>
      <c r="G130" s="8">
        <f>SUMIFS(df_extratos!I:I,df_extratos!F:F,Conciliacao!A130,df_extratos!G:G,"CREDITO")</f>
        <v>0</v>
      </c>
      <c r="H130" s="24">
        <f>SUMIFS(df_tesouraria_trans!E:E,df_tesouraria_trans!D:D,Conciliacao!A130,df_tesouraria_trans!E:E,"&gt;0")</f>
        <v>0</v>
      </c>
      <c r="I130" s="10">
        <f t="shared" ref="I130:I193" si="7">SUM(B130:F130)-SUM(G130:H130)</f>
        <v>0</v>
      </c>
      <c r="J130" s="5">
        <f>SUMIFS(df_blueme_sem_parcelamento!E:E,df_blueme_sem_parcelamento!H:H,Conciliacao!A130)</f>
        <v>0</v>
      </c>
      <c r="K130" s="5">
        <f>SUMIFS(df_blueme_com_parcelamento!J:J,df_blueme_com_parcelamento!M:M,Conciliacao!A130)</f>
        <v>0</v>
      </c>
      <c r="L130" s="9">
        <f>SUMIFS(df_mutuos!I:I,df_mutuos!B:B,Conciliacao!A130,df_mutuos!G:G,0)</f>
        <v>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0</v>
      </c>
      <c r="O130" s="33">
        <f>SUMIFS(df_tesouraria_trans!E:E,df_tesouraria_trans!D:D,Conciliacao!A130,df_tesouraria_trans!E:E,"&lt;0")</f>
        <v>0</v>
      </c>
      <c r="P130" s="33">
        <f>SUMIFS(df_extrato_zig!G:G,df_extrato_zig!E:E,Conciliacao!A130,df_extrato_zig!G:G,"&lt;0",df_extrato_zig!D:D,"&lt;&gt;Saque",df_extrato_zig!D:D,"&lt;&gt;Saldo Inicial")</f>
        <v>0</v>
      </c>
      <c r="Q130" s="12">
        <f t="shared" si="5"/>
        <v>0</v>
      </c>
      <c r="R130" s="26">
        <f t="shared" ref="R130:R193" si="8">Q130-I130</f>
        <v>0</v>
      </c>
      <c r="S130" s="28"/>
      <c r="T130" s="31"/>
    </row>
    <row r="131" spans="1:20" x14ac:dyDescent="0.3">
      <c r="A131" s="6">
        <f t="shared" si="6"/>
        <v>45421</v>
      </c>
      <c r="B131" s="4">
        <f>-SUMIFS(df_extrato_zig!G:G,df_extrato_zig!E:E,Conciliacao!A131,df_extrato_zig!D:D,"Saque")</f>
        <v>0</v>
      </c>
      <c r="C131" s="4"/>
      <c r="D131" s="4">
        <f>SUMIFS(df_extrato_zig!E:E,df_extrato_zig!L:L,Conciliacao!A131,df_extrato_zig!F:F,"DINHEIRO")</f>
        <v>0</v>
      </c>
      <c r="E131" s="4">
        <f>SUMIFS(view_parc_agrup!H:H,view_parc_agrup!G:G,Conciliacao!A131)</f>
        <v>0</v>
      </c>
      <c r="F131" s="7">
        <f>SUMIFS(df_mutuos!H:H,df_mutuos!B:B,Conciliacao!A131)</f>
        <v>0</v>
      </c>
      <c r="G131" s="8">
        <f>SUMIFS(df_extratos!I:I,df_extratos!F:F,Conciliacao!A131,df_extratos!G:G,"CREDITO")</f>
        <v>0</v>
      </c>
      <c r="H131" s="24">
        <f>SUMIFS(df_tesouraria_trans!E:E,df_tesouraria_trans!D:D,Conciliacao!A131,df_tesouraria_trans!E:E,"&gt;0")</f>
        <v>0</v>
      </c>
      <c r="I131" s="10">
        <f t="shared" si="7"/>
        <v>0</v>
      </c>
      <c r="J131" s="5">
        <f>SUMIFS(df_blueme_sem_parcelamento!E:E,df_blueme_sem_parcelamento!H:H,Conciliacao!A131)</f>
        <v>0</v>
      </c>
      <c r="K131" s="5">
        <f>SUMIFS(df_blueme_com_parcelamento!J:J,df_blueme_com_parcelamento!M:M,Conciliacao!A131)</f>
        <v>0</v>
      </c>
      <c r="L131" s="9">
        <f>SUMIFS(df_mutuos!I:I,df_mutuos!B:B,Conciliacao!A131,df_mutuos!G:G,0)</f>
        <v>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0</v>
      </c>
      <c r="O131" s="33">
        <f>SUMIFS(df_tesouraria_trans!E:E,df_tesouraria_trans!D:D,Conciliacao!A131,df_tesouraria_trans!E:E,"&lt;0")</f>
        <v>0</v>
      </c>
      <c r="P131" s="33">
        <f>SUMIFS(df_extrato_zig!G:G,df_extrato_zig!E:E,Conciliacao!A131,df_extrato_zig!G:G,"&lt;0",df_extrato_zig!D:D,"&lt;&gt;Saque",df_extrato_zig!D:D,"&lt;&gt;Saldo Inicial")</f>
        <v>0</v>
      </c>
      <c r="Q131" s="12">
        <f t="shared" ref="Q131:Q194" si="9">SUM(J131:M131)+N131+O131+P131</f>
        <v>0</v>
      </c>
      <c r="R131" s="26">
        <f t="shared" si="8"/>
        <v>0</v>
      </c>
      <c r="S131" s="28"/>
      <c r="T131" s="31"/>
    </row>
    <row r="132" spans="1:20" x14ac:dyDescent="0.3">
      <c r="A132" s="6">
        <f t="shared" si="6"/>
        <v>45422</v>
      </c>
      <c r="B132" s="4">
        <f>-SUMIFS(df_extrato_zig!G:G,df_extrato_zig!E:E,Conciliacao!A132,df_extrato_zig!D:D,"Saque")</f>
        <v>0</v>
      </c>
      <c r="C132" s="4"/>
      <c r="D132" s="4">
        <f>SUMIFS(df_extrato_zig!E:E,df_extrato_zig!L:L,Conciliacao!A132,df_extrato_zig!F:F,"DINHEIRO")</f>
        <v>0</v>
      </c>
      <c r="E132" s="4">
        <f>SUMIFS(view_parc_agrup!H:H,view_parc_agrup!G:G,Conciliacao!A132)</f>
        <v>0</v>
      </c>
      <c r="F132" s="7">
        <f>SUMIFS(df_mutuos!H:H,df_mutuos!B:B,Conciliacao!A132)</f>
        <v>0</v>
      </c>
      <c r="G132" s="8">
        <f>SUMIFS(df_extratos!I:I,df_extratos!F:F,Conciliacao!A132,df_extratos!G:G,"CREDITO")</f>
        <v>0</v>
      </c>
      <c r="H132" s="24">
        <f>SUMIFS(df_tesouraria_trans!E:E,df_tesouraria_trans!D:D,Conciliacao!A132,df_tesouraria_trans!E:E,"&gt;0")</f>
        <v>0</v>
      </c>
      <c r="I132" s="10">
        <f t="shared" si="7"/>
        <v>0</v>
      </c>
      <c r="J132" s="5">
        <f>SUMIFS(df_blueme_sem_parcelamento!E:E,df_blueme_sem_parcelamento!H:H,Conciliacao!A132)</f>
        <v>0</v>
      </c>
      <c r="K132" s="5">
        <f>SUMIFS(df_blueme_com_parcelamento!J:J,df_blueme_com_parcelamento!M:M,Conciliacao!A132)</f>
        <v>0</v>
      </c>
      <c r="L132" s="9">
        <f>SUMIFS(df_mutuos!I:I,df_mutuos!B:B,Conciliacao!A132,df_mutuos!G:G,0)</f>
        <v>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0</v>
      </c>
      <c r="O132" s="33">
        <f>SUMIFS(df_tesouraria_trans!E:E,df_tesouraria_trans!D:D,Conciliacao!A132,df_tesouraria_trans!E:E,"&lt;0")</f>
        <v>0</v>
      </c>
      <c r="P132" s="33">
        <f>SUMIFS(df_extrato_zig!G:G,df_extrato_zig!E:E,Conciliacao!A132,df_extrato_zig!G:G,"&lt;0",df_extrato_zig!D:D,"&lt;&gt;Saque",df_extrato_zig!D:D,"&lt;&gt;Saldo Inicial")</f>
        <v>0</v>
      </c>
      <c r="Q132" s="12">
        <f t="shared" si="9"/>
        <v>0</v>
      </c>
      <c r="R132" s="26">
        <f t="shared" si="8"/>
        <v>0</v>
      </c>
      <c r="S132" s="28"/>
      <c r="T132" s="31"/>
    </row>
    <row r="133" spans="1:20" x14ac:dyDescent="0.3">
      <c r="A133" s="6">
        <f t="shared" si="6"/>
        <v>45423</v>
      </c>
      <c r="B133" s="4">
        <f>-SUMIFS(df_extrato_zig!G:G,df_extrato_zig!E:E,Conciliacao!A133,df_extrato_zig!D:D,"Saque")</f>
        <v>0</v>
      </c>
      <c r="C133" s="4"/>
      <c r="D133" s="4">
        <f>SUMIFS(df_extrato_zig!E:E,df_extrato_zig!L:L,Conciliacao!A133,df_extrato_zig!F:F,"DINHEIRO")</f>
        <v>0</v>
      </c>
      <c r="E133" s="4">
        <f>SUMIFS(view_parc_agrup!H:H,view_parc_agrup!G:G,Conciliacao!A133)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SUMIFS(df_tesouraria_trans!E:E,df_tesouraria_trans!D:D,Conciliacao!A133,df_tesouraria_trans!E:E,"&gt;0")</f>
        <v>0</v>
      </c>
      <c r="I133" s="10">
        <f t="shared" si="7"/>
        <v>0</v>
      </c>
      <c r="J133" s="5">
        <f>SUMIFS(df_blueme_sem_parcelamento!E:E,df_blueme_sem_parcelamento!H:H,Conciliacao!A133)</f>
        <v>0</v>
      </c>
      <c r="K133" s="5">
        <f>SUMIFS(df_blueme_com_parcelamento!J:J,df_blueme_com_parcelamento!M:M,Conciliacao!A133)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33">
        <f>SUMIFS(df_tesouraria_trans!E:E,df_tesouraria_trans!D:D,Conciliacao!A133,df_tesouraria_trans!E:E,"&lt;0")</f>
        <v>0</v>
      </c>
      <c r="P133" s="33">
        <f>SUMIFS(df_extrato_zig!G:G,df_extrato_zig!E:E,Conciliacao!A133,df_extrato_zig!G:G,"&lt;0",df_extrato_zig!D:D,"&lt;&gt;Saque",df_extrato_zig!D:D,"&lt;&gt;Saldo Inicial")</f>
        <v>0</v>
      </c>
      <c r="Q133" s="12">
        <f t="shared" si="9"/>
        <v>0</v>
      </c>
      <c r="R133" s="26">
        <f t="shared" si="8"/>
        <v>0</v>
      </c>
      <c r="S133" s="28"/>
      <c r="T133" s="31"/>
    </row>
    <row r="134" spans="1:20" x14ac:dyDescent="0.3">
      <c r="A134" s="6">
        <f t="shared" si="6"/>
        <v>45424</v>
      </c>
      <c r="B134" s="4">
        <f>-SUMIFS(df_extrato_zig!G:G,df_extrato_zig!E:E,Conciliacao!A134,df_extrato_zig!D:D,"Saque")</f>
        <v>0</v>
      </c>
      <c r="C134" s="4"/>
      <c r="D134" s="4">
        <f>SUMIFS(df_extrato_zig!E:E,df_extrato_zig!L:L,Conciliacao!A134,df_extrato_zig!F:F,"DINHEIRO")</f>
        <v>0</v>
      </c>
      <c r="E134" s="4">
        <f>SUMIFS(view_parc_agrup!H:H,view_parc_agrup!G:G,Conciliacao!A134)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SUMIFS(df_tesouraria_trans!E:E,df_tesouraria_trans!D:D,Conciliacao!A134,df_tesouraria_trans!E:E,"&gt;0")</f>
        <v>0</v>
      </c>
      <c r="I134" s="10">
        <f t="shared" si="7"/>
        <v>0</v>
      </c>
      <c r="J134" s="5">
        <f>SUMIFS(df_blueme_sem_parcelamento!E:E,df_blueme_sem_parcelamento!H:H,Conciliacao!A134)</f>
        <v>0</v>
      </c>
      <c r="K134" s="5">
        <f>SUMIFS(df_blueme_com_parcelamento!J:J,df_blueme_com_parcelamento!M:M,Conciliacao!A134)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33">
        <f>SUMIFS(df_tesouraria_trans!E:E,df_tesouraria_trans!D:D,Conciliacao!A134,df_tesouraria_trans!E:E,"&lt;0")</f>
        <v>0</v>
      </c>
      <c r="P134" s="33">
        <f>SUMIFS(df_extrato_zig!G:G,df_extrato_zig!E:E,Conciliacao!A134,df_extrato_zig!G:G,"&lt;0",df_extrato_zig!D:D,"&lt;&gt;Saque",df_extrato_zig!D:D,"&lt;&gt;Saldo Inicial")</f>
        <v>0</v>
      </c>
      <c r="Q134" s="12">
        <f t="shared" si="9"/>
        <v>0</v>
      </c>
      <c r="R134" s="26">
        <f t="shared" si="8"/>
        <v>0</v>
      </c>
      <c r="S134" s="28"/>
      <c r="T134" s="31"/>
    </row>
    <row r="135" spans="1:20" x14ac:dyDescent="0.3">
      <c r="A135" s="6">
        <f t="shared" si="6"/>
        <v>45425</v>
      </c>
      <c r="B135" s="4">
        <f>-SUMIFS(df_extrato_zig!G:G,df_extrato_zig!E:E,Conciliacao!A135,df_extrato_zig!D:D,"Saque")</f>
        <v>0</v>
      </c>
      <c r="C135" s="4"/>
      <c r="D135" s="4">
        <f>SUMIFS(df_extrato_zig!E:E,df_extrato_zig!L:L,Conciliacao!A135,df_extrato_zig!F:F,"DINHEIRO")</f>
        <v>0</v>
      </c>
      <c r="E135" s="4">
        <f>SUMIFS(view_parc_agrup!H:H,view_parc_agrup!G:G,Conciliacao!A135)</f>
        <v>0</v>
      </c>
      <c r="F135" s="7">
        <f>SUMIFS(df_mutuos!H:H,df_mutuos!B:B,Conciliacao!A135)</f>
        <v>0</v>
      </c>
      <c r="G135" s="8">
        <f>SUMIFS(df_extratos!I:I,df_extratos!F:F,Conciliacao!A135,df_extratos!G:G,"CREDITO")</f>
        <v>0</v>
      </c>
      <c r="H135" s="24">
        <f>SUMIFS(df_tesouraria_trans!E:E,df_tesouraria_trans!D:D,Conciliacao!A135,df_tesouraria_trans!E:E,"&gt;0")</f>
        <v>0</v>
      </c>
      <c r="I135" s="10">
        <f t="shared" si="7"/>
        <v>0</v>
      </c>
      <c r="J135" s="5">
        <f>SUMIFS(df_blueme_sem_parcelamento!E:E,df_blueme_sem_parcelamento!H:H,Conciliacao!A135)</f>
        <v>0</v>
      </c>
      <c r="K135" s="5">
        <f>SUMIFS(df_blueme_com_parcelamento!J:J,df_blueme_com_parcelamento!M:M,Conciliacao!A135)</f>
        <v>0</v>
      </c>
      <c r="L135" s="9">
        <f>SUMIFS(df_mutuos!I:I,df_mutuos!B:B,Conciliacao!A135,df_mutuos!G:G,0)</f>
        <v>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0</v>
      </c>
      <c r="O135" s="33">
        <f>SUMIFS(df_tesouraria_trans!E:E,df_tesouraria_trans!D:D,Conciliacao!A135,df_tesouraria_trans!E:E,"&lt;0")</f>
        <v>0</v>
      </c>
      <c r="P135" s="33">
        <f>SUMIFS(df_extrato_zig!G:G,df_extrato_zig!E:E,Conciliacao!A135,df_extrato_zig!G:G,"&lt;0",df_extrato_zig!D:D,"&lt;&gt;Saque",df_extrato_zig!D:D,"&lt;&gt;Saldo Inicial")</f>
        <v>0</v>
      </c>
      <c r="Q135" s="12">
        <f t="shared" si="9"/>
        <v>0</v>
      </c>
      <c r="R135" s="26">
        <f t="shared" si="8"/>
        <v>0</v>
      </c>
      <c r="S135" s="28"/>
      <c r="T135" s="31"/>
    </row>
    <row r="136" spans="1:20" x14ac:dyDescent="0.3">
      <c r="A136" s="6">
        <f t="shared" si="6"/>
        <v>45426</v>
      </c>
      <c r="B136" s="4">
        <f>-SUMIFS(df_extrato_zig!G:G,df_extrato_zig!E:E,Conciliacao!A136,df_extrato_zig!D:D,"Saque")</f>
        <v>0</v>
      </c>
      <c r="C136" s="4"/>
      <c r="D136" s="4">
        <f>SUMIFS(df_extrato_zig!E:E,df_extrato_zig!L:L,Conciliacao!A136,df_extrato_zig!F:F,"DINHEIRO")</f>
        <v>0</v>
      </c>
      <c r="E136" s="4">
        <f>SUMIFS(view_parc_agrup!H:H,view_parc_agrup!G:G,Conciliacao!A136)</f>
        <v>0</v>
      </c>
      <c r="F136" s="7">
        <f>SUMIFS(df_mutuos!H:H,df_mutuos!B:B,Conciliacao!A136)</f>
        <v>0</v>
      </c>
      <c r="G136" s="8">
        <f>SUMIFS(df_extratos!I:I,df_extratos!F:F,Conciliacao!A136,df_extratos!G:G,"CREDITO")</f>
        <v>0</v>
      </c>
      <c r="H136" s="24">
        <f>SUMIFS(df_tesouraria_trans!E:E,df_tesouraria_trans!D:D,Conciliacao!A136,df_tesouraria_trans!E:E,"&gt;0")</f>
        <v>0</v>
      </c>
      <c r="I136" s="10">
        <f t="shared" si="7"/>
        <v>0</v>
      </c>
      <c r="J136" s="5">
        <f>SUMIFS(df_blueme_sem_parcelamento!E:E,df_blueme_sem_parcelamento!H:H,Conciliacao!A136)</f>
        <v>0</v>
      </c>
      <c r="K136" s="5">
        <f>SUMIFS(df_blueme_com_parcelamento!J:J,df_blueme_com_parcelamento!M:M,Conciliacao!A136)</f>
        <v>0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0</v>
      </c>
      <c r="O136" s="33">
        <f>SUMIFS(df_tesouraria_trans!E:E,df_tesouraria_trans!D:D,Conciliacao!A136,df_tesouraria_trans!E:E,"&lt;0")</f>
        <v>0</v>
      </c>
      <c r="P136" s="33">
        <f>SUMIFS(df_extrato_zig!G:G,df_extrato_zig!E:E,Conciliacao!A136,df_extrato_zig!G:G,"&lt;0",df_extrato_zig!D:D,"&lt;&gt;Saque",df_extrato_zig!D:D,"&lt;&gt;Saldo Inicial")</f>
        <v>0</v>
      </c>
      <c r="Q136" s="12">
        <f t="shared" si="9"/>
        <v>0</v>
      </c>
      <c r="R136" s="26">
        <f t="shared" si="8"/>
        <v>0</v>
      </c>
      <c r="S136" s="28"/>
      <c r="T136" s="31"/>
    </row>
    <row r="137" spans="1:20" x14ac:dyDescent="0.3">
      <c r="A137" s="6">
        <f t="shared" si="6"/>
        <v>45427</v>
      </c>
      <c r="B137" s="4">
        <f>-SUMIFS(df_extrato_zig!G:G,df_extrato_zig!E:E,Conciliacao!A137,df_extrato_zig!D:D,"Saque")</f>
        <v>0</v>
      </c>
      <c r="C137" s="4"/>
      <c r="D137" s="4">
        <f>SUMIFS(df_extrato_zig!E:E,df_extrato_zig!L:L,Conciliacao!A137,df_extrato_zig!F:F,"DINHEIRO")</f>
        <v>0</v>
      </c>
      <c r="E137" s="4">
        <f>SUMIFS(view_parc_agrup!H:H,view_parc_agrup!G:G,Conciliacao!A137)</f>
        <v>0</v>
      </c>
      <c r="F137" s="7">
        <f>SUMIFS(df_mutuos!H:H,df_mutuos!B:B,Conciliacao!A137)</f>
        <v>0</v>
      </c>
      <c r="G137" s="8">
        <f>SUMIFS(df_extratos!I:I,df_extratos!F:F,Conciliacao!A137,df_extratos!G:G,"CREDITO")</f>
        <v>0</v>
      </c>
      <c r="H137" s="24">
        <f>SUMIFS(df_tesouraria_trans!E:E,df_tesouraria_trans!D:D,Conciliacao!A137,df_tesouraria_trans!E:E,"&gt;0")</f>
        <v>0</v>
      </c>
      <c r="I137" s="10">
        <f t="shared" si="7"/>
        <v>0</v>
      </c>
      <c r="J137" s="5">
        <f>SUMIFS(df_blueme_sem_parcelamento!E:E,df_blueme_sem_parcelamento!H:H,Conciliacao!A137)</f>
        <v>0</v>
      </c>
      <c r="K137" s="5">
        <f>SUMIFS(df_blueme_com_parcelamento!J:J,df_blueme_com_parcelamento!M:M,Conciliacao!A137)</f>
        <v>0</v>
      </c>
      <c r="L137" s="9">
        <f>SUMIFS(df_mutuos!I:I,df_mutuos!B:B,Conciliacao!A137,df_mutuos!G:G,0)</f>
        <v>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0</v>
      </c>
      <c r="O137" s="33">
        <f>SUMIFS(df_tesouraria_trans!E:E,df_tesouraria_trans!D:D,Conciliacao!A137,df_tesouraria_trans!E:E,"&lt;0")</f>
        <v>0</v>
      </c>
      <c r="P137" s="33">
        <f>SUMIFS(df_extrato_zig!G:G,df_extrato_zig!E:E,Conciliacao!A137,df_extrato_zig!G:G,"&lt;0",df_extrato_zig!D:D,"&lt;&gt;Saque",df_extrato_zig!D:D,"&lt;&gt;Saldo Inicial")</f>
        <v>0</v>
      </c>
      <c r="Q137" s="12">
        <f t="shared" si="9"/>
        <v>0</v>
      </c>
      <c r="R137" s="26">
        <f t="shared" si="8"/>
        <v>0</v>
      </c>
      <c r="S137" s="28"/>
      <c r="T137" s="31"/>
    </row>
    <row r="138" spans="1:20" x14ac:dyDescent="0.3">
      <c r="A138" s="6">
        <f t="shared" si="6"/>
        <v>45428</v>
      </c>
      <c r="B138" s="4">
        <f>-SUMIFS(df_extrato_zig!G:G,df_extrato_zig!E:E,Conciliacao!A138,df_extrato_zig!D:D,"Saque")</f>
        <v>0</v>
      </c>
      <c r="C138" s="4"/>
      <c r="D138" s="4">
        <f>SUMIFS(df_extrato_zig!E:E,df_extrato_zig!L:L,Conciliacao!A138,df_extrato_zig!F:F,"DINHEIRO")</f>
        <v>0</v>
      </c>
      <c r="E138" s="4">
        <f>SUMIFS(view_parc_agrup!H:H,view_parc_agrup!G:G,Conciliacao!A138)</f>
        <v>0</v>
      </c>
      <c r="F138" s="7">
        <f>SUMIFS(df_mutuos!H:H,df_mutuos!B:B,Conciliacao!A138)</f>
        <v>0</v>
      </c>
      <c r="G138" s="8">
        <f>SUMIFS(df_extratos!I:I,df_extratos!F:F,Conciliacao!A138,df_extratos!G:G,"CREDITO")</f>
        <v>0</v>
      </c>
      <c r="H138" s="24">
        <f>SUMIFS(df_tesouraria_trans!E:E,df_tesouraria_trans!D:D,Conciliacao!A138,df_tesouraria_trans!E:E,"&gt;0")</f>
        <v>0</v>
      </c>
      <c r="I138" s="10">
        <f t="shared" si="7"/>
        <v>0</v>
      </c>
      <c r="J138" s="5">
        <f>SUMIFS(df_blueme_sem_parcelamento!E:E,df_blueme_sem_parcelamento!H:H,Conciliacao!A138)</f>
        <v>0</v>
      </c>
      <c r="K138" s="5">
        <f>SUMIFS(df_blueme_com_parcelamento!J:J,df_blueme_com_parcelamento!M:M,Conciliacao!A138)</f>
        <v>0</v>
      </c>
      <c r="L138" s="9">
        <f>SUMIFS(df_mutuos!I:I,df_mutuos!B:B,Conciliacao!A138,df_mutuos!G:G,0)</f>
        <v>0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0</v>
      </c>
      <c r="O138" s="33">
        <f>SUMIFS(df_tesouraria_trans!E:E,df_tesouraria_trans!D:D,Conciliacao!A138,df_tesouraria_trans!E:E,"&lt;0")</f>
        <v>0</v>
      </c>
      <c r="P138" s="33">
        <f>SUMIFS(df_extrato_zig!G:G,df_extrato_zig!E:E,Conciliacao!A138,df_extrato_zig!G:G,"&lt;0",df_extrato_zig!D:D,"&lt;&gt;Saque",df_extrato_zig!D:D,"&lt;&gt;Saldo Inicial")</f>
        <v>0</v>
      </c>
      <c r="Q138" s="12">
        <f t="shared" si="9"/>
        <v>0</v>
      </c>
      <c r="R138" s="26">
        <f t="shared" si="8"/>
        <v>0</v>
      </c>
      <c r="S138" s="28"/>
      <c r="T138" s="31"/>
    </row>
    <row r="139" spans="1:20" x14ac:dyDescent="0.3">
      <c r="A139" s="6">
        <f t="shared" si="6"/>
        <v>45429</v>
      </c>
      <c r="B139" s="4">
        <f>-SUMIFS(df_extrato_zig!G:G,df_extrato_zig!E:E,Conciliacao!A139,df_extrato_zig!D:D,"Saque")</f>
        <v>0</v>
      </c>
      <c r="C139" s="4"/>
      <c r="D139" s="4">
        <f>SUMIFS(df_extrato_zig!E:E,df_extrato_zig!L:L,Conciliacao!A139,df_extrato_zig!F:F,"DINHEIRO")</f>
        <v>0</v>
      </c>
      <c r="E139" s="4">
        <f>SUMIFS(view_parc_agrup!H:H,view_parc_agrup!G:G,Conciliacao!A139)</f>
        <v>0</v>
      </c>
      <c r="F139" s="7">
        <f>SUMIFS(df_mutuos!H:H,df_mutuos!B:B,Conciliacao!A139)</f>
        <v>0</v>
      </c>
      <c r="G139" s="8">
        <f>SUMIFS(df_extratos!I:I,df_extratos!F:F,Conciliacao!A139,df_extratos!G:G,"CREDITO")</f>
        <v>0</v>
      </c>
      <c r="H139" s="24">
        <f>SUMIFS(df_tesouraria_trans!E:E,df_tesouraria_trans!D:D,Conciliacao!A139,df_tesouraria_trans!E:E,"&gt;0")</f>
        <v>0</v>
      </c>
      <c r="I139" s="10">
        <f t="shared" si="7"/>
        <v>0</v>
      </c>
      <c r="J139" s="5">
        <f>SUMIFS(df_blueme_sem_parcelamento!E:E,df_blueme_sem_parcelamento!H:H,Conciliacao!A139)</f>
        <v>0</v>
      </c>
      <c r="K139" s="5">
        <f>SUMIFS(df_blueme_com_parcelamento!J:J,df_blueme_com_parcelamento!M:M,Conciliacao!A139)</f>
        <v>0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0</v>
      </c>
      <c r="O139" s="33">
        <f>SUMIFS(df_tesouraria_trans!E:E,df_tesouraria_trans!D:D,Conciliacao!A139,df_tesouraria_trans!E:E,"&lt;0")</f>
        <v>0</v>
      </c>
      <c r="P139" s="33">
        <f>SUMIFS(df_extrato_zig!G:G,df_extrato_zig!E:E,Conciliacao!A139,df_extrato_zig!G:G,"&lt;0",df_extrato_zig!D:D,"&lt;&gt;Saque",df_extrato_zig!D:D,"&lt;&gt;Saldo Inicial")</f>
        <v>0</v>
      </c>
      <c r="Q139" s="12">
        <f t="shared" si="9"/>
        <v>0</v>
      </c>
      <c r="R139" s="26">
        <f t="shared" si="8"/>
        <v>0</v>
      </c>
      <c r="S139" s="28"/>
      <c r="T139" s="31"/>
    </row>
    <row r="140" spans="1:20" x14ac:dyDescent="0.3">
      <c r="A140" s="6">
        <f t="shared" si="6"/>
        <v>45430</v>
      </c>
      <c r="B140" s="4">
        <f>-SUMIFS(df_extrato_zig!G:G,df_extrato_zig!E:E,Conciliacao!A140,df_extrato_zig!D:D,"Saque")</f>
        <v>0</v>
      </c>
      <c r="C140" s="4"/>
      <c r="D140" s="4">
        <f>SUMIFS(df_extrato_zig!E:E,df_extrato_zig!L:L,Conciliacao!A140,df_extrato_zig!F:F,"DINHEIRO")</f>
        <v>0</v>
      </c>
      <c r="E140" s="4">
        <f>SUMIFS(view_parc_agrup!H:H,view_parc_agrup!G:G,Conciliacao!A140)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SUMIFS(df_tesouraria_trans!E:E,df_tesouraria_trans!D:D,Conciliacao!A140,df_tesouraria_trans!E:E,"&gt;0")</f>
        <v>0</v>
      </c>
      <c r="I140" s="10">
        <f t="shared" si="7"/>
        <v>0</v>
      </c>
      <c r="J140" s="5">
        <f>SUMIFS(df_blueme_sem_parcelamento!E:E,df_blueme_sem_parcelamento!H:H,Conciliacao!A140)</f>
        <v>0</v>
      </c>
      <c r="K140" s="5">
        <f>SUMIFS(df_blueme_com_parcelamento!J:J,df_blueme_com_parcelamento!M:M,Conciliacao!A140)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33">
        <f>SUMIFS(df_tesouraria_trans!E:E,df_tesouraria_trans!D:D,Conciliacao!A140,df_tesouraria_trans!E:E,"&lt;0")</f>
        <v>0</v>
      </c>
      <c r="P140" s="33">
        <f>SUMIFS(df_extrato_zig!G:G,df_extrato_zig!E:E,Conciliacao!A140,df_extrato_zig!G:G,"&lt;0",df_extrato_zig!D:D,"&lt;&gt;Saque",df_extrato_zig!D:D,"&lt;&gt;Saldo Inicial")</f>
        <v>0</v>
      </c>
      <c r="Q140" s="12">
        <f t="shared" si="9"/>
        <v>0</v>
      </c>
      <c r="R140" s="26">
        <f t="shared" si="8"/>
        <v>0</v>
      </c>
      <c r="S140" s="28"/>
      <c r="T140" s="31"/>
    </row>
    <row r="141" spans="1:20" x14ac:dyDescent="0.3">
      <c r="A141" s="6">
        <f t="shared" si="6"/>
        <v>45431</v>
      </c>
      <c r="B141" s="4">
        <f>-SUMIFS(df_extrato_zig!G:G,df_extrato_zig!E:E,Conciliacao!A141,df_extrato_zig!D:D,"Saque")</f>
        <v>0</v>
      </c>
      <c r="C141" s="4"/>
      <c r="D141" s="4">
        <f>SUMIFS(df_extrato_zig!E:E,df_extrato_zig!L:L,Conciliacao!A141,df_extrato_zig!F:F,"DINHEIRO")</f>
        <v>0</v>
      </c>
      <c r="E141" s="4">
        <f>SUMIFS(view_parc_agrup!H:H,view_parc_agrup!G:G,Conciliacao!A141)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SUMIFS(df_tesouraria_trans!E:E,df_tesouraria_trans!D:D,Conciliacao!A141,df_tesouraria_trans!E:E,"&gt;0")</f>
        <v>0</v>
      </c>
      <c r="I141" s="10">
        <f t="shared" si="7"/>
        <v>0</v>
      </c>
      <c r="J141" s="5">
        <f>SUMIFS(df_blueme_sem_parcelamento!E:E,df_blueme_sem_parcelamento!H:H,Conciliacao!A141)</f>
        <v>0</v>
      </c>
      <c r="K141" s="5">
        <f>SUMIFS(df_blueme_com_parcelamento!J:J,df_blueme_com_parcelamento!M:M,Conciliacao!A141)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33">
        <f>SUMIFS(df_tesouraria_trans!E:E,df_tesouraria_trans!D:D,Conciliacao!A141,df_tesouraria_trans!E:E,"&lt;0")</f>
        <v>0</v>
      </c>
      <c r="P141" s="33">
        <f>SUMIFS(df_extrato_zig!G:G,df_extrato_zig!E:E,Conciliacao!A141,df_extrato_zig!G:G,"&lt;0",df_extrato_zig!D:D,"&lt;&gt;Saque",df_extrato_zig!D:D,"&lt;&gt;Saldo Inicial")</f>
        <v>0</v>
      </c>
      <c r="Q141" s="12">
        <f t="shared" si="9"/>
        <v>0</v>
      </c>
      <c r="R141" s="26">
        <f t="shared" si="8"/>
        <v>0</v>
      </c>
      <c r="S141" s="28"/>
      <c r="T141" s="31"/>
    </row>
    <row r="142" spans="1:20" x14ac:dyDescent="0.3">
      <c r="A142" s="6">
        <f t="shared" si="6"/>
        <v>45432</v>
      </c>
      <c r="B142" s="4">
        <f>-SUMIFS(df_extrato_zig!G:G,df_extrato_zig!E:E,Conciliacao!A142,df_extrato_zig!D:D,"Saque")</f>
        <v>0</v>
      </c>
      <c r="C142" s="4"/>
      <c r="D142" s="4">
        <f>SUMIFS(df_extrato_zig!E:E,df_extrato_zig!L:L,Conciliacao!A142,df_extrato_zig!F:F,"DINHEIRO")</f>
        <v>0</v>
      </c>
      <c r="E142" s="4">
        <f>SUMIFS(view_parc_agrup!H:H,view_parc_agrup!G:G,Conciliacao!A142)</f>
        <v>0</v>
      </c>
      <c r="F142" s="7">
        <f>SUMIFS(df_mutuos!H:H,df_mutuos!B:B,Conciliacao!A142)</f>
        <v>0</v>
      </c>
      <c r="G142" s="8">
        <f>SUMIFS(df_extratos!I:I,df_extratos!F:F,Conciliacao!A142,df_extratos!G:G,"CREDITO")</f>
        <v>0</v>
      </c>
      <c r="H142" s="24">
        <f>SUMIFS(df_tesouraria_trans!E:E,df_tesouraria_trans!D:D,Conciliacao!A142,df_tesouraria_trans!E:E,"&gt;0")</f>
        <v>0</v>
      </c>
      <c r="I142" s="10">
        <f t="shared" si="7"/>
        <v>0</v>
      </c>
      <c r="J142" s="5">
        <f>SUMIFS(df_blueme_sem_parcelamento!E:E,df_blueme_sem_parcelamento!H:H,Conciliacao!A142)</f>
        <v>0</v>
      </c>
      <c r="K142" s="5">
        <f>SUMIFS(df_blueme_com_parcelamento!J:J,df_blueme_com_parcelamento!M:M,Conciliacao!A142)</f>
        <v>0</v>
      </c>
      <c r="L142" s="9">
        <f>SUMIFS(df_mutuos!I:I,df_mutuos!B:B,Conciliacao!A142,df_mutuos!G:G,0)</f>
        <v>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0</v>
      </c>
      <c r="O142" s="33">
        <f>SUMIFS(df_tesouraria_trans!E:E,df_tesouraria_trans!D:D,Conciliacao!A142,df_tesouraria_trans!E:E,"&lt;0")</f>
        <v>0</v>
      </c>
      <c r="P142" s="33">
        <f>SUMIFS(df_extrato_zig!G:G,df_extrato_zig!E:E,Conciliacao!A142,df_extrato_zig!G:G,"&lt;0",df_extrato_zig!D:D,"&lt;&gt;Saque",df_extrato_zig!D:D,"&lt;&gt;Saldo Inicial")</f>
        <v>0</v>
      </c>
      <c r="Q142" s="12">
        <f t="shared" si="9"/>
        <v>0</v>
      </c>
      <c r="R142" s="26">
        <f t="shared" si="8"/>
        <v>0</v>
      </c>
      <c r="S142" s="28"/>
      <c r="T142" s="31"/>
    </row>
    <row r="143" spans="1:20" x14ac:dyDescent="0.3">
      <c r="A143" s="6">
        <f t="shared" si="6"/>
        <v>45433</v>
      </c>
      <c r="B143" s="4">
        <f>-SUMIFS(df_extrato_zig!G:G,df_extrato_zig!E:E,Conciliacao!A143,df_extrato_zig!D:D,"Saque")</f>
        <v>0</v>
      </c>
      <c r="C143" s="4"/>
      <c r="D143" s="4">
        <f>SUMIFS(df_extrato_zig!E:E,df_extrato_zig!L:L,Conciliacao!A143,df_extrato_zig!F:F,"DINHEIRO")</f>
        <v>0</v>
      </c>
      <c r="E143" s="4">
        <f>SUMIFS(view_parc_agrup!H:H,view_parc_agrup!G:G,Conciliacao!A143)</f>
        <v>0</v>
      </c>
      <c r="F143" s="7">
        <f>SUMIFS(df_mutuos!H:H,df_mutuos!B:B,Conciliacao!A143)</f>
        <v>0</v>
      </c>
      <c r="G143" s="8">
        <f>SUMIFS(df_extratos!I:I,df_extratos!F:F,Conciliacao!A143,df_extratos!G:G,"CREDITO")</f>
        <v>0</v>
      </c>
      <c r="H143" s="24">
        <f>SUMIFS(df_tesouraria_trans!E:E,df_tesouraria_trans!D:D,Conciliacao!A143,df_tesouraria_trans!E:E,"&gt;0")</f>
        <v>0</v>
      </c>
      <c r="I143" s="10">
        <f t="shared" si="7"/>
        <v>0</v>
      </c>
      <c r="J143" s="5">
        <f>SUMIFS(df_blueme_sem_parcelamento!E:E,df_blueme_sem_parcelamento!H:H,Conciliacao!A143)</f>
        <v>0</v>
      </c>
      <c r="K143" s="5">
        <f>SUMIFS(df_blueme_com_parcelamento!J:J,df_blueme_com_parcelamento!M:M,Conciliacao!A143)</f>
        <v>0</v>
      </c>
      <c r="L143" s="9">
        <f>SUMIFS(df_mutuos!I:I,df_mutuos!B:B,Conciliacao!A143,df_mutuos!G:G,0)</f>
        <v>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33">
        <f>SUMIFS(df_tesouraria_trans!E:E,df_tesouraria_trans!D:D,Conciliacao!A143,df_tesouraria_trans!E:E,"&lt;0")</f>
        <v>0</v>
      </c>
      <c r="P143" s="33">
        <f>SUMIFS(df_extrato_zig!G:G,df_extrato_zig!E:E,Conciliacao!A143,df_extrato_zig!G:G,"&lt;0",df_extrato_zig!D:D,"&lt;&gt;Saque",df_extrato_zig!D:D,"&lt;&gt;Saldo Inicial")</f>
        <v>0</v>
      </c>
      <c r="Q143" s="12">
        <f t="shared" si="9"/>
        <v>0</v>
      </c>
      <c r="R143" s="26">
        <f t="shared" si="8"/>
        <v>0</v>
      </c>
      <c r="S143" s="28"/>
      <c r="T143" s="31"/>
    </row>
    <row r="144" spans="1:20" x14ac:dyDescent="0.3">
      <c r="A144" s="6">
        <f t="shared" si="6"/>
        <v>45434</v>
      </c>
      <c r="B144" s="4">
        <f>-SUMIFS(df_extrato_zig!G:G,df_extrato_zig!E:E,Conciliacao!A144,df_extrato_zig!D:D,"Saque")</f>
        <v>0</v>
      </c>
      <c r="C144" s="4"/>
      <c r="D144" s="4">
        <f>SUMIFS(df_extrato_zig!E:E,df_extrato_zig!L:L,Conciliacao!A144,df_extrato_zig!F:F,"DINHEIRO")</f>
        <v>0</v>
      </c>
      <c r="E144" s="4">
        <f>SUMIFS(view_parc_agrup!H:H,view_parc_agrup!G:G,Conciliacao!A144)</f>
        <v>0</v>
      </c>
      <c r="F144" s="7">
        <f>SUMIFS(df_mutuos!H:H,df_mutuos!B:B,Conciliacao!A144)</f>
        <v>0</v>
      </c>
      <c r="G144" s="8">
        <f>SUMIFS(df_extratos!I:I,df_extratos!F:F,Conciliacao!A144,df_extratos!G:G,"CREDITO")</f>
        <v>0</v>
      </c>
      <c r="H144" s="24">
        <f>SUMIFS(df_tesouraria_trans!E:E,df_tesouraria_trans!D:D,Conciliacao!A144,df_tesouraria_trans!E:E,"&gt;0")</f>
        <v>0</v>
      </c>
      <c r="I144" s="10">
        <f t="shared" si="7"/>
        <v>0</v>
      </c>
      <c r="J144" s="5">
        <f>SUMIFS(df_blueme_sem_parcelamento!E:E,df_blueme_sem_parcelamento!H:H,Conciliacao!A144)</f>
        <v>0</v>
      </c>
      <c r="K144" s="5">
        <f>SUMIFS(df_blueme_com_parcelamento!J:J,df_blueme_com_parcelamento!M:M,Conciliacao!A144)</f>
        <v>0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33">
        <f>SUMIFS(df_tesouraria_trans!E:E,df_tesouraria_trans!D:D,Conciliacao!A144,df_tesouraria_trans!E:E,"&lt;0")</f>
        <v>0</v>
      </c>
      <c r="P144" s="33">
        <f>SUMIFS(df_extrato_zig!G:G,df_extrato_zig!E:E,Conciliacao!A144,df_extrato_zig!G:G,"&lt;0",df_extrato_zig!D:D,"&lt;&gt;Saque",df_extrato_zig!D:D,"&lt;&gt;Saldo Inicial")</f>
        <v>0</v>
      </c>
      <c r="Q144" s="12">
        <f t="shared" si="9"/>
        <v>0</v>
      </c>
      <c r="R144" s="26">
        <f t="shared" si="8"/>
        <v>0</v>
      </c>
      <c r="S144" s="28"/>
      <c r="T144" s="31"/>
    </row>
    <row r="145" spans="1:20" x14ac:dyDescent="0.3">
      <c r="A145" s="6">
        <f t="shared" si="6"/>
        <v>45435</v>
      </c>
      <c r="B145" s="4">
        <f>-SUMIFS(df_extrato_zig!G:G,df_extrato_zig!E:E,Conciliacao!A145,df_extrato_zig!D:D,"Saque")</f>
        <v>0</v>
      </c>
      <c r="C145" s="4"/>
      <c r="D145" s="4">
        <f>SUMIFS(df_extrato_zig!E:E,df_extrato_zig!L:L,Conciliacao!A145,df_extrato_zig!F:F,"DINHEIRO")</f>
        <v>0</v>
      </c>
      <c r="E145" s="4">
        <f>SUMIFS(view_parc_agrup!H:H,view_parc_agrup!G:G,Conciliacao!A145)</f>
        <v>0</v>
      </c>
      <c r="F145" s="7">
        <f>SUMIFS(df_mutuos!H:H,df_mutuos!B:B,Conciliacao!A145)</f>
        <v>0</v>
      </c>
      <c r="G145" s="8">
        <f>SUMIFS(df_extratos!I:I,df_extratos!F:F,Conciliacao!A145,df_extratos!G:G,"CREDITO")</f>
        <v>0</v>
      </c>
      <c r="H145" s="24">
        <f>SUMIFS(df_tesouraria_trans!E:E,df_tesouraria_trans!D:D,Conciliacao!A145,df_tesouraria_trans!E:E,"&gt;0")</f>
        <v>0</v>
      </c>
      <c r="I145" s="10">
        <f t="shared" si="7"/>
        <v>0</v>
      </c>
      <c r="J145" s="5">
        <f>SUMIFS(df_blueme_sem_parcelamento!E:E,df_blueme_sem_parcelamento!H:H,Conciliacao!A145)</f>
        <v>0</v>
      </c>
      <c r="K145" s="5">
        <f>SUMIFS(df_blueme_com_parcelamento!J:J,df_blueme_com_parcelamento!M:M,Conciliacao!A145)</f>
        <v>0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33">
        <f>SUMIFS(df_tesouraria_trans!E:E,df_tesouraria_trans!D:D,Conciliacao!A145,df_tesouraria_trans!E:E,"&lt;0")</f>
        <v>0</v>
      </c>
      <c r="P145" s="33">
        <f>SUMIFS(df_extrato_zig!G:G,df_extrato_zig!E:E,Conciliacao!A145,df_extrato_zig!G:G,"&lt;0",df_extrato_zig!D:D,"&lt;&gt;Saque",df_extrato_zig!D:D,"&lt;&gt;Saldo Inicial")</f>
        <v>0</v>
      </c>
      <c r="Q145" s="12">
        <f t="shared" si="9"/>
        <v>0</v>
      </c>
      <c r="R145" s="26">
        <f t="shared" si="8"/>
        <v>0</v>
      </c>
      <c r="S145" s="28"/>
      <c r="T145" s="31"/>
    </row>
    <row r="146" spans="1:20" x14ac:dyDescent="0.3">
      <c r="A146" s="6">
        <f t="shared" si="6"/>
        <v>45436</v>
      </c>
      <c r="B146" s="4">
        <f>-SUMIFS(df_extrato_zig!G:G,df_extrato_zig!E:E,Conciliacao!A146,df_extrato_zig!D:D,"Saque")</f>
        <v>0</v>
      </c>
      <c r="C146" s="4"/>
      <c r="D146" s="4">
        <f>SUMIFS(df_extrato_zig!E:E,df_extrato_zig!L:L,Conciliacao!A146,df_extrato_zig!F:F,"DINHEIRO")</f>
        <v>0</v>
      </c>
      <c r="E146" s="4">
        <f>SUMIFS(view_parc_agrup!H:H,view_parc_agrup!G:G,Conciliacao!A146)</f>
        <v>0</v>
      </c>
      <c r="F146" s="7">
        <f>SUMIFS(df_mutuos!H:H,df_mutuos!B:B,Conciliacao!A146)</f>
        <v>0</v>
      </c>
      <c r="G146" s="8">
        <f>SUMIFS(df_extratos!I:I,df_extratos!F:F,Conciliacao!A146,df_extratos!G:G,"CREDITO")</f>
        <v>0</v>
      </c>
      <c r="H146" s="24">
        <f>SUMIFS(df_tesouraria_trans!E:E,df_tesouraria_trans!D:D,Conciliacao!A146,df_tesouraria_trans!E:E,"&gt;0")</f>
        <v>0</v>
      </c>
      <c r="I146" s="10">
        <f t="shared" si="7"/>
        <v>0</v>
      </c>
      <c r="J146" s="5">
        <f>SUMIFS(df_blueme_sem_parcelamento!E:E,df_blueme_sem_parcelamento!H:H,Conciliacao!A146)</f>
        <v>0</v>
      </c>
      <c r="K146" s="5">
        <f>SUMIFS(df_blueme_com_parcelamento!J:J,df_blueme_com_parcelamento!M:M,Conciliacao!A146)</f>
        <v>0</v>
      </c>
      <c r="L146" s="9">
        <f>SUMIFS(df_mutuos!I:I,df_mutuos!B:B,Conciliacao!A146,df_mutuos!G:G,0)</f>
        <v>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33">
        <f>SUMIFS(df_tesouraria_trans!E:E,df_tesouraria_trans!D:D,Conciliacao!A146,df_tesouraria_trans!E:E,"&lt;0")</f>
        <v>0</v>
      </c>
      <c r="P146" s="33">
        <f>SUMIFS(df_extrato_zig!G:G,df_extrato_zig!E:E,Conciliacao!A146,df_extrato_zig!G:G,"&lt;0",df_extrato_zig!D:D,"&lt;&gt;Saque",df_extrato_zig!D:D,"&lt;&gt;Saldo Inicial")</f>
        <v>0</v>
      </c>
      <c r="Q146" s="12">
        <f t="shared" si="9"/>
        <v>0</v>
      </c>
      <c r="R146" s="26">
        <f t="shared" si="8"/>
        <v>0</v>
      </c>
      <c r="S146" s="28"/>
      <c r="T146" s="31"/>
    </row>
    <row r="147" spans="1:20" x14ac:dyDescent="0.3">
      <c r="A147" s="6">
        <f t="shared" si="6"/>
        <v>45437</v>
      </c>
      <c r="B147" s="4">
        <f>-SUMIFS(df_extrato_zig!G:G,df_extrato_zig!E:E,Conciliacao!A147,df_extrato_zig!D:D,"Saque")</f>
        <v>0</v>
      </c>
      <c r="C147" s="4"/>
      <c r="D147" s="4">
        <f>SUMIFS(df_extrato_zig!E:E,df_extrato_zig!L:L,Conciliacao!A147,df_extrato_zig!F:F,"DINHEIRO")</f>
        <v>0</v>
      </c>
      <c r="E147" s="4">
        <f>SUMIFS(view_parc_agrup!H:H,view_parc_agrup!G:G,Conciliacao!A147)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SUMIFS(df_tesouraria_trans!E:E,df_tesouraria_trans!D:D,Conciliacao!A147,df_tesouraria_trans!E:E,"&gt;0")</f>
        <v>0</v>
      </c>
      <c r="I147" s="10">
        <f t="shared" si="7"/>
        <v>0</v>
      </c>
      <c r="J147" s="5">
        <f>SUMIFS(df_blueme_sem_parcelamento!E:E,df_blueme_sem_parcelamento!H:H,Conciliacao!A147)</f>
        <v>0</v>
      </c>
      <c r="K147" s="5">
        <f>SUMIFS(df_blueme_com_parcelamento!J:J,df_blueme_com_parcelamento!M:M,Conciliacao!A147)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33">
        <f>SUMIFS(df_tesouraria_trans!E:E,df_tesouraria_trans!D:D,Conciliacao!A147,df_tesouraria_trans!E:E,"&lt;0")</f>
        <v>0</v>
      </c>
      <c r="P147" s="33">
        <f>SUMIFS(df_extrato_zig!G:G,df_extrato_zig!E:E,Conciliacao!A147,df_extrato_zig!G:G,"&lt;0",df_extrato_zig!D:D,"&lt;&gt;Saque",df_extrato_zig!D:D,"&lt;&gt;Saldo Inicial")</f>
        <v>0</v>
      </c>
      <c r="Q147" s="12">
        <f t="shared" si="9"/>
        <v>0</v>
      </c>
      <c r="R147" s="26">
        <f t="shared" si="8"/>
        <v>0</v>
      </c>
      <c r="S147" s="28"/>
      <c r="T147" s="31"/>
    </row>
    <row r="148" spans="1:20" x14ac:dyDescent="0.3">
      <c r="A148" s="6">
        <f t="shared" si="6"/>
        <v>45438</v>
      </c>
      <c r="B148" s="4">
        <f>-SUMIFS(df_extrato_zig!G:G,df_extrato_zig!E:E,Conciliacao!A148,df_extrato_zig!D:D,"Saque")</f>
        <v>0</v>
      </c>
      <c r="C148" s="4"/>
      <c r="D148" s="4">
        <f>SUMIFS(df_extrato_zig!E:E,df_extrato_zig!L:L,Conciliacao!A148,df_extrato_zig!F:F,"DINHEIRO")</f>
        <v>0</v>
      </c>
      <c r="E148" s="4">
        <f>SUMIFS(view_parc_agrup!H:H,view_parc_agrup!G:G,Conciliacao!A148)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SUMIFS(df_tesouraria_trans!E:E,df_tesouraria_trans!D:D,Conciliacao!A148,df_tesouraria_trans!E:E,"&gt;0")</f>
        <v>0</v>
      </c>
      <c r="I148" s="10">
        <f t="shared" si="7"/>
        <v>0</v>
      </c>
      <c r="J148" s="5">
        <f>SUMIFS(df_blueme_sem_parcelamento!E:E,df_blueme_sem_parcelamento!H:H,Conciliacao!A148)</f>
        <v>0</v>
      </c>
      <c r="K148" s="5">
        <f>SUMIFS(df_blueme_com_parcelamento!J:J,df_blueme_com_parcelamento!M:M,Conciliacao!A148)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33">
        <f>SUMIFS(df_tesouraria_trans!E:E,df_tesouraria_trans!D:D,Conciliacao!A148,df_tesouraria_trans!E:E,"&lt;0")</f>
        <v>0</v>
      </c>
      <c r="P148" s="33">
        <f>SUMIFS(df_extrato_zig!G:G,df_extrato_zig!E:E,Conciliacao!A148,df_extrato_zig!G:G,"&lt;0",df_extrato_zig!D:D,"&lt;&gt;Saque",df_extrato_zig!D:D,"&lt;&gt;Saldo Inicial")</f>
        <v>0</v>
      </c>
      <c r="Q148" s="12">
        <f t="shared" si="9"/>
        <v>0</v>
      </c>
      <c r="R148" s="26">
        <f t="shared" si="8"/>
        <v>0</v>
      </c>
      <c r="S148" s="28"/>
      <c r="T148" s="31"/>
    </row>
    <row r="149" spans="1:20" x14ac:dyDescent="0.3">
      <c r="A149" s="6">
        <f t="shared" si="6"/>
        <v>45439</v>
      </c>
      <c r="B149" s="4">
        <f>-SUMIFS(df_extrato_zig!G:G,df_extrato_zig!E:E,Conciliacao!A149,df_extrato_zig!D:D,"Saque")</f>
        <v>0</v>
      </c>
      <c r="C149" s="4"/>
      <c r="D149" s="4">
        <f>SUMIFS(df_extrato_zig!E:E,df_extrato_zig!L:L,Conciliacao!A149,df_extrato_zig!F:F,"DINHEIRO")</f>
        <v>0</v>
      </c>
      <c r="E149" s="4">
        <f>SUMIFS(view_parc_agrup!H:H,view_parc_agrup!G:G,Conciliacao!A149)</f>
        <v>0</v>
      </c>
      <c r="F149" s="7">
        <f>SUMIFS(df_mutuos!H:H,df_mutuos!B:B,Conciliacao!A149)</f>
        <v>0</v>
      </c>
      <c r="G149" s="8">
        <f>SUMIFS(df_extratos!I:I,df_extratos!F:F,Conciliacao!A149,df_extratos!G:G,"CREDITO")</f>
        <v>0</v>
      </c>
      <c r="H149" s="24">
        <f>SUMIFS(df_tesouraria_trans!E:E,df_tesouraria_trans!D:D,Conciliacao!A149,df_tesouraria_trans!E:E,"&gt;0")</f>
        <v>0</v>
      </c>
      <c r="I149" s="10">
        <f t="shared" si="7"/>
        <v>0</v>
      </c>
      <c r="J149" s="5">
        <f>SUMIFS(df_blueme_sem_parcelamento!E:E,df_blueme_sem_parcelamento!H:H,Conciliacao!A149)</f>
        <v>0</v>
      </c>
      <c r="K149" s="5">
        <f>SUMIFS(df_blueme_com_parcelamento!J:J,df_blueme_com_parcelamento!M:M,Conciliacao!A149)</f>
        <v>0</v>
      </c>
      <c r="L149" s="9">
        <f>SUMIFS(df_mutuos!I:I,df_mutuos!B:B,Conciliacao!A149,df_mutuos!G:G,0)</f>
        <v>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33">
        <f>SUMIFS(df_tesouraria_trans!E:E,df_tesouraria_trans!D:D,Conciliacao!A149,df_tesouraria_trans!E:E,"&lt;0")</f>
        <v>0</v>
      </c>
      <c r="P149" s="33">
        <f>SUMIFS(df_extrato_zig!G:G,df_extrato_zig!E:E,Conciliacao!A149,df_extrato_zig!G:G,"&lt;0",df_extrato_zig!D:D,"&lt;&gt;Saque",df_extrato_zig!D:D,"&lt;&gt;Saldo Inicial")</f>
        <v>0</v>
      </c>
      <c r="Q149" s="12">
        <f t="shared" si="9"/>
        <v>0</v>
      </c>
      <c r="R149" s="26">
        <f t="shared" si="8"/>
        <v>0</v>
      </c>
      <c r="S149" s="28"/>
      <c r="T149" s="31"/>
    </row>
    <row r="150" spans="1:20" x14ac:dyDescent="0.3">
      <c r="A150" s="6">
        <f t="shared" si="6"/>
        <v>45440</v>
      </c>
      <c r="B150" s="4">
        <f>-SUMIFS(df_extrato_zig!G:G,df_extrato_zig!E:E,Conciliacao!A150,df_extrato_zig!D:D,"Saque")</f>
        <v>0</v>
      </c>
      <c r="C150" s="4"/>
      <c r="D150" s="4">
        <f>SUMIFS(df_extrato_zig!E:E,df_extrato_zig!L:L,Conciliacao!A150,df_extrato_zig!F:F,"DINHEIRO")</f>
        <v>0</v>
      </c>
      <c r="E150" s="4">
        <f>SUMIFS(view_parc_agrup!H:H,view_parc_agrup!G:G,Conciliacao!A150)</f>
        <v>0</v>
      </c>
      <c r="F150" s="7">
        <f>SUMIFS(df_mutuos!H:H,df_mutuos!B:B,Conciliacao!A150)</f>
        <v>0</v>
      </c>
      <c r="G150" s="8">
        <f>SUMIFS(df_extratos!I:I,df_extratos!F:F,Conciliacao!A150,df_extratos!G:G,"CREDITO")</f>
        <v>0</v>
      </c>
      <c r="H150" s="24">
        <f>SUMIFS(df_tesouraria_trans!E:E,df_tesouraria_trans!D:D,Conciliacao!A150,df_tesouraria_trans!E:E,"&gt;0")</f>
        <v>0</v>
      </c>
      <c r="I150" s="10">
        <f t="shared" si="7"/>
        <v>0</v>
      </c>
      <c r="J150" s="5">
        <f>SUMIFS(df_blueme_sem_parcelamento!E:E,df_blueme_sem_parcelamento!H:H,Conciliacao!A150)</f>
        <v>0</v>
      </c>
      <c r="K150" s="5">
        <f>SUMIFS(df_blueme_com_parcelamento!J:J,df_blueme_com_parcelamento!M:M,Conciliacao!A150)</f>
        <v>0</v>
      </c>
      <c r="L150" s="9">
        <f>SUMIFS(df_mutuos!I:I,df_mutuos!B:B,Conciliacao!A150,df_mutuos!G:G,0)</f>
        <v>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33">
        <f>SUMIFS(df_tesouraria_trans!E:E,df_tesouraria_trans!D:D,Conciliacao!A150,df_tesouraria_trans!E:E,"&lt;0")</f>
        <v>0</v>
      </c>
      <c r="P150" s="33">
        <f>SUMIFS(df_extrato_zig!G:G,df_extrato_zig!E:E,Conciliacao!A150,df_extrato_zig!G:G,"&lt;0",df_extrato_zig!D:D,"&lt;&gt;Saque",df_extrato_zig!D:D,"&lt;&gt;Saldo Inicial")</f>
        <v>0</v>
      </c>
      <c r="Q150" s="12">
        <f t="shared" si="9"/>
        <v>0</v>
      </c>
      <c r="R150" s="26">
        <f t="shared" si="8"/>
        <v>0</v>
      </c>
      <c r="S150" s="28"/>
      <c r="T150" s="31"/>
    </row>
    <row r="151" spans="1:20" x14ac:dyDescent="0.3">
      <c r="A151" s="6">
        <f t="shared" si="6"/>
        <v>45441</v>
      </c>
      <c r="B151" s="4">
        <f>-SUMIFS(df_extrato_zig!G:G,df_extrato_zig!E:E,Conciliacao!A151,df_extrato_zig!D:D,"Saque")</f>
        <v>0</v>
      </c>
      <c r="C151" s="4"/>
      <c r="D151" s="4">
        <f>SUMIFS(df_extrato_zig!E:E,df_extrato_zig!L:L,Conciliacao!A151,df_extrato_zig!F:F,"DINHEIRO")</f>
        <v>0</v>
      </c>
      <c r="E151" s="4">
        <f>SUMIFS(view_parc_agrup!H:H,view_parc_agrup!G:G,Conciliacao!A151)</f>
        <v>0</v>
      </c>
      <c r="F151" s="7">
        <f>SUMIFS(df_mutuos!H:H,df_mutuos!B:B,Conciliacao!A151)</f>
        <v>0</v>
      </c>
      <c r="G151" s="8">
        <f>SUMIFS(df_extratos!I:I,df_extratos!F:F,Conciliacao!A151,df_extratos!G:G,"CREDITO")</f>
        <v>0</v>
      </c>
      <c r="H151" s="24">
        <f>SUMIFS(df_tesouraria_trans!E:E,df_tesouraria_trans!D:D,Conciliacao!A151,df_tesouraria_trans!E:E,"&gt;0")</f>
        <v>0</v>
      </c>
      <c r="I151" s="10">
        <f t="shared" si="7"/>
        <v>0</v>
      </c>
      <c r="J151" s="5">
        <f>SUMIFS(df_blueme_sem_parcelamento!E:E,df_blueme_sem_parcelamento!H:H,Conciliacao!A151)</f>
        <v>0</v>
      </c>
      <c r="K151" s="5">
        <f>SUMIFS(df_blueme_com_parcelamento!J:J,df_blueme_com_parcelamento!M:M,Conciliacao!A151)</f>
        <v>0</v>
      </c>
      <c r="L151" s="9">
        <f>SUMIFS(df_mutuos!I:I,df_mutuos!B:B,Conciliacao!A151,df_mutuos!G:G,0)</f>
        <v>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33">
        <f>SUMIFS(df_tesouraria_trans!E:E,df_tesouraria_trans!D:D,Conciliacao!A151,df_tesouraria_trans!E:E,"&lt;0")</f>
        <v>0</v>
      </c>
      <c r="P151" s="33">
        <f>SUMIFS(df_extrato_zig!G:G,df_extrato_zig!E:E,Conciliacao!A151,df_extrato_zig!G:G,"&lt;0",df_extrato_zig!D:D,"&lt;&gt;Saque",df_extrato_zig!D:D,"&lt;&gt;Saldo Inicial")</f>
        <v>0</v>
      </c>
      <c r="Q151" s="12">
        <f t="shared" si="9"/>
        <v>0</v>
      </c>
      <c r="R151" s="26">
        <f t="shared" si="8"/>
        <v>0</v>
      </c>
      <c r="S151" s="28"/>
      <c r="T151" s="31"/>
    </row>
    <row r="152" spans="1:20" x14ac:dyDescent="0.3">
      <c r="A152" s="6">
        <f t="shared" si="6"/>
        <v>45442</v>
      </c>
      <c r="B152" s="4">
        <f>-SUMIFS(df_extrato_zig!G:G,df_extrato_zig!E:E,Conciliacao!A152,df_extrato_zig!D:D,"Saque")</f>
        <v>0</v>
      </c>
      <c r="C152" s="4"/>
      <c r="D152" s="4">
        <f>SUMIFS(df_extrato_zig!E:E,df_extrato_zig!L:L,Conciliacao!A152,df_extrato_zig!F:F,"DINHEIRO")</f>
        <v>0</v>
      </c>
      <c r="E152" s="4">
        <f>SUMIFS(view_parc_agrup!H:H,view_parc_agrup!G:G,Conciliacao!A152)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SUMIFS(df_tesouraria_trans!E:E,df_tesouraria_trans!D:D,Conciliacao!A152,df_tesouraria_trans!E:E,"&gt;0")</f>
        <v>0</v>
      </c>
      <c r="I152" s="10">
        <f t="shared" si="7"/>
        <v>0</v>
      </c>
      <c r="J152" s="5">
        <f>SUMIFS(df_blueme_sem_parcelamento!E:E,df_blueme_sem_parcelamento!H:H,Conciliacao!A152)</f>
        <v>0</v>
      </c>
      <c r="K152" s="5">
        <f>SUMIFS(df_blueme_com_parcelamento!J:J,df_blueme_com_parcelamento!M:M,Conciliacao!A152)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33">
        <f>SUMIFS(df_tesouraria_trans!E:E,df_tesouraria_trans!D:D,Conciliacao!A152,df_tesouraria_trans!E:E,"&lt;0")</f>
        <v>0</v>
      </c>
      <c r="P152" s="33">
        <f>SUMIFS(df_extrato_zig!G:G,df_extrato_zig!E:E,Conciliacao!A152,df_extrato_zig!G:G,"&lt;0",df_extrato_zig!D:D,"&lt;&gt;Saque",df_extrato_zig!D:D,"&lt;&gt;Saldo Inicial")</f>
        <v>0</v>
      </c>
      <c r="Q152" s="12">
        <f t="shared" si="9"/>
        <v>0</v>
      </c>
      <c r="R152" s="26">
        <f t="shared" si="8"/>
        <v>0</v>
      </c>
      <c r="S152" s="28"/>
      <c r="T152" s="31"/>
    </row>
    <row r="153" spans="1:20" x14ac:dyDescent="0.3">
      <c r="A153" s="6">
        <f t="shared" si="6"/>
        <v>45443</v>
      </c>
      <c r="B153" s="4">
        <f>-SUMIFS(df_extrato_zig!G:G,df_extrato_zig!E:E,Conciliacao!A153,df_extrato_zig!D:D,"Saque")</f>
        <v>0</v>
      </c>
      <c r="C153" s="4"/>
      <c r="D153" s="4">
        <f>SUMIFS(df_extrato_zig!E:E,df_extrato_zig!L:L,Conciliacao!A153,df_extrato_zig!F:F,"DINHEIRO")</f>
        <v>0</v>
      </c>
      <c r="E153" s="4">
        <f>SUMIFS(view_parc_agrup!H:H,view_parc_agrup!G:G,Conciliacao!A153)</f>
        <v>0</v>
      </c>
      <c r="F153" s="7">
        <f>SUMIFS(df_mutuos!H:H,df_mutuos!B:B,Conciliacao!A153)</f>
        <v>0</v>
      </c>
      <c r="G153" s="8">
        <f>SUMIFS(df_extratos!I:I,df_extratos!F:F,Conciliacao!A153,df_extratos!G:G,"CREDITO")</f>
        <v>0</v>
      </c>
      <c r="H153" s="24">
        <f>SUMIFS(df_tesouraria_trans!E:E,df_tesouraria_trans!D:D,Conciliacao!A153,df_tesouraria_trans!E:E,"&gt;0")</f>
        <v>0</v>
      </c>
      <c r="I153" s="10">
        <f t="shared" si="7"/>
        <v>0</v>
      </c>
      <c r="J153" s="5">
        <f>SUMIFS(df_blueme_sem_parcelamento!E:E,df_blueme_sem_parcelamento!H:H,Conciliacao!A153)</f>
        <v>0</v>
      </c>
      <c r="K153" s="5">
        <f>SUMIFS(df_blueme_com_parcelamento!J:J,df_blueme_com_parcelamento!M:M,Conciliacao!A153)</f>
        <v>0</v>
      </c>
      <c r="L153" s="9">
        <f>SUMIFS(df_mutuos!I:I,df_mutuos!B:B,Conciliacao!A153,df_mutuos!G:G,0)</f>
        <v>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33">
        <f>SUMIFS(df_tesouraria_trans!E:E,df_tesouraria_trans!D:D,Conciliacao!A153,df_tesouraria_trans!E:E,"&lt;0")</f>
        <v>0</v>
      </c>
      <c r="P153" s="33">
        <f>SUMIFS(df_extrato_zig!G:G,df_extrato_zig!E:E,Conciliacao!A153,df_extrato_zig!G:G,"&lt;0",df_extrato_zig!D:D,"&lt;&gt;Saque",df_extrato_zig!D:D,"&lt;&gt;Saldo Inicial")</f>
        <v>0</v>
      </c>
      <c r="Q153" s="12">
        <f t="shared" si="9"/>
        <v>0</v>
      </c>
      <c r="R153" s="26">
        <f t="shared" si="8"/>
        <v>0</v>
      </c>
      <c r="S153" s="28"/>
      <c r="T153" s="31"/>
    </row>
    <row r="154" spans="1:20" x14ac:dyDescent="0.3">
      <c r="A154" s="6">
        <f t="shared" si="6"/>
        <v>45444</v>
      </c>
      <c r="B154" s="4">
        <f>-SUMIFS(df_extrato_zig!G:G,df_extrato_zig!E:E,Conciliacao!A154,df_extrato_zig!D:D,"Saque")</f>
        <v>0</v>
      </c>
      <c r="C154" s="4"/>
      <c r="D154" s="4">
        <f>SUMIFS(df_extrato_zig!E:E,df_extrato_zig!L:L,Conciliacao!A154,df_extrato_zig!F:F,"DINHEIRO")</f>
        <v>0</v>
      </c>
      <c r="E154" s="4">
        <f>SUMIFS(view_parc_agrup!H:H,view_parc_agrup!G:G,Conciliacao!A154)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SUMIFS(df_tesouraria_trans!E:E,df_tesouraria_trans!D:D,Conciliacao!A154,df_tesouraria_trans!E:E,"&gt;0")</f>
        <v>0</v>
      </c>
      <c r="I154" s="10">
        <f t="shared" si="7"/>
        <v>0</v>
      </c>
      <c r="J154" s="5">
        <f>SUMIFS(df_blueme_sem_parcelamento!E:E,df_blueme_sem_parcelamento!H:H,Conciliacao!A154)</f>
        <v>0</v>
      </c>
      <c r="K154" s="5">
        <f>SUMIFS(df_blueme_com_parcelamento!J:J,df_blueme_com_parcelamento!M:M,Conciliacao!A154)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33">
        <f>SUMIFS(df_tesouraria_trans!E:E,df_tesouraria_trans!D:D,Conciliacao!A154,df_tesouraria_trans!E:E,"&lt;0")</f>
        <v>0</v>
      </c>
      <c r="P154" s="33">
        <f>SUMIFS(df_extrato_zig!G:G,df_extrato_zig!E:E,Conciliacao!A154,df_extrato_zig!G:G,"&lt;0",df_extrato_zig!D:D,"&lt;&gt;Saque",df_extrato_zig!D:D,"&lt;&gt;Saldo Inicial")</f>
        <v>0</v>
      </c>
      <c r="Q154" s="12">
        <f t="shared" si="9"/>
        <v>0</v>
      </c>
      <c r="R154" s="26">
        <f t="shared" si="8"/>
        <v>0</v>
      </c>
      <c r="S154" s="28"/>
      <c r="T154" s="31"/>
    </row>
    <row r="155" spans="1:20" x14ac:dyDescent="0.3">
      <c r="A155" s="6">
        <f t="shared" si="6"/>
        <v>45445</v>
      </c>
      <c r="B155" s="4">
        <f>-SUMIFS(df_extrato_zig!G:G,df_extrato_zig!E:E,Conciliacao!A155,df_extrato_zig!D:D,"Saque")</f>
        <v>0</v>
      </c>
      <c r="C155" s="4"/>
      <c r="D155" s="4">
        <f>SUMIFS(df_extrato_zig!E:E,df_extrato_zig!L:L,Conciliacao!A155,df_extrato_zig!F:F,"DINHEIRO")</f>
        <v>0</v>
      </c>
      <c r="E155" s="4">
        <f>SUMIFS(view_parc_agrup!H:H,view_parc_agrup!G:G,Conciliacao!A155)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SUMIFS(df_tesouraria_trans!E:E,df_tesouraria_trans!D:D,Conciliacao!A155,df_tesouraria_trans!E:E,"&gt;0")</f>
        <v>0</v>
      </c>
      <c r="I155" s="10">
        <f t="shared" si="7"/>
        <v>0</v>
      </c>
      <c r="J155" s="5">
        <f>SUMIFS(df_blueme_sem_parcelamento!E:E,df_blueme_sem_parcelamento!H:H,Conciliacao!A155)</f>
        <v>0</v>
      </c>
      <c r="K155" s="5">
        <f>SUMIFS(df_blueme_com_parcelamento!J:J,df_blueme_com_parcelamento!M:M,Conciliacao!A155)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33">
        <f>SUMIFS(df_tesouraria_trans!E:E,df_tesouraria_trans!D:D,Conciliacao!A155,df_tesouraria_trans!E:E,"&lt;0")</f>
        <v>0</v>
      </c>
      <c r="P155" s="33">
        <f>SUMIFS(df_extrato_zig!G:G,df_extrato_zig!E:E,Conciliacao!A155,df_extrato_zig!G:G,"&lt;0",df_extrato_zig!D:D,"&lt;&gt;Saque",df_extrato_zig!D:D,"&lt;&gt;Saldo Inicial")</f>
        <v>0</v>
      </c>
      <c r="Q155" s="12">
        <f t="shared" si="9"/>
        <v>0</v>
      </c>
      <c r="R155" s="26">
        <f t="shared" si="8"/>
        <v>0</v>
      </c>
      <c r="S155" s="28"/>
      <c r="T155" s="31"/>
    </row>
    <row r="156" spans="1:20" x14ac:dyDescent="0.3">
      <c r="A156" s="6">
        <f t="shared" si="6"/>
        <v>45446</v>
      </c>
      <c r="B156" s="4">
        <f>-SUMIFS(df_extrato_zig!G:G,df_extrato_zig!E:E,Conciliacao!A156,df_extrato_zig!D:D,"Saque")</f>
        <v>0</v>
      </c>
      <c r="C156" s="4"/>
      <c r="D156" s="4">
        <f>SUMIFS(df_extrato_zig!E:E,df_extrato_zig!L:L,Conciliacao!A156,df_extrato_zig!F:F,"DINHEIRO")</f>
        <v>0</v>
      </c>
      <c r="E156" s="4">
        <f>SUMIFS(view_parc_agrup!H:H,view_parc_agrup!G:G,Conciliacao!A156)</f>
        <v>0</v>
      </c>
      <c r="F156" s="7">
        <f>SUMIFS(df_mutuos!H:H,df_mutuos!B:B,Conciliacao!A156)</f>
        <v>0</v>
      </c>
      <c r="G156" s="8">
        <f>SUMIFS(df_extratos!I:I,df_extratos!F:F,Conciliacao!A156,df_extratos!G:G,"CREDITO")</f>
        <v>0</v>
      </c>
      <c r="H156" s="24">
        <f>SUMIFS(df_tesouraria_trans!E:E,df_tesouraria_trans!D:D,Conciliacao!A156,df_tesouraria_trans!E:E,"&gt;0")</f>
        <v>0</v>
      </c>
      <c r="I156" s="10">
        <f t="shared" si="7"/>
        <v>0</v>
      </c>
      <c r="J156" s="5">
        <f>SUMIFS(df_blueme_sem_parcelamento!E:E,df_blueme_sem_parcelamento!H:H,Conciliacao!A156)</f>
        <v>0</v>
      </c>
      <c r="K156" s="5">
        <f>SUMIFS(df_blueme_com_parcelamento!J:J,df_blueme_com_parcelamento!M:M,Conciliacao!A156)</f>
        <v>0</v>
      </c>
      <c r="L156" s="9">
        <f>SUMIFS(df_mutuos!I:I,df_mutuos!B:B,Conciliacao!A156,df_mutuos!G:G,0)</f>
        <v>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0</v>
      </c>
      <c r="O156" s="33">
        <f>SUMIFS(df_tesouraria_trans!E:E,df_tesouraria_trans!D:D,Conciliacao!A156,df_tesouraria_trans!E:E,"&lt;0")</f>
        <v>0</v>
      </c>
      <c r="P156" s="33">
        <f>SUMIFS(df_extrato_zig!G:G,df_extrato_zig!E:E,Conciliacao!A156,df_extrato_zig!G:G,"&lt;0",df_extrato_zig!D:D,"&lt;&gt;Saque",df_extrato_zig!D:D,"&lt;&gt;Saldo Inicial")</f>
        <v>0</v>
      </c>
      <c r="Q156" s="12">
        <f t="shared" si="9"/>
        <v>0</v>
      </c>
      <c r="R156" s="26">
        <f t="shared" si="8"/>
        <v>0</v>
      </c>
      <c r="S156" s="28"/>
      <c r="T156" s="31"/>
    </row>
    <row r="157" spans="1:20" x14ac:dyDescent="0.3">
      <c r="A157" s="6">
        <f t="shared" si="6"/>
        <v>45447</v>
      </c>
      <c r="B157" s="4">
        <f>-SUMIFS(df_extrato_zig!G:G,df_extrato_zig!E:E,Conciliacao!A157,df_extrato_zig!D:D,"Saque")</f>
        <v>0</v>
      </c>
      <c r="C157" s="4"/>
      <c r="D157" s="4">
        <f>SUMIFS(df_extrato_zig!E:E,df_extrato_zig!L:L,Conciliacao!A157,df_extrato_zig!F:F,"DINHEIRO")</f>
        <v>0</v>
      </c>
      <c r="E157" s="4">
        <f>SUMIFS(view_parc_agrup!H:H,view_parc_agrup!G:G,Conciliacao!A157)</f>
        <v>0</v>
      </c>
      <c r="F157" s="7">
        <f>SUMIFS(df_mutuos!H:H,df_mutuos!B:B,Conciliacao!A157)</f>
        <v>0</v>
      </c>
      <c r="G157" s="8">
        <f>SUMIFS(df_extratos!I:I,df_extratos!F:F,Conciliacao!A157,df_extratos!G:G,"CREDITO")</f>
        <v>0</v>
      </c>
      <c r="H157" s="24">
        <f>SUMIFS(df_tesouraria_trans!E:E,df_tesouraria_trans!D:D,Conciliacao!A157,df_tesouraria_trans!E:E,"&gt;0")</f>
        <v>0</v>
      </c>
      <c r="I157" s="10">
        <f t="shared" si="7"/>
        <v>0</v>
      </c>
      <c r="J157" s="5">
        <f>SUMIFS(df_blueme_sem_parcelamento!E:E,df_blueme_sem_parcelamento!H:H,Conciliacao!A157)</f>
        <v>0</v>
      </c>
      <c r="K157" s="5">
        <f>SUMIFS(df_blueme_com_parcelamento!J:J,df_blueme_com_parcelamento!M:M,Conciliacao!A157)</f>
        <v>0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0</v>
      </c>
      <c r="O157" s="33">
        <f>SUMIFS(df_tesouraria_trans!E:E,df_tesouraria_trans!D:D,Conciliacao!A157,df_tesouraria_trans!E:E,"&lt;0")</f>
        <v>0</v>
      </c>
      <c r="P157" s="33">
        <f>SUMIFS(df_extrato_zig!G:G,df_extrato_zig!E:E,Conciliacao!A157,df_extrato_zig!G:G,"&lt;0",df_extrato_zig!D:D,"&lt;&gt;Saque",df_extrato_zig!D:D,"&lt;&gt;Saldo Inicial")</f>
        <v>0</v>
      </c>
      <c r="Q157" s="12">
        <f t="shared" si="9"/>
        <v>0</v>
      </c>
      <c r="R157" s="26">
        <f t="shared" si="8"/>
        <v>0</v>
      </c>
      <c r="S157" s="28"/>
      <c r="T157" s="31"/>
    </row>
    <row r="158" spans="1:20" x14ac:dyDescent="0.3">
      <c r="A158" s="6">
        <f t="shared" si="6"/>
        <v>45448</v>
      </c>
      <c r="B158" s="4">
        <f>-SUMIFS(df_extrato_zig!G:G,df_extrato_zig!E:E,Conciliacao!A158,df_extrato_zig!D:D,"Saque")</f>
        <v>0</v>
      </c>
      <c r="C158" s="4"/>
      <c r="D158" s="4">
        <f>SUMIFS(df_extrato_zig!E:E,df_extrato_zig!L:L,Conciliacao!A158,df_extrato_zig!F:F,"DINHEIRO")</f>
        <v>0</v>
      </c>
      <c r="E158" s="4">
        <f>SUMIFS(view_parc_agrup!H:H,view_parc_agrup!G:G,Conciliacao!A158)</f>
        <v>0</v>
      </c>
      <c r="F158" s="7">
        <f>SUMIFS(df_mutuos!H:H,df_mutuos!B:B,Conciliacao!A158)</f>
        <v>0</v>
      </c>
      <c r="G158" s="8">
        <f>SUMIFS(df_extratos!I:I,df_extratos!F:F,Conciliacao!A158,df_extratos!G:G,"CREDITO")</f>
        <v>0</v>
      </c>
      <c r="H158" s="24">
        <f>SUMIFS(df_tesouraria_trans!E:E,df_tesouraria_trans!D:D,Conciliacao!A158,df_tesouraria_trans!E:E,"&gt;0")</f>
        <v>0</v>
      </c>
      <c r="I158" s="10">
        <f t="shared" si="7"/>
        <v>0</v>
      </c>
      <c r="J158" s="5">
        <f>SUMIFS(df_blueme_sem_parcelamento!E:E,df_blueme_sem_parcelamento!H:H,Conciliacao!A158)</f>
        <v>0</v>
      </c>
      <c r="K158" s="5">
        <f>SUMIFS(df_blueme_com_parcelamento!J:J,df_blueme_com_parcelamento!M:M,Conciliacao!A158)</f>
        <v>0</v>
      </c>
      <c r="L158" s="9">
        <f>SUMIFS(df_mutuos!I:I,df_mutuos!B:B,Conciliacao!A158,df_mutuos!G:G,0)</f>
        <v>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0</v>
      </c>
      <c r="O158" s="33">
        <f>SUMIFS(df_tesouraria_trans!E:E,df_tesouraria_trans!D:D,Conciliacao!A158,df_tesouraria_trans!E:E,"&lt;0")</f>
        <v>0</v>
      </c>
      <c r="P158" s="33">
        <f>SUMIFS(df_extrato_zig!G:G,df_extrato_zig!E:E,Conciliacao!A158,df_extrato_zig!G:G,"&lt;0",df_extrato_zig!D:D,"&lt;&gt;Saque",df_extrato_zig!D:D,"&lt;&gt;Saldo Inicial")</f>
        <v>0</v>
      </c>
      <c r="Q158" s="12">
        <f t="shared" si="9"/>
        <v>0</v>
      </c>
      <c r="R158" s="26">
        <f t="shared" si="8"/>
        <v>0</v>
      </c>
      <c r="S158" s="28"/>
      <c r="T158" s="31"/>
    </row>
    <row r="159" spans="1:20" x14ac:dyDescent="0.3">
      <c r="A159" s="6">
        <f t="shared" si="6"/>
        <v>45449</v>
      </c>
      <c r="B159" s="4">
        <f>-SUMIFS(df_extrato_zig!G:G,df_extrato_zig!E:E,Conciliacao!A159,df_extrato_zig!D:D,"Saque")</f>
        <v>0</v>
      </c>
      <c r="C159" s="4"/>
      <c r="D159" s="4">
        <f>SUMIFS(df_extrato_zig!E:E,df_extrato_zig!L:L,Conciliacao!A159,df_extrato_zig!F:F,"DINHEIRO")</f>
        <v>0</v>
      </c>
      <c r="E159" s="4">
        <f>SUMIFS(view_parc_agrup!H:H,view_parc_agrup!G:G,Conciliacao!A159)</f>
        <v>0</v>
      </c>
      <c r="F159" s="7">
        <f>SUMIFS(df_mutuos!H:H,df_mutuos!B:B,Conciliacao!A159)</f>
        <v>0</v>
      </c>
      <c r="G159" s="8">
        <f>SUMIFS(df_extratos!I:I,df_extratos!F:F,Conciliacao!A159,df_extratos!G:G,"CREDITO")</f>
        <v>0</v>
      </c>
      <c r="H159" s="24">
        <f>SUMIFS(df_tesouraria_trans!E:E,df_tesouraria_trans!D:D,Conciliacao!A159,df_tesouraria_trans!E:E,"&gt;0")</f>
        <v>0</v>
      </c>
      <c r="I159" s="10">
        <f t="shared" si="7"/>
        <v>0</v>
      </c>
      <c r="J159" s="5">
        <f>SUMIFS(df_blueme_sem_parcelamento!E:E,df_blueme_sem_parcelamento!H:H,Conciliacao!A159)</f>
        <v>0</v>
      </c>
      <c r="K159" s="5">
        <f>SUMIFS(df_blueme_com_parcelamento!J:J,df_blueme_com_parcelamento!M:M,Conciliacao!A159)</f>
        <v>0</v>
      </c>
      <c r="L159" s="9">
        <f>SUMIFS(df_mutuos!I:I,df_mutuos!B:B,Conciliacao!A159,df_mutuos!G:G,0)</f>
        <v>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0</v>
      </c>
      <c r="O159" s="33">
        <f>SUMIFS(df_tesouraria_trans!E:E,df_tesouraria_trans!D:D,Conciliacao!A159,df_tesouraria_trans!E:E,"&lt;0")</f>
        <v>0</v>
      </c>
      <c r="P159" s="33">
        <f>SUMIFS(df_extrato_zig!G:G,df_extrato_zig!E:E,Conciliacao!A159,df_extrato_zig!G:G,"&lt;0",df_extrato_zig!D:D,"&lt;&gt;Saque",df_extrato_zig!D:D,"&lt;&gt;Saldo Inicial")</f>
        <v>0</v>
      </c>
      <c r="Q159" s="12">
        <f t="shared" si="9"/>
        <v>0</v>
      </c>
      <c r="R159" s="26">
        <f t="shared" si="8"/>
        <v>0</v>
      </c>
      <c r="S159" s="28"/>
      <c r="T159" s="31"/>
    </row>
    <row r="160" spans="1:20" x14ac:dyDescent="0.3">
      <c r="A160" s="6">
        <f t="shared" si="6"/>
        <v>45450</v>
      </c>
      <c r="B160" s="4">
        <f>-SUMIFS(df_extrato_zig!G:G,df_extrato_zig!E:E,Conciliacao!A160,df_extrato_zig!D:D,"Saque")</f>
        <v>0</v>
      </c>
      <c r="C160" s="4"/>
      <c r="D160" s="4">
        <f>SUMIFS(df_extrato_zig!E:E,df_extrato_zig!L:L,Conciliacao!A160,df_extrato_zig!F:F,"DINHEIRO")</f>
        <v>0</v>
      </c>
      <c r="E160" s="4">
        <f>SUMIFS(view_parc_agrup!H:H,view_parc_agrup!G:G,Conciliacao!A160)</f>
        <v>0</v>
      </c>
      <c r="F160" s="7">
        <f>SUMIFS(df_mutuos!H:H,df_mutuos!B:B,Conciliacao!A160)</f>
        <v>0</v>
      </c>
      <c r="G160" s="8">
        <f>SUMIFS(df_extratos!I:I,df_extratos!F:F,Conciliacao!A160,df_extratos!G:G,"CREDITO")</f>
        <v>0</v>
      </c>
      <c r="H160" s="24">
        <f>SUMIFS(df_tesouraria_trans!E:E,df_tesouraria_trans!D:D,Conciliacao!A160,df_tesouraria_trans!E:E,"&gt;0")</f>
        <v>0</v>
      </c>
      <c r="I160" s="10">
        <f t="shared" si="7"/>
        <v>0</v>
      </c>
      <c r="J160" s="5">
        <f>SUMIFS(df_blueme_sem_parcelamento!E:E,df_blueme_sem_parcelamento!H:H,Conciliacao!A160)</f>
        <v>0</v>
      </c>
      <c r="K160" s="5">
        <f>SUMIFS(df_blueme_com_parcelamento!J:J,df_blueme_com_parcelamento!M:M,Conciliacao!A160)</f>
        <v>0</v>
      </c>
      <c r="L160" s="9">
        <f>SUMIFS(df_mutuos!I:I,df_mutuos!B:B,Conciliacao!A160,df_mutuos!G:G,0)</f>
        <v>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0</v>
      </c>
      <c r="O160" s="33">
        <f>SUMIFS(df_tesouraria_trans!E:E,df_tesouraria_trans!D:D,Conciliacao!A160,df_tesouraria_trans!E:E,"&lt;0")</f>
        <v>0</v>
      </c>
      <c r="P160" s="33">
        <f>SUMIFS(df_extrato_zig!G:G,df_extrato_zig!E:E,Conciliacao!A160,df_extrato_zig!G:G,"&lt;0",df_extrato_zig!D:D,"&lt;&gt;Saque",df_extrato_zig!D:D,"&lt;&gt;Saldo Inicial")</f>
        <v>0</v>
      </c>
      <c r="Q160" s="12">
        <f t="shared" si="9"/>
        <v>0</v>
      </c>
      <c r="R160" s="26">
        <f t="shared" si="8"/>
        <v>0</v>
      </c>
      <c r="S160" s="28"/>
      <c r="T160" s="31"/>
    </row>
    <row r="161" spans="1:20" x14ac:dyDescent="0.3">
      <c r="A161" s="6">
        <f t="shared" si="6"/>
        <v>45451</v>
      </c>
      <c r="B161" s="4">
        <f>-SUMIFS(df_extrato_zig!G:G,df_extrato_zig!E:E,Conciliacao!A161,df_extrato_zig!D:D,"Saque")</f>
        <v>0</v>
      </c>
      <c r="C161" s="4"/>
      <c r="D161" s="4">
        <f>SUMIFS(df_extrato_zig!E:E,df_extrato_zig!L:L,Conciliacao!A161,df_extrato_zig!F:F,"DINHEIRO")</f>
        <v>0</v>
      </c>
      <c r="E161" s="4">
        <f>SUMIFS(view_parc_agrup!H:H,view_parc_agrup!G:G,Conciliacao!A161)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SUMIFS(df_tesouraria_trans!E:E,df_tesouraria_trans!D:D,Conciliacao!A161,df_tesouraria_trans!E:E,"&gt;0")</f>
        <v>0</v>
      </c>
      <c r="I161" s="10">
        <f t="shared" si="7"/>
        <v>0</v>
      </c>
      <c r="J161" s="5">
        <f>SUMIFS(df_blueme_sem_parcelamento!E:E,df_blueme_sem_parcelamento!H:H,Conciliacao!A161)</f>
        <v>0</v>
      </c>
      <c r="K161" s="5">
        <f>SUMIFS(df_blueme_com_parcelamento!J:J,df_blueme_com_parcelamento!M:M,Conciliacao!A161)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33">
        <f>SUMIFS(df_tesouraria_trans!E:E,df_tesouraria_trans!D:D,Conciliacao!A161,df_tesouraria_trans!E:E,"&lt;0")</f>
        <v>0</v>
      </c>
      <c r="P161" s="33">
        <f>SUMIFS(df_extrato_zig!G:G,df_extrato_zig!E:E,Conciliacao!A161,df_extrato_zig!G:G,"&lt;0",df_extrato_zig!D:D,"&lt;&gt;Saque",df_extrato_zig!D:D,"&lt;&gt;Saldo Inicial")</f>
        <v>0</v>
      </c>
      <c r="Q161" s="12">
        <f t="shared" si="9"/>
        <v>0</v>
      </c>
      <c r="R161" s="26">
        <f t="shared" si="8"/>
        <v>0</v>
      </c>
      <c r="S161" s="28"/>
      <c r="T161" s="31"/>
    </row>
    <row r="162" spans="1:20" x14ac:dyDescent="0.3">
      <c r="A162" s="6">
        <f t="shared" si="6"/>
        <v>45452</v>
      </c>
      <c r="B162" s="4">
        <f>-SUMIFS(df_extrato_zig!G:G,df_extrato_zig!E:E,Conciliacao!A162,df_extrato_zig!D:D,"Saque")</f>
        <v>0</v>
      </c>
      <c r="C162" s="4"/>
      <c r="D162" s="4">
        <f>SUMIFS(df_extrato_zig!E:E,df_extrato_zig!L:L,Conciliacao!A162,df_extrato_zig!F:F,"DINHEIRO")</f>
        <v>0</v>
      </c>
      <c r="E162" s="4">
        <f>SUMIFS(view_parc_agrup!H:H,view_parc_agrup!G:G,Conciliacao!A162)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SUMIFS(df_tesouraria_trans!E:E,df_tesouraria_trans!D:D,Conciliacao!A162,df_tesouraria_trans!E:E,"&gt;0")</f>
        <v>0</v>
      </c>
      <c r="I162" s="10">
        <f t="shared" si="7"/>
        <v>0</v>
      </c>
      <c r="J162" s="5">
        <f>SUMIFS(df_blueme_sem_parcelamento!E:E,df_blueme_sem_parcelamento!H:H,Conciliacao!A162)</f>
        <v>0</v>
      </c>
      <c r="K162" s="5">
        <f>SUMIFS(df_blueme_com_parcelamento!J:J,df_blueme_com_parcelamento!M:M,Conciliacao!A162)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33">
        <f>SUMIFS(df_tesouraria_trans!E:E,df_tesouraria_trans!D:D,Conciliacao!A162,df_tesouraria_trans!E:E,"&lt;0")</f>
        <v>0</v>
      </c>
      <c r="P162" s="33">
        <f>SUMIFS(df_extrato_zig!G:G,df_extrato_zig!E:E,Conciliacao!A162,df_extrato_zig!G:G,"&lt;0",df_extrato_zig!D:D,"&lt;&gt;Saque",df_extrato_zig!D:D,"&lt;&gt;Saldo Inicial")</f>
        <v>0</v>
      </c>
      <c r="Q162" s="12">
        <f t="shared" si="9"/>
        <v>0</v>
      </c>
      <c r="R162" s="26">
        <f t="shared" si="8"/>
        <v>0</v>
      </c>
      <c r="S162" s="28"/>
      <c r="T162" s="31"/>
    </row>
    <row r="163" spans="1:20" x14ac:dyDescent="0.3">
      <c r="A163" s="6">
        <f t="shared" si="6"/>
        <v>45453</v>
      </c>
      <c r="B163" s="4">
        <f>-SUMIFS(df_extrato_zig!G:G,df_extrato_zig!E:E,Conciliacao!A163,df_extrato_zig!D:D,"Saque")</f>
        <v>0</v>
      </c>
      <c r="C163" s="4"/>
      <c r="D163" s="4">
        <f>SUMIFS(df_extrato_zig!E:E,df_extrato_zig!L:L,Conciliacao!A163,df_extrato_zig!F:F,"DINHEIRO")</f>
        <v>0</v>
      </c>
      <c r="E163" s="4">
        <f>SUMIFS(view_parc_agrup!H:H,view_parc_agrup!G:G,Conciliacao!A163)</f>
        <v>0</v>
      </c>
      <c r="F163" s="7">
        <f>SUMIFS(df_mutuos!H:H,df_mutuos!B:B,Conciliacao!A163)</f>
        <v>0</v>
      </c>
      <c r="G163" s="8">
        <f>SUMIFS(df_extratos!I:I,df_extratos!F:F,Conciliacao!A163,df_extratos!G:G,"CREDITO")</f>
        <v>0</v>
      </c>
      <c r="H163" s="24">
        <f>SUMIFS(df_tesouraria_trans!E:E,df_tesouraria_trans!D:D,Conciliacao!A163,df_tesouraria_trans!E:E,"&gt;0")</f>
        <v>0</v>
      </c>
      <c r="I163" s="10">
        <f t="shared" si="7"/>
        <v>0</v>
      </c>
      <c r="J163" s="5">
        <f>SUMIFS(df_blueme_sem_parcelamento!E:E,df_blueme_sem_parcelamento!H:H,Conciliacao!A163)</f>
        <v>0</v>
      </c>
      <c r="K163" s="5">
        <f>SUMIFS(df_blueme_com_parcelamento!J:J,df_blueme_com_parcelamento!M:M,Conciliacao!A163)</f>
        <v>0</v>
      </c>
      <c r="L163" s="9">
        <f>SUMIFS(df_mutuos!I:I,df_mutuos!B:B,Conciliacao!A163,df_mutuos!G:G,0)</f>
        <v>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0</v>
      </c>
      <c r="O163" s="33">
        <f>SUMIFS(df_tesouraria_trans!E:E,df_tesouraria_trans!D:D,Conciliacao!A163,df_tesouraria_trans!E:E,"&lt;0")</f>
        <v>0</v>
      </c>
      <c r="P163" s="33">
        <f>SUMIFS(df_extrato_zig!G:G,df_extrato_zig!E:E,Conciliacao!A163,df_extrato_zig!G:G,"&lt;0",df_extrato_zig!D:D,"&lt;&gt;Saque",df_extrato_zig!D:D,"&lt;&gt;Saldo Inicial")</f>
        <v>0</v>
      </c>
      <c r="Q163" s="12">
        <f t="shared" si="9"/>
        <v>0</v>
      </c>
      <c r="R163" s="26">
        <f t="shared" si="8"/>
        <v>0</v>
      </c>
      <c r="S163" s="28"/>
      <c r="T163" s="31"/>
    </row>
    <row r="164" spans="1:20" x14ac:dyDescent="0.3">
      <c r="A164" s="6">
        <f t="shared" si="6"/>
        <v>45454</v>
      </c>
      <c r="B164" s="4">
        <f>-SUMIFS(df_extrato_zig!G:G,df_extrato_zig!E:E,Conciliacao!A164,df_extrato_zig!D:D,"Saque")</f>
        <v>0</v>
      </c>
      <c r="C164" s="4"/>
      <c r="D164" s="4">
        <f>SUMIFS(df_extrato_zig!E:E,df_extrato_zig!L:L,Conciliacao!A164,df_extrato_zig!F:F,"DINHEIRO")</f>
        <v>0</v>
      </c>
      <c r="E164" s="4">
        <f>SUMIFS(view_parc_agrup!H:H,view_parc_agrup!G:G,Conciliacao!A164)</f>
        <v>0</v>
      </c>
      <c r="F164" s="7">
        <f>SUMIFS(df_mutuos!H:H,df_mutuos!B:B,Conciliacao!A164)</f>
        <v>0</v>
      </c>
      <c r="G164" s="8">
        <f>SUMIFS(df_extratos!I:I,df_extratos!F:F,Conciliacao!A164,df_extratos!G:G,"CREDITO")</f>
        <v>0</v>
      </c>
      <c r="H164" s="24">
        <f>SUMIFS(df_tesouraria_trans!E:E,df_tesouraria_trans!D:D,Conciliacao!A164,df_tesouraria_trans!E:E,"&gt;0")</f>
        <v>0</v>
      </c>
      <c r="I164" s="10">
        <f t="shared" si="7"/>
        <v>0</v>
      </c>
      <c r="J164" s="5">
        <f>SUMIFS(df_blueme_sem_parcelamento!E:E,df_blueme_sem_parcelamento!H:H,Conciliacao!A164)</f>
        <v>0</v>
      </c>
      <c r="K164" s="5">
        <f>SUMIFS(df_blueme_com_parcelamento!J:J,df_blueme_com_parcelamento!M:M,Conciliacao!A164)</f>
        <v>0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0</v>
      </c>
      <c r="O164" s="33">
        <f>SUMIFS(df_tesouraria_trans!E:E,df_tesouraria_trans!D:D,Conciliacao!A164,df_tesouraria_trans!E:E,"&lt;0")</f>
        <v>0</v>
      </c>
      <c r="P164" s="33">
        <f>SUMIFS(df_extrato_zig!G:G,df_extrato_zig!E:E,Conciliacao!A164,df_extrato_zig!G:G,"&lt;0",df_extrato_zig!D:D,"&lt;&gt;Saque",df_extrato_zig!D:D,"&lt;&gt;Saldo Inicial")</f>
        <v>0</v>
      </c>
      <c r="Q164" s="12">
        <f t="shared" si="9"/>
        <v>0</v>
      </c>
      <c r="R164" s="26">
        <f t="shared" si="8"/>
        <v>0</v>
      </c>
      <c r="S164" s="28"/>
      <c r="T164" s="31"/>
    </row>
    <row r="165" spans="1:20" x14ac:dyDescent="0.3">
      <c r="A165" s="6">
        <f t="shared" si="6"/>
        <v>45455</v>
      </c>
      <c r="B165" s="4">
        <f>-SUMIFS(df_extrato_zig!G:G,df_extrato_zig!E:E,Conciliacao!A165,df_extrato_zig!D:D,"Saque")</f>
        <v>0</v>
      </c>
      <c r="C165" s="4"/>
      <c r="D165" s="4">
        <f>SUMIFS(df_extrato_zig!E:E,df_extrato_zig!L:L,Conciliacao!A165,df_extrato_zig!F:F,"DINHEIRO")</f>
        <v>0</v>
      </c>
      <c r="E165" s="4">
        <f>SUMIFS(view_parc_agrup!H:H,view_parc_agrup!G:G,Conciliacao!A165)</f>
        <v>0</v>
      </c>
      <c r="F165" s="7">
        <f>SUMIFS(df_mutuos!H:H,df_mutuos!B:B,Conciliacao!A165)</f>
        <v>0</v>
      </c>
      <c r="G165" s="8">
        <f>SUMIFS(df_extratos!I:I,df_extratos!F:F,Conciliacao!A165,df_extratos!G:G,"CREDITO")</f>
        <v>0</v>
      </c>
      <c r="H165" s="24">
        <f>SUMIFS(df_tesouraria_trans!E:E,df_tesouraria_trans!D:D,Conciliacao!A165,df_tesouraria_trans!E:E,"&gt;0")</f>
        <v>0</v>
      </c>
      <c r="I165" s="10">
        <f t="shared" si="7"/>
        <v>0</v>
      </c>
      <c r="J165" s="5">
        <f>SUMIFS(df_blueme_sem_parcelamento!E:E,df_blueme_sem_parcelamento!H:H,Conciliacao!A165)</f>
        <v>0</v>
      </c>
      <c r="K165" s="5">
        <f>SUMIFS(df_blueme_com_parcelamento!J:J,df_blueme_com_parcelamento!M:M,Conciliacao!A165)</f>
        <v>0</v>
      </c>
      <c r="L165" s="9">
        <f>SUMIFS(df_mutuos!I:I,df_mutuos!B:B,Conciliacao!A165,df_mutuos!G:G,0)</f>
        <v>0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0</v>
      </c>
      <c r="O165" s="33">
        <f>SUMIFS(df_tesouraria_trans!E:E,df_tesouraria_trans!D:D,Conciliacao!A165,df_tesouraria_trans!E:E,"&lt;0")</f>
        <v>0</v>
      </c>
      <c r="P165" s="33">
        <f>SUMIFS(df_extrato_zig!G:G,df_extrato_zig!E:E,Conciliacao!A165,df_extrato_zig!G:G,"&lt;0",df_extrato_zig!D:D,"&lt;&gt;Saque",df_extrato_zig!D:D,"&lt;&gt;Saldo Inicial")</f>
        <v>0</v>
      </c>
      <c r="Q165" s="12">
        <f t="shared" si="9"/>
        <v>0</v>
      </c>
      <c r="R165" s="26">
        <f t="shared" si="8"/>
        <v>0</v>
      </c>
      <c r="S165" s="28"/>
      <c r="T165" s="31"/>
    </row>
    <row r="166" spans="1:20" x14ac:dyDescent="0.3">
      <c r="A166" s="6">
        <f t="shared" si="6"/>
        <v>45456</v>
      </c>
      <c r="B166" s="4">
        <f>-SUMIFS(df_extrato_zig!G:G,df_extrato_zig!E:E,Conciliacao!A166,df_extrato_zig!D:D,"Saque")</f>
        <v>0</v>
      </c>
      <c r="C166" s="4"/>
      <c r="D166" s="4">
        <f>SUMIFS(df_extrato_zig!E:E,df_extrato_zig!L:L,Conciliacao!A166,df_extrato_zig!F:F,"DINHEIRO")</f>
        <v>0</v>
      </c>
      <c r="E166" s="4">
        <f>SUMIFS(view_parc_agrup!H:H,view_parc_agrup!G:G,Conciliacao!A166)</f>
        <v>0</v>
      </c>
      <c r="F166" s="7">
        <f>SUMIFS(df_mutuos!H:H,df_mutuos!B:B,Conciliacao!A166)</f>
        <v>0</v>
      </c>
      <c r="G166" s="8">
        <f>SUMIFS(df_extratos!I:I,df_extratos!F:F,Conciliacao!A166,df_extratos!G:G,"CREDITO")</f>
        <v>0</v>
      </c>
      <c r="H166" s="24">
        <f>SUMIFS(df_tesouraria_trans!E:E,df_tesouraria_trans!D:D,Conciliacao!A166,df_tesouraria_trans!E:E,"&gt;0")</f>
        <v>0</v>
      </c>
      <c r="I166" s="10">
        <f t="shared" si="7"/>
        <v>0</v>
      </c>
      <c r="J166" s="5">
        <f>SUMIFS(df_blueme_sem_parcelamento!E:E,df_blueme_sem_parcelamento!H:H,Conciliacao!A166)</f>
        <v>0</v>
      </c>
      <c r="K166" s="5">
        <f>SUMIFS(df_blueme_com_parcelamento!J:J,df_blueme_com_parcelamento!M:M,Conciliacao!A166)</f>
        <v>0</v>
      </c>
      <c r="L166" s="9">
        <f>SUMIFS(df_mutuos!I:I,df_mutuos!B:B,Conciliacao!A166,df_mutuos!G:G,0)</f>
        <v>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0</v>
      </c>
      <c r="O166" s="33">
        <f>SUMIFS(df_tesouraria_trans!E:E,df_tesouraria_trans!D:D,Conciliacao!A166,df_tesouraria_trans!E:E,"&lt;0")</f>
        <v>0</v>
      </c>
      <c r="P166" s="33">
        <f>SUMIFS(df_extrato_zig!G:G,df_extrato_zig!E:E,Conciliacao!A166,df_extrato_zig!G:G,"&lt;0",df_extrato_zig!D:D,"&lt;&gt;Saque",df_extrato_zig!D:D,"&lt;&gt;Saldo Inicial")</f>
        <v>0</v>
      </c>
      <c r="Q166" s="12">
        <f t="shared" si="9"/>
        <v>0</v>
      </c>
      <c r="R166" s="26">
        <f t="shared" si="8"/>
        <v>0</v>
      </c>
      <c r="S166" s="28"/>
      <c r="T166" s="31"/>
    </row>
    <row r="167" spans="1:20" x14ac:dyDescent="0.3">
      <c r="A167" s="6">
        <f t="shared" si="6"/>
        <v>45457</v>
      </c>
      <c r="B167" s="4">
        <f>-SUMIFS(df_extrato_zig!G:G,df_extrato_zig!E:E,Conciliacao!A167,df_extrato_zig!D:D,"Saque")</f>
        <v>0</v>
      </c>
      <c r="C167" s="4"/>
      <c r="D167" s="4">
        <f>SUMIFS(df_extrato_zig!E:E,df_extrato_zig!L:L,Conciliacao!A167,df_extrato_zig!F:F,"DINHEIRO")</f>
        <v>0</v>
      </c>
      <c r="E167" s="4">
        <f>SUMIFS(view_parc_agrup!H:H,view_parc_agrup!G:G,Conciliacao!A167)</f>
        <v>0</v>
      </c>
      <c r="F167" s="7">
        <f>SUMIFS(df_mutuos!H:H,df_mutuos!B:B,Conciliacao!A167)</f>
        <v>0</v>
      </c>
      <c r="G167" s="8">
        <f>SUMIFS(df_extratos!I:I,df_extratos!F:F,Conciliacao!A167,df_extratos!G:G,"CREDITO")</f>
        <v>0</v>
      </c>
      <c r="H167" s="24">
        <f>SUMIFS(df_tesouraria_trans!E:E,df_tesouraria_trans!D:D,Conciliacao!A167,df_tesouraria_trans!E:E,"&gt;0")</f>
        <v>0</v>
      </c>
      <c r="I167" s="10">
        <f t="shared" si="7"/>
        <v>0</v>
      </c>
      <c r="J167" s="5">
        <f>SUMIFS(df_blueme_sem_parcelamento!E:E,df_blueme_sem_parcelamento!H:H,Conciliacao!A167)</f>
        <v>0</v>
      </c>
      <c r="K167" s="5">
        <f>SUMIFS(df_blueme_com_parcelamento!J:J,df_blueme_com_parcelamento!M:M,Conciliacao!A167)</f>
        <v>0</v>
      </c>
      <c r="L167" s="9">
        <f>SUMIFS(df_mutuos!I:I,df_mutuos!B:B,Conciliacao!A167,df_mutuos!G:G,0)</f>
        <v>0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0</v>
      </c>
      <c r="O167" s="33">
        <f>SUMIFS(df_tesouraria_trans!E:E,df_tesouraria_trans!D:D,Conciliacao!A167,df_tesouraria_trans!E:E,"&lt;0")</f>
        <v>0</v>
      </c>
      <c r="P167" s="33">
        <f>SUMIFS(df_extrato_zig!G:G,df_extrato_zig!E:E,Conciliacao!A167,df_extrato_zig!G:G,"&lt;0",df_extrato_zig!D:D,"&lt;&gt;Saque",df_extrato_zig!D:D,"&lt;&gt;Saldo Inicial")</f>
        <v>0</v>
      </c>
      <c r="Q167" s="12">
        <f t="shared" si="9"/>
        <v>0</v>
      </c>
      <c r="R167" s="26">
        <f t="shared" si="8"/>
        <v>0</v>
      </c>
      <c r="S167" s="28"/>
      <c r="T167" s="31"/>
    </row>
    <row r="168" spans="1:20" x14ac:dyDescent="0.3">
      <c r="A168" s="6">
        <f t="shared" si="6"/>
        <v>45458</v>
      </c>
      <c r="B168" s="4">
        <f>-SUMIFS(df_extrato_zig!G:G,df_extrato_zig!E:E,Conciliacao!A168,df_extrato_zig!D:D,"Saque")</f>
        <v>0</v>
      </c>
      <c r="C168" s="4"/>
      <c r="D168" s="4">
        <f>SUMIFS(df_extrato_zig!E:E,df_extrato_zig!L:L,Conciliacao!A168,df_extrato_zig!F:F,"DINHEIRO")</f>
        <v>0</v>
      </c>
      <c r="E168" s="4">
        <f>SUMIFS(view_parc_agrup!H:H,view_parc_agrup!G:G,Conciliacao!A168)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SUMIFS(df_tesouraria_trans!E:E,df_tesouraria_trans!D:D,Conciliacao!A168,df_tesouraria_trans!E:E,"&gt;0")</f>
        <v>0</v>
      </c>
      <c r="I168" s="10">
        <f t="shared" si="7"/>
        <v>0</v>
      </c>
      <c r="J168" s="5">
        <f>SUMIFS(df_blueme_sem_parcelamento!E:E,df_blueme_sem_parcelamento!H:H,Conciliacao!A168)</f>
        <v>0</v>
      </c>
      <c r="K168" s="5">
        <f>SUMIFS(df_blueme_com_parcelamento!J:J,df_blueme_com_parcelamento!M:M,Conciliacao!A168)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33">
        <f>SUMIFS(df_tesouraria_trans!E:E,df_tesouraria_trans!D:D,Conciliacao!A168,df_tesouraria_trans!E:E,"&lt;0")</f>
        <v>0</v>
      </c>
      <c r="P168" s="33">
        <f>SUMIFS(df_extrato_zig!G:G,df_extrato_zig!E:E,Conciliacao!A168,df_extrato_zig!G:G,"&lt;0",df_extrato_zig!D:D,"&lt;&gt;Saque",df_extrato_zig!D:D,"&lt;&gt;Saldo Inicial")</f>
        <v>0</v>
      </c>
      <c r="Q168" s="12">
        <f t="shared" si="9"/>
        <v>0</v>
      </c>
      <c r="R168" s="26">
        <f t="shared" si="8"/>
        <v>0</v>
      </c>
      <c r="S168" s="28"/>
      <c r="T168" s="31"/>
    </row>
    <row r="169" spans="1:20" x14ac:dyDescent="0.3">
      <c r="A169" s="6">
        <f t="shared" si="6"/>
        <v>45459</v>
      </c>
      <c r="B169" s="4">
        <f>-SUMIFS(df_extrato_zig!G:G,df_extrato_zig!E:E,Conciliacao!A169,df_extrato_zig!D:D,"Saque")</f>
        <v>0</v>
      </c>
      <c r="C169" s="4"/>
      <c r="D169" s="4">
        <f>SUMIFS(df_extrato_zig!E:E,df_extrato_zig!L:L,Conciliacao!A169,df_extrato_zig!F:F,"DINHEIRO")</f>
        <v>0</v>
      </c>
      <c r="E169" s="4">
        <f>SUMIFS(view_parc_agrup!H:H,view_parc_agrup!G:G,Conciliacao!A169)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SUMIFS(df_tesouraria_trans!E:E,df_tesouraria_trans!D:D,Conciliacao!A169,df_tesouraria_trans!E:E,"&gt;0")</f>
        <v>0</v>
      </c>
      <c r="I169" s="10">
        <f t="shared" si="7"/>
        <v>0</v>
      </c>
      <c r="J169" s="5">
        <f>SUMIFS(df_blueme_sem_parcelamento!E:E,df_blueme_sem_parcelamento!H:H,Conciliacao!A169)</f>
        <v>0</v>
      </c>
      <c r="K169" s="5">
        <f>SUMIFS(df_blueme_com_parcelamento!J:J,df_blueme_com_parcelamento!M:M,Conciliacao!A169)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33">
        <f>SUMIFS(df_tesouraria_trans!E:E,df_tesouraria_trans!D:D,Conciliacao!A169,df_tesouraria_trans!E:E,"&lt;0")</f>
        <v>0</v>
      </c>
      <c r="P169" s="33">
        <f>SUMIFS(df_extrato_zig!G:G,df_extrato_zig!E:E,Conciliacao!A169,df_extrato_zig!G:G,"&lt;0",df_extrato_zig!D:D,"&lt;&gt;Saque",df_extrato_zig!D:D,"&lt;&gt;Saldo Inicial")</f>
        <v>0</v>
      </c>
      <c r="Q169" s="12">
        <f t="shared" si="9"/>
        <v>0</v>
      </c>
      <c r="R169" s="26">
        <f t="shared" si="8"/>
        <v>0</v>
      </c>
      <c r="S169" s="28"/>
      <c r="T169" s="31"/>
    </row>
    <row r="170" spans="1:20" x14ac:dyDescent="0.3">
      <c r="A170" s="6">
        <f t="shared" si="6"/>
        <v>45460</v>
      </c>
      <c r="B170" s="4">
        <f>-SUMIFS(df_extrato_zig!G:G,df_extrato_zig!E:E,Conciliacao!A170,df_extrato_zig!D:D,"Saque")</f>
        <v>0</v>
      </c>
      <c r="C170" s="4"/>
      <c r="D170" s="4">
        <f>SUMIFS(df_extrato_zig!E:E,df_extrato_zig!L:L,Conciliacao!A170,df_extrato_zig!F:F,"DINHEIRO")</f>
        <v>0</v>
      </c>
      <c r="E170" s="4">
        <f>SUMIFS(view_parc_agrup!H:H,view_parc_agrup!G:G,Conciliacao!A170)</f>
        <v>0</v>
      </c>
      <c r="F170" s="7">
        <f>SUMIFS(df_mutuos!H:H,df_mutuos!B:B,Conciliacao!A170)</f>
        <v>0</v>
      </c>
      <c r="G170" s="8">
        <f>SUMIFS(df_extratos!I:I,df_extratos!F:F,Conciliacao!A170,df_extratos!G:G,"CREDITO")</f>
        <v>0</v>
      </c>
      <c r="H170" s="24">
        <f>SUMIFS(df_tesouraria_trans!E:E,df_tesouraria_trans!D:D,Conciliacao!A170,df_tesouraria_trans!E:E,"&gt;0")</f>
        <v>0</v>
      </c>
      <c r="I170" s="10">
        <f t="shared" si="7"/>
        <v>0</v>
      </c>
      <c r="J170" s="5">
        <f>SUMIFS(df_blueme_sem_parcelamento!E:E,df_blueme_sem_parcelamento!H:H,Conciliacao!A170)</f>
        <v>0</v>
      </c>
      <c r="K170" s="5">
        <f>SUMIFS(df_blueme_com_parcelamento!J:J,df_blueme_com_parcelamento!M:M,Conciliacao!A170)</f>
        <v>0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0</v>
      </c>
      <c r="O170" s="33">
        <f>SUMIFS(df_tesouraria_trans!E:E,df_tesouraria_trans!D:D,Conciliacao!A170,df_tesouraria_trans!E:E,"&lt;0")</f>
        <v>0</v>
      </c>
      <c r="P170" s="33">
        <f>SUMIFS(df_extrato_zig!G:G,df_extrato_zig!E:E,Conciliacao!A170,df_extrato_zig!G:G,"&lt;0",df_extrato_zig!D:D,"&lt;&gt;Saque",df_extrato_zig!D:D,"&lt;&gt;Saldo Inicial")</f>
        <v>0</v>
      </c>
      <c r="Q170" s="12">
        <f t="shared" si="9"/>
        <v>0</v>
      </c>
      <c r="R170" s="26">
        <f t="shared" si="8"/>
        <v>0</v>
      </c>
      <c r="S170" s="28"/>
      <c r="T170" s="31"/>
    </row>
    <row r="171" spans="1:20" x14ac:dyDescent="0.3">
      <c r="A171" s="6">
        <f t="shared" si="6"/>
        <v>45461</v>
      </c>
      <c r="B171" s="4">
        <f>-SUMIFS(df_extrato_zig!G:G,df_extrato_zig!E:E,Conciliacao!A171,df_extrato_zig!D:D,"Saque")</f>
        <v>0</v>
      </c>
      <c r="C171" s="4"/>
      <c r="D171" s="4">
        <f>SUMIFS(df_extrato_zig!E:E,df_extrato_zig!L:L,Conciliacao!A171,df_extrato_zig!F:F,"DINHEIRO")</f>
        <v>0</v>
      </c>
      <c r="E171" s="4">
        <f>SUMIFS(view_parc_agrup!H:H,view_parc_agrup!G:G,Conciliacao!A171)</f>
        <v>0</v>
      </c>
      <c r="F171" s="7">
        <f>SUMIFS(df_mutuos!H:H,df_mutuos!B:B,Conciliacao!A171)</f>
        <v>0</v>
      </c>
      <c r="G171" s="8">
        <f>SUMIFS(df_extratos!I:I,df_extratos!F:F,Conciliacao!A171,df_extratos!G:G,"CREDITO")</f>
        <v>0</v>
      </c>
      <c r="H171" s="24">
        <f>SUMIFS(df_tesouraria_trans!E:E,df_tesouraria_trans!D:D,Conciliacao!A171,df_tesouraria_trans!E:E,"&gt;0")</f>
        <v>0</v>
      </c>
      <c r="I171" s="10">
        <f t="shared" si="7"/>
        <v>0</v>
      </c>
      <c r="J171" s="5">
        <f>SUMIFS(df_blueme_sem_parcelamento!E:E,df_blueme_sem_parcelamento!H:H,Conciliacao!A171)</f>
        <v>0</v>
      </c>
      <c r="K171" s="5">
        <f>SUMIFS(df_blueme_com_parcelamento!J:J,df_blueme_com_parcelamento!M:M,Conciliacao!A171)</f>
        <v>0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0</v>
      </c>
      <c r="O171" s="33">
        <f>SUMIFS(df_tesouraria_trans!E:E,df_tesouraria_trans!D:D,Conciliacao!A171,df_tesouraria_trans!E:E,"&lt;0")</f>
        <v>0</v>
      </c>
      <c r="P171" s="33">
        <f>SUMIFS(df_extrato_zig!G:G,df_extrato_zig!E:E,Conciliacao!A171,df_extrato_zig!G:G,"&lt;0",df_extrato_zig!D:D,"&lt;&gt;Saque",df_extrato_zig!D:D,"&lt;&gt;Saldo Inicial")</f>
        <v>0</v>
      </c>
      <c r="Q171" s="12">
        <f t="shared" si="9"/>
        <v>0</v>
      </c>
      <c r="R171" s="26">
        <f t="shared" si="8"/>
        <v>0</v>
      </c>
      <c r="S171" s="28"/>
      <c r="T171" s="31"/>
    </row>
    <row r="172" spans="1:20" x14ac:dyDescent="0.3">
      <c r="A172" s="6">
        <f t="shared" si="6"/>
        <v>45462</v>
      </c>
      <c r="B172" s="4">
        <f>-SUMIFS(df_extrato_zig!G:G,df_extrato_zig!E:E,Conciliacao!A172,df_extrato_zig!D:D,"Saque")</f>
        <v>0</v>
      </c>
      <c r="C172" s="4"/>
      <c r="D172" s="4">
        <f>SUMIFS(df_extrato_zig!E:E,df_extrato_zig!L:L,Conciliacao!A172,df_extrato_zig!F:F,"DINHEIRO")</f>
        <v>0</v>
      </c>
      <c r="E172" s="4">
        <f>SUMIFS(view_parc_agrup!H:H,view_parc_agrup!G:G,Conciliacao!A172)</f>
        <v>0</v>
      </c>
      <c r="F172" s="7">
        <f>SUMIFS(df_mutuos!H:H,df_mutuos!B:B,Conciliacao!A172)</f>
        <v>0</v>
      </c>
      <c r="G172" s="8">
        <f>SUMIFS(df_extratos!I:I,df_extratos!F:F,Conciliacao!A172,df_extratos!G:G,"CREDITO")</f>
        <v>0</v>
      </c>
      <c r="H172" s="24">
        <f>SUMIFS(df_tesouraria_trans!E:E,df_tesouraria_trans!D:D,Conciliacao!A172,df_tesouraria_trans!E:E,"&gt;0")</f>
        <v>0</v>
      </c>
      <c r="I172" s="10">
        <f t="shared" si="7"/>
        <v>0</v>
      </c>
      <c r="J172" s="5">
        <f>SUMIFS(df_blueme_sem_parcelamento!E:E,df_blueme_sem_parcelamento!H:H,Conciliacao!A172)</f>
        <v>0</v>
      </c>
      <c r="K172" s="5">
        <f>SUMIFS(df_blueme_com_parcelamento!J:J,df_blueme_com_parcelamento!M:M,Conciliacao!A172)</f>
        <v>0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0</v>
      </c>
      <c r="O172" s="33">
        <f>SUMIFS(df_tesouraria_trans!E:E,df_tesouraria_trans!D:D,Conciliacao!A172,df_tesouraria_trans!E:E,"&lt;0")</f>
        <v>0</v>
      </c>
      <c r="P172" s="33">
        <f>SUMIFS(df_extrato_zig!G:G,df_extrato_zig!E:E,Conciliacao!A172,df_extrato_zig!G:G,"&lt;0",df_extrato_zig!D:D,"&lt;&gt;Saque",df_extrato_zig!D:D,"&lt;&gt;Saldo Inicial")</f>
        <v>0</v>
      </c>
      <c r="Q172" s="12">
        <f t="shared" si="9"/>
        <v>0</v>
      </c>
      <c r="R172" s="26">
        <f t="shared" si="8"/>
        <v>0</v>
      </c>
      <c r="S172" s="28"/>
      <c r="T172" s="31"/>
    </row>
    <row r="173" spans="1:20" x14ac:dyDescent="0.3">
      <c r="A173" s="6">
        <f t="shared" si="6"/>
        <v>45463</v>
      </c>
      <c r="B173" s="4">
        <f>-SUMIFS(df_extrato_zig!G:G,df_extrato_zig!E:E,Conciliacao!A173,df_extrato_zig!D:D,"Saque")</f>
        <v>0</v>
      </c>
      <c r="C173" s="4"/>
      <c r="D173" s="4">
        <f>SUMIFS(df_extrato_zig!E:E,df_extrato_zig!L:L,Conciliacao!A173,df_extrato_zig!F:F,"DINHEIRO")</f>
        <v>0</v>
      </c>
      <c r="E173" s="4">
        <f>SUMIFS(view_parc_agrup!H:H,view_parc_agrup!G:G,Conciliacao!A173)</f>
        <v>0</v>
      </c>
      <c r="F173" s="7">
        <f>SUMIFS(df_mutuos!H:H,df_mutuos!B:B,Conciliacao!A173)</f>
        <v>0</v>
      </c>
      <c r="G173" s="8">
        <f>SUMIFS(df_extratos!I:I,df_extratos!F:F,Conciliacao!A173,df_extratos!G:G,"CREDITO")</f>
        <v>0</v>
      </c>
      <c r="H173" s="24">
        <f>SUMIFS(df_tesouraria_trans!E:E,df_tesouraria_trans!D:D,Conciliacao!A173,df_tesouraria_trans!E:E,"&gt;0")</f>
        <v>0</v>
      </c>
      <c r="I173" s="10">
        <f t="shared" si="7"/>
        <v>0</v>
      </c>
      <c r="J173" s="5">
        <f>SUMIFS(df_blueme_sem_parcelamento!E:E,df_blueme_sem_parcelamento!H:H,Conciliacao!A173)</f>
        <v>0</v>
      </c>
      <c r="K173" s="5">
        <f>SUMIFS(df_blueme_com_parcelamento!J:J,df_blueme_com_parcelamento!M:M,Conciliacao!A173)</f>
        <v>0</v>
      </c>
      <c r="L173" s="9">
        <f>SUMIFS(df_mutuos!I:I,df_mutuos!B:B,Conciliacao!A173,df_mutuos!G:G,0)</f>
        <v>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0</v>
      </c>
      <c r="O173" s="33">
        <f>SUMIFS(df_tesouraria_trans!E:E,df_tesouraria_trans!D:D,Conciliacao!A173,df_tesouraria_trans!E:E,"&lt;0")</f>
        <v>0</v>
      </c>
      <c r="P173" s="33">
        <f>SUMIFS(df_extrato_zig!G:G,df_extrato_zig!E:E,Conciliacao!A173,df_extrato_zig!G:G,"&lt;0",df_extrato_zig!D:D,"&lt;&gt;Saque",df_extrato_zig!D:D,"&lt;&gt;Saldo Inicial")</f>
        <v>0</v>
      </c>
      <c r="Q173" s="12">
        <f t="shared" si="9"/>
        <v>0</v>
      </c>
      <c r="R173" s="26">
        <f t="shared" si="8"/>
        <v>0</v>
      </c>
      <c r="S173" s="28"/>
      <c r="T173" s="31"/>
    </row>
    <row r="174" spans="1:20" x14ac:dyDescent="0.3">
      <c r="A174" s="6">
        <f t="shared" si="6"/>
        <v>45464</v>
      </c>
      <c r="B174" s="4">
        <f>-SUMIFS(df_extrato_zig!G:G,df_extrato_zig!E:E,Conciliacao!A174,df_extrato_zig!D:D,"Saque")</f>
        <v>0</v>
      </c>
      <c r="C174" s="4"/>
      <c r="D174" s="4">
        <f>SUMIFS(df_extrato_zig!E:E,df_extrato_zig!L:L,Conciliacao!A174,df_extrato_zig!F:F,"DINHEIRO")</f>
        <v>0</v>
      </c>
      <c r="E174" s="4">
        <f>SUMIFS(view_parc_agrup!H:H,view_parc_agrup!G:G,Conciliacao!A174)</f>
        <v>0</v>
      </c>
      <c r="F174" s="7">
        <f>SUMIFS(df_mutuos!H:H,df_mutuos!B:B,Conciliacao!A174)</f>
        <v>0</v>
      </c>
      <c r="G174" s="8">
        <f>SUMIFS(df_extratos!I:I,df_extratos!F:F,Conciliacao!A174,df_extratos!G:G,"CREDITO")</f>
        <v>0</v>
      </c>
      <c r="H174" s="24">
        <f>SUMIFS(df_tesouraria_trans!E:E,df_tesouraria_trans!D:D,Conciliacao!A174,df_tesouraria_trans!E:E,"&gt;0")</f>
        <v>0</v>
      </c>
      <c r="I174" s="10">
        <f t="shared" si="7"/>
        <v>0</v>
      </c>
      <c r="J174" s="5">
        <f>SUMIFS(df_blueme_sem_parcelamento!E:E,df_blueme_sem_parcelamento!H:H,Conciliacao!A174)</f>
        <v>0</v>
      </c>
      <c r="K174" s="5">
        <f>SUMIFS(df_blueme_com_parcelamento!J:J,df_blueme_com_parcelamento!M:M,Conciliacao!A174)</f>
        <v>0</v>
      </c>
      <c r="L174" s="9">
        <f>SUMIFS(df_mutuos!I:I,df_mutuos!B:B,Conciliacao!A174,df_mutuos!G:G,0)</f>
        <v>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0</v>
      </c>
      <c r="O174" s="33">
        <f>SUMIFS(df_tesouraria_trans!E:E,df_tesouraria_trans!D:D,Conciliacao!A174,df_tesouraria_trans!E:E,"&lt;0")</f>
        <v>0</v>
      </c>
      <c r="P174" s="33">
        <f>SUMIFS(df_extrato_zig!G:G,df_extrato_zig!E:E,Conciliacao!A174,df_extrato_zig!G:G,"&lt;0",df_extrato_zig!D:D,"&lt;&gt;Saque",df_extrato_zig!D:D,"&lt;&gt;Saldo Inicial")</f>
        <v>0</v>
      </c>
      <c r="Q174" s="12">
        <f t="shared" si="9"/>
        <v>0</v>
      </c>
      <c r="R174" s="26">
        <f t="shared" si="8"/>
        <v>0</v>
      </c>
      <c r="S174" s="28"/>
      <c r="T174" s="31"/>
    </row>
    <row r="175" spans="1:20" x14ac:dyDescent="0.3">
      <c r="A175" s="6">
        <f t="shared" si="6"/>
        <v>45465</v>
      </c>
      <c r="B175" s="4">
        <f>-SUMIFS(df_extrato_zig!G:G,df_extrato_zig!E:E,Conciliacao!A175,df_extrato_zig!D:D,"Saque")</f>
        <v>0</v>
      </c>
      <c r="C175" s="4"/>
      <c r="D175" s="4">
        <f>SUMIFS(df_extrato_zig!E:E,df_extrato_zig!L:L,Conciliacao!A175,df_extrato_zig!F:F,"DINHEIRO")</f>
        <v>0</v>
      </c>
      <c r="E175" s="4">
        <f>SUMIFS(view_parc_agrup!H:H,view_parc_agrup!G:G,Conciliacao!A175)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SUMIFS(df_tesouraria_trans!E:E,df_tesouraria_trans!D:D,Conciliacao!A175,df_tesouraria_trans!E:E,"&gt;0")</f>
        <v>0</v>
      </c>
      <c r="I175" s="10">
        <f t="shared" si="7"/>
        <v>0</v>
      </c>
      <c r="J175" s="5">
        <f>SUMIFS(df_blueme_sem_parcelamento!E:E,df_blueme_sem_parcelamento!H:H,Conciliacao!A175)</f>
        <v>0</v>
      </c>
      <c r="K175" s="5">
        <f>SUMIFS(df_blueme_com_parcelamento!J:J,df_blueme_com_parcelamento!M:M,Conciliacao!A175)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33">
        <f>SUMIFS(df_tesouraria_trans!E:E,df_tesouraria_trans!D:D,Conciliacao!A175,df_tesouraria_trans!E:E,"&lt;0")</f>
        <v>0</v>
      </c>
      <c r="P175" s="33">
        <f>SUMIFS(df_extrato_zig!G:G,df_extrato_zig!E:E,Conciliacao!A175,df_extrato_zig!G:G,"&lt;0",df_extrato_zig!D:D,"&lt;&gt;Saque",df_extrato_zig!D:D,"&lt;&gt;Saldo Inicial")</f>
        <v>0</v>
      </c>
      <c r="Q175" s="12">
        <f t="shared" si="9"/>
        <v>0</v>
      </c>
      <c r="R175" s="26">
        <f t="shared" si="8"/>
        <v>0</v>
      </c>
      <c r="S175" s="28"/>
      <c r="T175" s="31"/>
    </row>
    <row r="176" spans="1:20" x14ac:dyDescent="0.3">
      <c r="A176" s="6">
        <f t="shared" si="6"/>
        <v>45466</v>
      </c>
      <c r="B176" s="4">
        <f>-SUMIFS(df_extrato_zig!G:G,df_extrato_zig!E:E,Conciliacao!A176,df_extrato_zig!D:D,"Saque")</f>
        <v>0</v>
      </c>
      <c r="C176" s="4"/>
      <c r="D176" s="4">
        <f>SUMIFS(df_extrato_zig!E:E,df_extrato_zig!L:L,Conciliacao!A176,df_extrato_zig!F:F,"DINHEIRO")</f>
        <v>0</v>
      </c>
      <c r="E176" s="4">
        <f>SUMIFS(view_parc_agrup!H:H,view_parc_agrup!G:G,Conciliacao!A176)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SUMIFS(df_tesouraria_trans!E:E,df_tesouraria_trans!D:D,Conciliacao!A176,df_tesouraria_trans!E:E,"&gt;0")</f>
        <v>0</v>
      </c>
      <c r="I176" s="10">
        <f t="shared" si="7"/>
        <v>0</v>
      </c>
      <c r="J176" s="5">
        <f>SUMIFS(df_blueme_sem_parcelamento!E:E,df_blueme_sem_parcelamento!H:H,Conciliacao!A176)</f>
        <v>0</v>
      </c>
      <c r="K176" s="5">
        <f>SUMIFS(df_blueme_com_parcelamento!J:J,df_blueme_com_parcelamento!M:M,Conciliacao!A176)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33">
        <f>SUMIFS(df_tesouraria_trans!E:E,df_tesouraria_trans!D:D,Conciliacao!A176,df_tesouraria_trans!E:E,"&lt;0")</f>
        <v>0</v>
      </c>
      <c r="P176" s="33">
        <f>SUMIFS(df_extrato_zig!G:G,df_extrato_zig!E:E,Conciliacao!A176,df_extrato_zig!G:G,"&lt;0",df_extrato_zig!D:D,"&lt;&gt;Saque",df_extrato_zig!D:D,"&lt;&gt;Saldo Inicial")</f>
        <v>0</v>
      </c>
      <c r="Q176" s="12">
        <f t="shared" si="9"/>
        <v>0</v>
      </c>
      <c r="R176" s="26">
        <f t="shared" si="8"/>
        <v>0</v>
      </c>
      <c r="S176" s="28"/>
      <c r="T176" s="31"/>
    </row>
    <row r="177" spans="1:20" x14ac:dyDescent="0.3">
      <c r="A177" s="6">
        <f t="shared" si="6"/>
        <v>45467</v>
      </c>
      <c r="B177" s="4">
        <f>-SUMIFS(df_extrato_zig!G:G,df_extrato_zig!E:E,Conciliacao!A177,df_extrato_zig!D:D,"Saque")</f>
        <v>0</v>
      </c>
      <c r="C177" s="4"/>
      <c r="D177" s="4">
        <f>SUMIFS(df_extrato_zig!E:E,df_extrato_zig!L:L,Conciliacao!A177,df_extrato_zig!F:F,"DINHEIRO")</f>
        <v>0</v>
      </c>
      <c r="E177" s="4">
        <f>SUMIFS(view_parc_agrup!H:H,view_parc_agrup!G:G,Conciliacao!A177)</f>
        <v>0</v>
      </c>
      <c r="F177" s="7">
        <f>SUMIFS(df_mutuos!H:H,df_mutuos!B:B,Conciliacao!A177)</f>
        <v>0</v>
      </c>
      <c r="G177" s="8">
        <f>SUMIFS(df_extratos!I:I,df_extratos!F:F,Conciliacao!A177,df_extratos!G:G,"CREDITO")</f>
        <v>0</v>
      </c>
      <c r="H177" s="24">
        <f>SUMIFS(df_tesouraria_trans!E:E,df_tesouraria_trans!D:D,Conciliacao!A177,df_tesouraria_trans!E:E,"&gt;0")</f>
        <v>0</v>
      </c>
      <c r="I177" s="10">
        <f t="shared" si="7"/>
        <v>0</v>
      </c>
      <c r="J177" s="5">
        <f>SUMIFS(df_blueme_sem_parcelamento!E:E,df_blueme_sem_parcelamento!H:H,Conciliacao!A177)</f>
        <v>0</v>
      </c>
      <c r="K177" s="5">
        <f>SUMIFS(df_blueme_com_parcelamento!J:J,df_blueme_com_parcelamento!M:M,Conciliacao!A177)</f>
        <v>0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0</v>
      </c>
      <c r="O177" s="33">
        <f>SUMIFS(df_tesouraria_trans!E:E,df_tesouraria_trans!D:D,Conciliacao!A177,df_tesouraria_trans!E:E,"&lt;0")</f>
        <v>0</v>
      </c>
      <c r="P177" s="33">
        <f>SUMIFS(df_extrato_zig!G:G,df_extrato_zig!E:E,Conciliacao!A177,df_extrato_zig!G:G,"&lt;0",df_extrato_zig!D:D,"&lt;&gt;Saque",df_extrato_zig!D:D,"&lt;&gt;Saldo Inicial")</f>
        <v>0</v>
      </c>
      <c r="Q177" s="12">
        <f t="shared" si="9"/>
        <v>0</v>
      </c>
      <c r="R177" s="26">
        <f t="shared" si="8"/>
        <v>0</v>
      </c>
      <c r="S177" s="28"/>
      <c r="T177" s="31"/>
    </row>
    <row r="178" spans="1:20" x14ac:dyDescent="0.3">
      <c r="A178" s="6">
        <f t="shared" si="6"/>
        <v>45468</v>
      </c>
      <c r="B178" s="4">
        <f>-SUMIFS(df_extrato_zig!G:G,df_extrato_zig!E:E,Conciliacao!A178,df_extrato_zig!D:D,"Saque")</f>
        <v>0</v>
      </c>
      <c r="C178" s="4"/>
      <c r="D178" s="4">
        <f>SUMIFS(df_extrato_zig!E:E,df_extrato_zig!L:L,Conciliacao!A178,df_extrato_zig!F:F,"DINHEIRO")</f>
        <v>0</v>
      </c>
      <c r="E178" s="4">
        <f>SUMIFS(view_parc_agrup!H:H,view_parc_agrup!G:G,Conciliacao!A178)</f>
        <v>0</v>
      </c>
      <c r="F178" s="7">
        <f>SUMIFS(df_mutuos!H:H,df_mutuos!B:B,Conciliacao!A178)</f>
        <v>0</v>
      </c>
      <c r="G178" s="8">
        <f>SUMIFS(df_extratos!I:I,df_extratos!F:F,Conciliacao!A178,df_extratos!G:G,"CREDITO")</f>
        <v>0</v>
      </c>
      <c r="H178" s="24">
        <f>SUMIFS(df_tesouraria_trans!E:E,df_tesouraria_trans!D:D,Conciliacao!A178,df_tesouraria_trans!E:E,"&gt;0")</f>
        <v>0</v>
      </c>
      <c r="I178" s="10">
        <f t="shared" si="7"/>
        <v>0</v>
      </c>
      <c r="J178" s="5">
        <f>SUMIFS(df_blueme_sem_parcelamento!E:E,df_blueme_sem_parcelamento!H:H,Conciliacao!A178)</f>
        <v>0</v>
      </c>
      <c r="K178" s="5">
        <f>SUMIFS(df_blueme_com_parcelamento!J:J,df_blueme_com_parcelamento!M:M,Conciliacao!A178)</f>
        <v>0</v>
      </c>
      <c r="L178" s="9">
        <f>SUMIFS(df_mutuos!I:I,df_mutuos!B:B,Conciliacao!A178,df_mutuos!G:G,0)</f>
        <v>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0</v>
      </c>
      <c r="O178" s="33">
        <f>SUMIFS(df_tesouraria_trans!E:E,df_tesouraria_trans!D:D,Conciliacao!A178,df_tesouraria_trans!E:E,"&lt;0")</f>
        <v>0</v>
      </c>
      <c r="P178" s="33">
        <f>SUMIFS(df_extrato_zig!G:G,df_extrato_zig!E:E,Conciliacao!A178,df_extrato_zig!G:G,"&lt;0",df_extrato_zig!D:D,"&lt;&gt;Saque",df_extrato_zig!D:D,"&lt;&gt;Saldo Inicial")</f>
        <v>0</v>
      </c>
      <c r="Q178" s="12">
        <f t="shared" si="9"/>
        <v>0</v>
      </c>
      <c r="R178" s="26">
        <f t="shared" si="8"/>
        <v>0</v>
      </c>
      <c r="S178" s="28"/>
      <c r="T178" s="31"/>
    </row>
    <row r="179" spans="1:20" x14ac:dyDescent="0.3">
      <c r="A179" s="6">
        <f t="shared" si="6"/>
        <v>45469</v>
      </c>
      <c r="B179" s="4">
        <f>-SUMIFS(df_extrato_zig!G:G,df_extrato_zig!E:E,Conciliacao!A179,df_extrato_zig!D:D,"Saque")</f>
        <v>0</v>
      </c>
      <c r="C179" s="4"/>
      <c r="D179" s="4">
        <f>SUMIFS(df_extrato_zig!E:E,df_extrato_zig!L:L,Conciliacao!A179,df_extrato_zig!F:F,"DINHEIRO")</f>
        <v>0</v>
      </c>
      <c r="E179" s="4">
        <f>SUMIFS(view_parc_agrup!H:H,view_parc_agrup!G:G,Conciliacao!A179)</f>
        <v>0</v>
      </c>
      <c r="F179" s="7">
        <f>SUMIFS(df_mutuos!H:H,df_mutuos!B:B,Conciliacao!A179)</f>
        <v>0</v>
      </c>
      <c r="G179" s="8">
        <f>SUMIFS(df_extratos!I:I,df_extratos!F:F,Conciliacao!A179,df_extratos!G:G,"CREDITO")</f>
        <v>0</v>
      </c>
      <c r="H179" s="24">
        <f>SUMIFS(df_tesouraria_trans!E:E,df_tesouraria_trans!D:D,Conciliacao!A179,df_tesouraria_trans!E:E,"&gt;0")</f>
        <v>0</v>
      </c>
      <c r="I179" s="10">
        <f t="shared" si="7"/>
        <v>0</v>
      </c>
      <c r="J179" s="5">
        <f>SUMIFS(df_blueme_sem_parcelamento!E:E,df_blueme_sem_parcelamento!H:H,Conciliacao!A179)</f>
        <v>0</v>
      </c>
      <c r="K179" s="5">
        <f>SUMIFS(df_blueme_com_parcelamento!J:J,df_blueme_com_parcelamento!M:M,Conciliacao!A179)</f>
        <v>0</v>
      </c>
      <c r="L179" s="9">
        <f>SUMIFS(df_mutuos!I:I,df_mutuos!B:B,Conciliacao!A179,df_mutuos!G:G,0)</f>
        <v>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0</v>
      </c>
      <c r="O179" s="33">
        <f>SUMIFS(df_tesouraria_trans!E:E,df_tesouraria_trans!D:D,Conciliacao!A179,df_tesouraria_trans!E:E,"&lt;0")</f>
        <v>0</v>
      </c>
      <c r="P179" s="33">
        <f>SUMIFS(df_extrato_zig!G:G,df_extrato_zig!E:E,Conciliacao!A179,df_extrato_zig!G:G,"&lt;0",df_extrato_zig!D:D,"&lt;&gt;Saque",df_extrato_zig!D:D,"&lt;&gt;Saldo Inicial")</f>
        <v>0</v>
      </c>
      <c r="Q179" s="12">
        <f t="shared" si="9"/>
        <v>0</v>
      </c>
      <c r="R179" s="26">
        <f t="shared" si="8"/>
        <v>0</v>
      </c>
      <c r="S179" s="28"/>
      <c r="T179" s="31"/>
    </row>
    <row r="180" spans="1:20" x14ac:dyDescent="0.3">
      <c r="A180" s="6">
        <f t="shared" si="6"/>
        <v>45470</v>
      </c>
      <c r="B180" s="4">
        <f>-SUMIFS(df_extrato_zig!G:G,df_extrato_zig!E:E,Conciliacao!A180,df_extrato_zig!D:D,"Saque")</f>
        <v>0</v>
      </c>
      <c r="C180" s="4"/>
      <c r="D180" s="4">
        <f>SUMIFS(df_extrato_zig!E:E,df_extrato_zig!L:L,Conciliacao!A180,df_extrato_zig!F:F,"DINHEIRO")</f>
        <v>0</v>
      </c>
      <c r="E180" s="4">
        <f>SUMIFS(view_parc_agrup!H:H,view_parc_agrup!G:G,Conciliacao!A180)</f>
        <v>0</v>
      </c>
      <c r="F180" s="7">
        <f>SUMIFS(df_mutuos!H:H,df_mutuos!B:B,Conciliacao!A180)</f>
        <v>0</v>
      </c>
      <c r="G180" s="8">
        <f>SUMIFS(df_extratos!I:I,df_extratos!F:F,Conciliacao!A180,df_extratos!G:G,"CREDITO")</f>
        <v>0</v>
      </c>
      <c r="H180" s="24">
        <f>SUMIFS(df_tesouraria_trans!E:E,df_tesouraria_trans!D:D,Conciliacao!A180,df_tesouraria_trans!E:E,"&gt;0")</f>
        <v>0</v>
      </c>
      <c r="I180" s="10">
        <f t="shared" si="7"/>
        <v>0</v>
      </c>
      <c r="J180" s="5">
        <f>SUMIFS(df_blueme_sem_parcelamento!E:E,df_blueme_sem_parcelamento!H:H,Conciliacao!A180)</f>
        <v>0</v>
      </c>
      <c r="K180" s="5">
        <f>SUMIFS(df_blueme_com_parcelamento!J:J,df_blueme_com_parcelamento!M:M,Conciliacao!A180)</f>
        <v>0</v>
      </c>
      <c r="L180" s="9">
        <f>SUMIFS(df_mutuos!I:I,df_mutuos!B:B,Conciliacao!A180,df_mutuos!G:G,0)</f>
        <v>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0</v>
      </c>
      <c r="O180" s="33">
        <f>SUMIFS(df_tesouraria_trans!E:E,df_tesouraria_trans!D:D,Conciliacao!A180,df_tesouraria_trans!E:E,"&lt;0")</f>
        <v>0</v>
      </c>
      <c r="P180" s="33">
        <f>SUMIFS(df_extrato_zig!G:G,df_extrato_zig!E:E,Conciliacao!A180,df_extrato_zig!G:G,"&lt;0",df_extrato_zig!D:D,"&lt;&gt;Saque",df_extrato_zig!D:D,"&lt;&gt;Saldo Inicial")</f>
        <v>0</v>
      </c>
      <c r="Q180" s="12">
        <f t="shared" si="9"/>
        <v>0</v>
      </c>
      <c r="R180" s="26">
        <f t="shared" si="8"/>
        <v>0</v>
      </c>
      <c r="S180" s="28"/>
      <c r="T180" s="31"/>
    </row>
    <row r="181" spans="1:20" x14ac:dyDescent="0.3">
      <c r="A181" s="6">
        <f t="shared" si="6"/>
        <v>45471</v>
      </c>
      <c r="B181" s="4">
        <f>-SUMIFS(df_extrato_zig!G:G,df_extrato_zig!E:E,Conciliacao!A181,df_extrato_zig!D:D,"Saque")</f>
        <v>0</v>
      </c>
      <c r="C181" s="4"/>
      <c r="D181" s="4">
        <f>SUMIFS(df_extrato_zig!E:E,df_extrato_zig!L:L,Conciliacao!A181,df_extrato_zig!F:F,"DINHEIRO")</f>
        <v>0</v>
      </c>
      <c r="E181" s="4">
        <f>SUMIFS(view_parc_agrup!H:H,view_parc_agrup!G:G,Conciliacao!A181)</f>
        <v>0</v>
      </c>
      <c r="F181" s="7">
        <f>SUMIFS(df_mutuos!H:H,df_mutuos!B:B,Conciliacao!A181)</f>
        <v>0</v>
      </c>
      <c r="G181" s="8">
        <f>SUMIFS(df_extratos!I:I,df_extratos!F:F,Conciliacao!A181,df_extratos!G:G,"CREDITO")</f>
        <v>0</v>
      </c>
      <c r="H181" s="24">
        <f>SUMIFS(df_tesouraria_trans!E:E,df_tesouraria_trans!D:D,Conciliacao!A181,df_tesouraria_trans!E:E,"&gt;0")</f>
        <v>0</v>
      </c>
      <c r="I181" s="10">
        <f t="shared" si="7"/>
        <v>0</v>
      </c>
      <c r="J181" s="5">
        <f>SUMIFS(df_blueme_sem_parcelamento!E:E,df_blueme_sem_parcelamento!H:H,Conciliacao!A181)</f>
        <v>0</v>
      </c>
      <c r="K181" s="5">
        <f>SUMIFS(df_blueme_com_parcelamento!J:J,df_blueme_com_parcelamento!M:M,Conciliacao!A181)</f>
        <v>0</v>
      </c>
      <c r="L181" s="9">
        <f>SUMIFS(df_mutuos!I:I,df_mutuos!B:B,Conciliacao!A181,df_mutuos!G:G,0)</f>
        <v>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0</v>
      </c>
      <c r="O181" s="33">
        <f>SUMIFS(df_tesouraria_trans!E:E,df_tesouraria_trans!D:D,Conciliacao!A181,df_tesouraria_trans!E:E,"&lt;0")</f>
        <v>0</v>
      </c>
      <c r="P181" s="33">
        <f>SUMIFS(df_extrato_zig!G:G,df_extrato_zig!E:E,Conciliacao!A181,df_extrato_zig!G:G,"&lt;0",df_extrato_zig!D:D,"&lt;&gt;Saque",df_extrato_zig!D:D,"&lt;&gt;Saldo Inicial")</f>
        <v>0</v>
      </c>
      <c r="Q181" s="12">
        <f t="shared" si="9"/>
        <v>0</v>
      </c>
      <c r="R181" s="26">
        <f t="shared" si="8"/>
        <v>0</v>
      </c>
      <c r="S181" s="28"/>
      <c r="T181" s="31"/>
    </row>
    <row r="182" spans="1:20" x14ac:dyDescent="0.3">
      <c r="A182" s="6">
        <f t="shared" si="6"/>
        <v>45472</v>
      </c>
      <c r="B182" s="4">
        <f>-SUMIFS(df_extrato_zig!G:G,df_extrato_zig!E:E,Conciliacao!A182,df_extrato_zig!D:D,"Saque")</f>
        <v>0</v>
      </c>
      <c r="C182" s="4"/>
      <c r="D182" s="4">
        <f>SUMIFS(df_extrato_zig!E:E,df_extrato_zig!L:L,Conciliacao!A182,df_extrato_zig!F:F,"DINHEIRO")</f>
        <v>0</v>
      </c>
      <c r="E182" s="4">
        <f>SUMIFS(view_parc_agrup!H:H,view_parc_agrup!G:G,Conciliacao!A182)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SUMIFS(df_tesouraria_trans!E:E,df_tesouraria_trans!D:D,Conciliacao!A182,df_tesouraria_trans!E:E,"&gt;0")</f>
        <v>0</v>
      </c>
      <c r="I182" s="10">
        <f t="shared" si="7"/>
        <v>0</v>
      </c>
      <c r="J182" s="5">
        <f>SUMIFS(df_blueme_sem_parcelamento!E:E,df_blueme_sem_parcelamento!H:H,Conciliacao!A182)</f>
        <v>0</v>
      </c>
      <c r="K182" s="5">
        <f>SUMIFS(df_blueme_com_parcelamento!J:J,df_blueme_com_parcelamento!M:M,Conciliacao!A182)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33">
        <f>SUMIFS(df_tesouraria_trans!E:E,df_tesouraria_trans!D:D,Conciliacao!A182,df_tesouraria_trans!E:E,"&lt;0")</f>
        <v>0</v>
      </c>
      <c r="P182" s="33">
        <f>SUMIFS(df_extrato_zig!G:G,df_extrato_zig!E:E,Conciliacao!A182,df_extrato_zig!G:G,"&lt;0",df_extrato_zig!D:D,"&lt;&gt;Saque",df_extrato_zig!D:D,"&lt;&gt;Saldo Inicial")</f>
        <v>0</v>
      </c>
      <c r="Q182" s="12">
        <f t="shared" si="9"/>
        <v>0</v>
      </c>
      <c r="R182" s="26">
        <f t="shared" si="8"/>
        <v>0</v>
      </c>
      <c r="S182" s="28"/>
      <c r="T182" s="31"/>
    </row>
    <row r="183" spans="1:20" x14ac:dyDescent="0.3">
      <c r="A183" s="6">
        <f t="shared" si="6"/>
        <v>45473</v>
      </c>
      <c r="B183" s="4">
        <f>-SUMIFS(df_extrato_zig!G:G,df_extrato_zig!E:E,Conciliacao!A183,df_extrato_zig!D:D,"Saque")</f>
        <v>0</v>
      </c>
      <c r="C183" s="4"/>
      <c r="D183" s="4">
        <f>SUMIFS(df_extrato_zig!E:E,df_extrato_zig!L:L,Conciliacao!A183,df_extrato_zig!F:F,"DINHEIRO")</f>
        <v>0</v>
      </c>
      <c r="E183" s="4">
        <f>SUMIFS(view_parc_agrup!H:H,view_parc_agrup!G:G,Conciliacao!A183)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SUMIFS(df_tesouraria_trans!E:E,df_tesouraria_trans!D:D,Conciliacao!A183,df_tesouraria_trans!E:E,"&gt;0")</f>
        <v>0</v>
      </c>
      <c r="I183" s="10">
        <f t="shared" si="7"/>
        <v>0</v>
      </c>
      <c r="J183" s="5">
        <f>SUMIFS(df_blueme_sem_parcelamento!E:E,df_blueme_sem_parcelamento!H:H,Conciliacao!A183)</f>
        <v>0</v>
      </c>
      <c r="K183" s="5">
        <f>SUMIFS(df_blueme_com_parcelamento!J:J,df_blueme_com_parcelamento!M:M,Conciliacao!A183)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33">
        <f>SUMIFS(df_tesouraria_trans!E:E,df_tesouraria_trans!D:D,Conciliacao!A183,df_tesouraria_trans!E:E,"&lt;0")</f>
        <v>0</v>
      </c>
      <c r="P183" s="33">
        <f>SUMIFS(df_extrato_zig!G:G,df_extrato_zig!E:E,Conciliacao!A183,df_extrato_zig!G:G,"&lt;0",df_extrato_zig!D:D,"&lt;&gt;Saque",df_extrato_zig!D:D,"&lt;&gt;Saldo Inicial")</f>
        <v>0</v>
      </c>
      <c r="Q183" s="12">
        <f t="shared" si="9"/>
        <v>0</v>
      </c>
      <c r="R183" s="26">
        <f t="shared" si="8"/>
        <v>0</v>
      </c>
      <c r="S183" s="28"/>
      <c r="T183" s="31"/>
    </row>
    <row r="184" spans="1:20" x14ac:dyDescent="0.3">
      <c r="A184" s="6">
        <f t="shared" si="6"/>
        <v>45474</v>
      </c>
      <c r="B184" s="4">
        <f>-SUMIFS(df_extrato_zig!G:G,df_extrato_zig!E:E,Conciliacao!A184,df_extrato_zig!D:D,"Saque")</f>
        <v>0</v>
      </c>
      <c r="C184" s="4"/>
      <c r="D184" s="4">
        <f>SUMIFS(df_extrato_zig!E:E,df_extrato_zig!L:L,Conciliacao!A184,df_extrato_zig!F:F,"DINHEIRO")</f>
        <v>0</v>
      </c>
      <c r="E184" s="4">
        <f>SUMIFS(view_parc_agrup!H:H,view_parc_agrup!G:G,Conciliacao!A184)</f>
        <v>0</v>
      </c>
      <c r="F184" s="7">
        <f>SUMIFS(df_mutuos!H:H,df_mutuos!B:B,Conciliacao!A184)</f>
        <v>0</v>
      </c>
      <c r="G184" s="8">
        <f>SUMIFS(df_extratos!I:I,df_extratos!F:F,Conciliacao!A184,df_extratos!G:G,"CREDITO")</f>
        <v>0</v>
      </c>
      <c r="H184" s="24">
        <f>SUMIFS(df_tesouraria_trans!E:E,df_tesouraria_trans!D:D,Conciliacao!A184,df_tesouraria_trans!E:E,"&gt;0")</f>
        <v>0</v>
      </c>
      <c r="I184" s="10">
        <f t="shared" si="7"/>
        <v>0</v>
      </c>
      <c r="J184" s="5">
        <f>SUMIFS(df_blueme_sem_parcelamento!E:E,df_blueme_sem_parcelamento!H:H,Conciliacao!A184)</f>
        <v>0</v>
      </c>
      <c r="K184" s="5">
        <f>SUMIFS(df_blueme_com_parcelamento!J:J,df_blueme_com_parcelamento!M:M,Conciliacao!A184)</f>
        <v>0</v>
      </c>
      <c r="L184" s="9">
        <f>SUMIFS(df_mutuos!I:I,df_mutuos!B:B,Conciliacao!A184,df_mutuos!G:G,0)</f>
        <v>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0</v>
      </c>
      <c r="O184" s="33">
        <f>SUMIFS(df_tesouraria_trans!E:E,df_tesouraria_trans!D:D,Conciliacao!A184,df_tesouraria_trans!E:E,"&lt;0")</f>
        <v>0</v>
      </c>
      <c r="P184" s="33">
        <f>SUMIFS(df_extrato_zig!G:G,df_extrato_zig!E:E,Conciliacao!A184,df_extrato_zig!G:G,"&lt;0",df_extrato_zig!D:D,"&lt;&gt;Saque",df_extrato_zig!D:D,"&lt;&gt;Saldo Inicial")</f>
        <v>0</v>
      </c>
      <c r="Q184" s="12">
        <f t="shared" si="9"/>
        <v>0</v>
      </c>
      <c r="R184" s="26">
        <f t="shared" si="8"/>
        <v>0</v>
      </c>
      <c r="S184" s="28"/>
      <c r="T184" s="31"/>
    </row>
    <row r="185" spans="1:20" x14ac:dyDescent="0.3">
      <c r="A185" s="6">
        <f t="shared" si="6"/>
        <v>45475</v>
      </c>
      <c r="B185" s="4">
        <f>-SUMIFS(df_extrato_zig!G:G,df_extrato_zig!E:E,Conciliacao!A185,df_extrato_zig!D:D,"Saque")</f>
        <v>0</v>
      </c>
      <c r="C185" s="4"/>
      <c r="D185" s="4">
        <f>SUMIFS(df_extrato_zig!E:E,df_extrato_zig!L:L,Conciliacao!A185,df_extrato_zig!F:F,"DINHEIRO")</f>
        <v>0</v>
      </c>
      <c r="E185" s="4">
        <f>SUMIFS(view_parc_agrup!H:H,view_parc_agrup!G:G,Conciliacao!A185)</f>
        <v>0</v>
      </c>
      <c r="F185" s="7">
        <f>SUMIFS(df_mutuos!H:H,df_mutuos!B:B,Conciliacao!A185)</f>
        <v>0</v>
      </c>
      <c r="G185" s="8">
        <f>SUMIFS(df_extratos!I:I,df_extratos!F:F,Conciliacao!A185,df_extratos!G:G,"CREDITO")</f>
        <v>0</v>
      </c>
      <c r="H185" s="24">
        <f>SUMIFS(df_tesouraria_trans!E:E,df_tesouraria_trans!D:D,Conciliacao!A185,df_tesouraria_trans!E:E,"&gt;0")</f>
        <v>0</v>
      </c>
      <c r="I185" s="10">
        <f t="shared" si="7"/>
        <v>0</v>
      </c>
      <c r="J185" s="5">
        <f>SUMIFS(df_blueme_sem_parcelamento!E:E,df_blueme_sem_parcelamento!H:H,Conciliacao!A185)</f>
        <v>0</v>
      </c>
      <c r="K185" s="5">
        <f>SUMIFS(df_blueme_com_parcelamento!J:J,df_blueme_com_parcelamento!M:M,Conciliacao!A185)</f>
        <v>0</v>
      </c>
      <c r="L185" s="9">
        <f>SUMIFS(df_mutuos!I:I,df_mutuos!B:B,Conciliacao!A185,df_mutuos!G:G,0)</f>
        <v>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0</v>
      </c>
      <c r="O185" s="33">
        <f>SUMIFS(df_tesouraria_trans!E:E,df_tesouraria_trans!D:D,Conciliacao!A185,df_tesouraria_trans!E:E,"&lt;0")</f>
        <v>0</v>
      </c>
      <c r="P185" s="33">
        <f>SUMIFS(df_extrato_zig!G:G,df_extrato_zig!E:E,Conciliacao!A185,df_extrato_zig!G:G,"&lt;0",df_extrato_zig!D:D,"&lt;&gt;Saque",df_extrato_zig!D:D,"&lt;&gt;Saldo Inicial")</f>
        <v>0</v>
      </c>
      <c r="Q185" s="12">
        <f t="shared" si="9"/>
        <v>0</v>
      </c>
      <c r="R185" s="26">
        <f t="shared" si="8"/>
        <v>0</v>
      </c>
      <c r="S185" s="28"/>
      <c r="T185" s="31"/>
    </row>
    <row r="186" spans="1:20" x14ac:dyDescent="0.3">
      <c r="A186" s="6">
        <f t="shared" si="6"/>
        <v>45476</v>
      </c>
      <c r="B186" s="4">
        <f>-SUMIFS(df_extrato_zig!G:G,df_extrato_zig!E:E,Conciliacao!A186,df_extrato_zig!D:D,"Saque")</f>
        <v>0</v>
      </c>
      <c r="C186" s="4"/>
      <c r="D186" s="4">
        <f>SUMIFS(df_extrato_zig!E:E,df_extrato_zig!L:L,Conciliacao!A186,df_extrato_zig!F:F,"DINHEIRO")</f>
        <v>0</v>
      </c>
      <c r="E186" s="4">
        <f>SUMIFS(view_parc_agrup!H:H,view_parc_agrup!G:G,Conciliacao!A186)</f>
        <v>0</v>
      </c>
      <c r="F186" s="7">
        <f>SUMIFS(df_mutuos!H:H,df_mutuos!B:B,Conciliacao!A186)</f>
        <v>0</v>
      </c>
      <c r="G186" s="8">
        <f>SUMIFS(df_extratos!I:I,df_extratos!F:F,Conciliacao!A186,df_extratos!G:G,"CREDITO")</f>
        <v>0</v>
      </c>
      <c r="H186" s="24">
        <f>SUMIFS(df_tesouraria_trans!E:E,df_tesouraria_trans!D:D,Conciliacao!A186,df_tesouraria_trans!E:E,"&gt;0")</f>
        <v>0</v>
      </c>
      <c r="I186" s="10">
        <f t="shared" si="7"/>
        <v>0</v>
      </c>
      <c r="J186" s="5">
        <f>SUMIFS(df_blueme_sem_parcelamento!E:E,df_blueme_sem_parcelamento!H:H,Conciliacao!A186)</f>
        <v>0</v>
      </c>
      <c r="K186" s="5">
        <f>SUMIFS(df_blueme_com_parcelamento!J:J,df_blueme_com_parcelamento!M:M,Conciliacao!A186)</f>
        <v>0</v>
      </c>
      <c r="L186" s="9">
        <f>SUMIFS(df_mutuos!I:I,df_mutuos!B:B,Conciliacao!A186,df_mutuos!G:G,0)</f>
        <v>0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0</v>
      </c>
      <c r="O186" s="33">
        <f>SUMIFS(df_tesouraria_trans!E:E,df_tesouraria_trans!D:D,Conciliacao!A186,df_tesouraria_trans!E:E,"&lt;0")</f>
        <v>0</v>
      </c>
      <c r="P186" s="33">
        <f>SUMIFS(df_extrato_zig!G:G,df_extrato_zig!E:E,Conciliacao!A186,df_extrato_zig!G:G,"&lt;0",df_extrato_zig!D:D,"&lt;&gt;Saque",df_extrato_zig!D:D,"&lt;&gt;Saldo Inicial")</f>
        <v>0</v>
      </c>
      <c r="Q186" s="12">
        <f t="shared" si="9"/>
        <v>0</v>
      </c>
      <c r="R186" s="26">
        <f t="shared" si="8"/>
        <v>0</v>
      </c>
      <c r="S186" s="28"/>
      <c r="T186" s="31"/>
    </row>
    <row r="187" spans="1:20" x14ac:dyDescent="0.3">
      <c r="A187" s="6">
        <f t="shared" ref="A187:A250" si="10">A186+1</f>
        <v>45477</v>
      </c>
      <c r="B187" s="4">
        <f>-SUMIFS(df_extrato_zig!G:G,df_extrato_zig!E:E,Conciliacao!A187,df_extrato_zig!D:D,"Saque")</f>
        <v>0</v>
      </c>
      <c r="C187" s="4"/>
      <c r="D187" s="4">
        <f>SUMIFS(df_extrato_zig!E:E,df_extrato_zig!L:L,Conciliacao!A187,df_extrato_zig!F:F,"DINHEIRO")</f>
        <v>0</v>
      </c>
      <c r="E187" s="4">
        <f>SUMIFS(view_parc_agrup!H:H,view_parc_agrup!G:G,Conciliacao!A187)</f>
        <v>0</v>
      </c>
      <c r="F187" s="7">
        <f>SUMIFS(df_mutuos!H:H,df_mutuos!B:B,Conciliacao!A187)</f>
        <v>0</v>
      </c>
      <c r="G187" s="8">
        <f>SUMIFS(df_extratos!I:I,df_extratos!F:F,Conciliacao!A187,df_extratos!G:G,"CREDITO")</f>
        <v>0</v>
      </c>
      <c r="H187" s="24">
        <f>SUMIFS(df_tesouraria_trans!E:E,df_tesouraria_trans!D:D,Conciliacao!A187,df_tesouraria_trans!E:E,"&gt;0")</f>
        <v>0</v>
      </c>
      <c r="I187" s="10">
        <f t="shared" si="7"/>
        <v>0</v>
      </c>
      <c r="J187" s="5">
        <f>SUMIFS(df_blueme_sem_parcelamento!E:E,df_blueme_sem_parcelamento!H:H,Conciliacao!A187)</f>
        <v>0</v>
      </c>
      <c r="K187" s="5">
        <f>SUMIFS(df_blueme_com_parcelamento!J:J,df_blueme_com_parcelamento!M:M,Conciliacao!A187)</f>
        <v>0</v>
      </c>
      <c r="L187" s="9">
        <f>SUMIFS(df_mutuos!I:I,df_mutuos!B:B,Conciliacao!A187,df_mutuos!G:G,0)</f>
        <v>0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0</v>
      </c>
      <c r="O187" s="33">
        <f>SUMIFS(df_tesouraria_trans!E:E,df_tesouraria_trans!D:D,Conciliacao!A187,df_tesouraria_trans!E:E,"&lt;0")</f>
        <v>0</v>
      </c>
      <c r="P187" s="33">
        <f>SUMIFS(df_extrato_zig!G:G,df_extrato_zig!E:E,Conciliacao!A187,df_extrato_zig!G:G,"&lt;0",df_extrato_zig!D:D,"&lt;&gt;Saque",df_extrato_zig!D:D,"&lt;&gt;Saldo Inicial")</f>
        <v>0</v>
      </c>
      <c r="Q187" s="12">
        <f t="shared" si="9"/>
        <v>0</v>
      </c>
      <c r="R187" s="26">
        <f t="shared" si="8"/>
        <v>0</v>
      </c>
      <c r="S187" s="28"/>
      <c r="T187" s="31"/>
    </row>
    <row r="188" spans="1:20" x14ac:dyDescent="0.3">
      <c r="A188" s="6">
        <f t="shared" si="10"/>
        <v>45478</v>
      </c>
      <c r="B188" s="4">
        <f>-SUMIFS(df_extrato_zig!G:G,df_extrato_zig!E:E,Conciliacao!A188,df_extrato_zig!D:D,"Saque")</f>
        <v>0</v>
      </c>
      <c r="C188" s="4"/>
      <c r="D188" s="4">
        <f>SUMIFS(df_extrato_zig!E:E,df_extrato_zig!L:L,Conciliacao!A188,df_extrato_zig!F:F,"DINHEIRO")</f>
        <v>0</v>
      </c>
      <c r="E188" s="4">
        <f>SUMIFS(view_parc_agrup!H:H,view_parc_agrup!G:G,Conciliacao!A188)</f>
        <v>0</v>
      </c>
      <c r="F188" s="7">
        <f>SUMIFS(df_mutuos!H:H,df_mutuos!B:B,Conciliacao!A188)</f>
        <v>0</v>
      </c>
      <c r="G188" s="8">
        <f>SUMIFS(df_extratos!I:I,df_extratos!F:F,Conciliacao!A188,df_extratos!G:G,"CREDITO")</f>
        <v>0</v>
      </c>
      <c r="H188" s="24">
        <f>SUMIFS(df_tesouraria_trans!E:E,df_tesouraria_trans!D:D,Conciliacao!A188,df_tesouraria_trans!E:E,"&gt;0")</f>
        <v>0</v>
      </c>
      <c r="I188" s="10">
        <f t="shared" si="7"/>
        <v>0</v>
      </c>
      <c r="J188" s="5">
        <f>SUMIFS(df_blueme_sem_parcelamento!E:E,df_blueme_sem_parcelamento!H:H,Conciliacao!A188)</f>
        <v>0</v>
      </c>
      <c r="K188" s="5">
        <f>SUMIFS(df_blueme_com_parcelamento!J:J,df_blueme_com_parcelamento!M:M,Conciliacao!A188)</f>
        <v>0</v>
      </c>
      <c r="L188" s="9">
        <f>SUMIFS(df_mutuos!I:I,df_mutuos!B:B,Conciliacao!A188,df_mutuos!G:G,0)</f>
        <v>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0</v>
      </c>
      <c r="O188" s="33">
        <f>SUMIFS(df_tesouraria_trans!E:E,df_tesouraria_trans!D:D,Conciliacao!A188,df_tesouraria_trans!E:E,"&lt;0")</f>
        <v>0</v>
      </c>
      <c r="P188" s="33">
        <f>SUMIFS(df_extrato_zig!G:G,df_extrato_zig!E:E,Conciliacao!A188,df_extrato_zig!G:G,"&lt;0",df_extrato_zig!D:D,"&lt;&gt;Saque",df_extrato_zig!D:D,"&lt;&gt;Saldo Inicial")</f>
        <v>0</v>
      </c>
      <c r="Q188" s="12">
        <f t="shared" si="9"/>
        <v>0</v>
      </c>
      <c r="R188" s="26">
        <f t="shared" si="8"/>
        <v>0</v>
      </c>
      <c r="S188" s="28"/>
      <c r="T188" s="31"/>
    </row>
    <row r="189" spans="1:20" x14ac:dyDescent="0.3">
      <c r="A189" s="6">
        <f t="shared" si="10"/>
        <v>45479</v>
      </c>
      <c r="B189" s="4">
        <f>-SUMIFS(df_extrato_zig!G:G,df_extrato_zig!E:E,Conciliacao!A189,df_extrato_zig!D:D,"Saque")</f>
        <v>0</v>
      </c>
      <c r="C189" s="4"/>
      <c r="D189" s="4">
        <f>SUMIFS(df_extrato_zig!E:E,df_extrato_zig!L:L,Conciliacao!A189,df_extrato_zig!F:F,"DINHEIRO")</f>
        <v>0</v>
      </c>
      <c r="E189" s="4">
        <f>SUMIFS(view_parc_agrup!H:H,view_parc_agrup!G:G,Conciliacao!A189)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</v>
      </c>
      <c r="H189" s="24">
        <f>SUMIFS(df_tesouraria_trans!E:E,df_tesouraria_trans!D:D,Conciliacao!A189,df_tesouraria_trans!E:E,"&gt;0")</f>
        <v>0</v>
      </c>
      <c r="I189" s="10">
        <f t="shared" si="7"/>
        <v>0</v>
      </c>
      <c r="J189" s="5">
        <f>SUMIFS(df_blueme_sem_parcelamento!E:E,df_blueme_sem_parcelamento!H:H,Conciliacao!A189)</f>
        <v>0</v>
      </c>
      <c r="K189" s="5">
        <f>SUMIFS(df_blueme_com_parcelamento!J:J,df_blueme_com_parcelamento!M:M,Conciliacao!A189)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33">
        <f>SUMIFS(df_tesouraria_trans!E:E,df_tesouraria_trans!D:D,Conciliacao!A189,df_tesouraria_trans!E:E,"&lt;0")</f>
        <v>0</v>
      </c>
      <c r="P189" s="33">
        <f>SUMIFS(df_extrato_zig!G:G,df_extrato_zig!E:E,Conciliacao!A189,df_extrato_zig!G:G,"&lt;0",df_extrato_zig!D:D,"&lt;&gt;Saque",df_extrato_zig!D:D,"&lt;&gt;Saldo Inicial")</f>
        <v>0</v>
      </c>
      <c r="Q189" s="12">
        <f t="shared" si="9"/>
        <v>0</v>
      </c>
      <c r="R189" s="26">
        <f t="shared" si="8"/>
        <v>0</v>
      </c>
      <c r="S189" s="28"/>
      <c r="T189" s="31"/>
    </row>
    <row r="190" spans="1:20" x14ac:dyDescent="0.3">
      <c r="A190" s="6">
        <f t="shared" si="10"/>
        <v>45480</v>
      </c>
      <c r="B190" s="4">
        <f>-SUMIFS(df_extrato_zig!G:G,df_extrato_zig!E:E,Conciliacao!A190,df_extrato_zig!D:D,"Saque")</f>
        <v>0</v>
      </c>
      <c r="C190" s="4"/>
      <c r="D190" s="4">
        <f>SUMIFS(df_extrato_zig!E:E,df_extrato_zig!L:L,Conciliacao!A190,df_extrato_zig!F:F,"DINHEIRO")</f>
        <v>0</v>
      </c>
      <c r="E190" s="4">
        <f>SUMIFS(view_parc_agrup!H:H,view_parc_agrup!G:G,Conciliacao!A190)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SUMIFS(df_tesouraria_trans!E:E,df_tesouraria_trans!D:D,Conciliacao!A190,df_tesouraria_trans!E:E,"&gt;0")</f>
        <v>0</v>
      </c>
      <c r="I190" s="10">
        <f t="shared" si="7"/>
        <v>0</v>
      </c>
      <c r="J190" s="5">
        <f>SUMIFS(df_blueme_sem_parcelamento!E:E,df_blueme_sem_parcelamento!H:H,Conciliacao!A190)</f>
        <v>0</v>
      </c>
      <c r="K190" s="5">
        <f>SUMIFS(df_blueme_com_parcelamento!J:J,df_blueme_com_parcelamento!M:M,Conciliacao!A190)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33">
        <f>SUMIFS(df_tesouraria_trans!E:E,df_tesouraria_trans!D:D,Conciliacao!A190,df_tesouraria_trans!E:E,"&lt;0")</f>
        <v>0</v>
      </c>
      <c r="P190" s="33">
        <f>SUMIFS(df_extrato_zig!G:G,df_extrato_zig!E:E,Conciliacao!A190,df_extrato_zig!G:G,"&lt;0",df_extrato_zig!D:D,"&lt;&gt;Saque",df_extrato_zig!D:D,"&lt;&gt;Saldo Inicial")</f>
        <v>0</v>
      </c>
      <c r="Q190" s="12">
        <f t="shared" si="9"/>
        <v>0</v>
      </c>
      <c r="R190" s="26">
        <f t="shared" si="8"/>
        <v>0</v>
      </c>
      <c r="S190" s="28"/>
      <c r="T190" s="31"/>
    </row>
    <row r="191" spans="1:20" x14ac:dyDescent="0.3">
      <c r="A191" s="6">
        <f t="shared" si="10"/>
        <v>45481</v>
      </c>
      <c r="B191" s="4">
        <f>-SUMIFS(df_extrato_zig!G:G,df_extrato_zig!E:E,Conciliacao!A191,df_extrato_zig!D:D,"Saque")</f>
        <v>0</v>
      </c>
      <c r="C191" s="4"/>
      <c r="D191" s="4">
        <f>SUMIFS(df_extrato_zig!E:E,df_extrato_zig!L:L,Conciliacao!A191,df_extrato_zig!F:F,"DINHEIRO")</f>
        <v>0</v>
      </c>
      <c r="E191" s="4">
        <f>SUMIFS(view_parc_agrup!H:H,view_parc_agrup!G:G,Conciliacao!A191)</f>
        <v>0</v>
      </c>
      <c r="F191" s="7">
        <f>SUMIFS(df_mutuos!H:H,df_mutuos!B:B,Conciliacao!A191)</f>
        <v>0</v>
      </c>
      <c r="G191" s="8">
        <f>SUMIFS(df_extratos!I:I,df_extratos!F:F,Conciliacao!A191,df_extratos!G:G,"CREDITO")</f>
        <v>0</v>
      </c>
      <c r="H191" s="24">
        <f>SUMIFS(df_tesouraria_trans!E:E,df_tesouraria_trans!D:D,Conciliacao!A191,df_tesouraria_trans!E:E,"&gt;0")</f>
        <v>0</v>
      </c>
      <c r="I191" s="10">
        <f t="shared" si="7"/>
        <v>0</v>
      </c>
      <c r="J191" s="5">
        <f>SUMIFS(df_blueme_sem_parcelamento!E:E,df_blueme_sem_parcelamento!H:H,Conciliacao!A191)</f>
        <v>0</v>
      </c>
      <c r="K191" s="5">
        <f>SUMIFS(df_blueme_com_parcelamento!J:J,df_blueme_com_parcelamento!M:M,Conciliacao!A191)</f>
        <v>0</v>
      </c>
      <c r="L191" s="9">
        <f>SUMIFS(df_mutuos!I:I,df_mutuos!B:B,Conciliacao!A191,df_mutuos!G:G,0)</f>
        <v>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0</v>
      </c>
      <c r="O191" s="33">
        <f>SUMIFS(df_tesouraria_trans!E:E,df_tesouraria_trans!D:D,Conciliacao!A191,df_tesouraria_trans!E:E,"&lt;0")</f>
        <v>0</v>
      </c>
      <c r="P191" s="33">
        <f>SUMIFS(df_extrato_zig!G:G,df_extrato_zig!E:E,Conciliacao!A191,df_extrato_zig!G:G,"&lt;0",df_extrato_zig!D:D,"&lt;&gt;Saque",df_extrato_zig!D:D,"&lt;&gt;Saldo Inicial")</f>
        <v>0</v>
      </c>
      <c r="Q191" s="12">
        <f t="shared" si="9"/>
        <v>0</v>
      </c>
      <c r="R191" s="26">
        <f t="shared" si="8"/>
        <v>0</v>
      </c>
      <c r="S191" s="28"/>
      <c r="T191" s="31"/>
    </row>
    <row r="192" spans="1:20" x14ac:dyDescent="0.3">
      <c r="A192" s="6">
        <f t="shared" si="10"/>
        <v>45482</v>
      </c>
      <c r="B192" s="4">
        <f>-SUMIFS(df_extrato_zig!G:G,df_extrato_zig!E:E,Conciliacao!A192,df_extrato_zig!D:D,"Saque")</f>
        <v>0</v>
      </c>
      <c r="C192" s="4"/>
      <c r="D192" s="4">
        <f>SUMIFS(df_extrato_zig!E:E,df_extrato_zig!L:L,Conciliacao!A192,df_extrato_zig!F:F,"DINHEIRO")</f>
        <v>0</v>
      </c>
      <c r="E192" s="4">
        <f>SUMIFS(view_parc_agrup!H:H,view_parc_agrup!G:G,Conciliacao!A192)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</v>
      </c>
      <c r="H192" s="24">
        <f>SUMIFS(df_tesouraria_trans!E:E,df_tesouraria_trans!D:D,Conciliacao!A192,df_tesouraria_trans!E:E,"&gt;0")</f>
        <v>0</v>
      </c>
      <c r="I192" s="10">
        <f t="shared" si="7"/>
        <v>0</v>
      </c>
      <c r="J192" s="5">
        <f>SUMIFS(df_blueme_sem_parcelamento!E:E,df_blueme_sem_parcelamento!H:H,Conciliacao!A192)</f>
        <v>0</v>
      </c>
      <c r="K192" s="5">
        <f>SUMIFS(df_blueme_com_parcelamento!J:J,df_blueme_com_parcelamento!M:M,Conciliacao!A192)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33">
        <f>SUMIFS(df_tesouraria_trans!E:E,df_tesouraria_trans!D:D,Conciliacao!A192,df_tesouraria_trans!E:E,"&lt;0")</f>
        <v>0</v>
      </c>
      <c r="P192" s="33">
        <f>SUMIFS(df_extrato_zig!G:G,df_extrato_zig!E:E,Conciliacao!A192,df_extrato_zig!G:G,"&lt;0",df_extrato_zig!D:D,"&lt;&gt;Saque",df_extrato_zig!D:D,"&lt;&gt;Saldo Inicial")</f>
        <v>0</v>
      </c>
      <c r="Q192" s="12">
        <f t="shared" si="9"/>
        <v>0</v>
      </c>
      <c r="R192" s="26">
        <f t="shared" si="8"/>
        <v>0</v>
      </c>
      <c r="S192" s="28"/>
      <c r="T192" s="31"/>
    </row>
    <row r="193" spans="1:20" x14ac:dyDescent="0.3">
      <c r="A193" s="6">
        <f t="shared" si="10"/>
        <v>45483</v>
      </c>
      <c r="B193" s="4">
        <f>-SUMIFS(df_extrato_zig!G:G,df_extrato_zig!E:E,Conciliacao!A193,df_extrato_zig!D:D,"Saque")</f>
        <v>0</v>
      </c>
      <c r="C193" s="4"/>
      <c r="D193" s="4">
        <f>SUMIFS(df_extrato_zig!E:E,df_extrato_zig!L:L,Conciliacao!A193,df_extrato_zig!F:F,"DINHEIRO")</f>
        <v>0</v>
      </c>
      <c r="E193" s="4">
        <f>SUMIFS(view_parc_agrup!H:H,view_parc_agrup!G:G,Conciliacao!A193)</f>
        <v>0</v>
      </c>
      <c r="F193" s="7">
        <f>SUMIFS(df_mutuos!H:H,df_mutuos!B:B,Conciliacao!A193)</f>
        <v>0</v>
      </c>
      <c r="G193" s="8">
        <f>SUMIFS(df_extratos!I:I,df_extratos!F:F,Conciliacao!A193,df_extratos!G:G,"CREDITO")</f>
        <v>0</v>
      </c>
      <c r="H193" s="24">
        <f>SUMIFS(df_tesouraria_trans!E:E,df_tesouraria_trans!D:D,Conciliacao!A193,df_tesouraria_trans!E:E,"&gt;0")</f>
        <v>0</v>
      </c>
      <c r="I193" s="10">
        <f t="shared" si="7"/>
        <v>0</v>
      </c>
      <c r="J193" s="5">
        <f>SUMIFS(df_blueme_sem_parcelamento!E:E,df_blueme_sem_parcelamento!H:H,Conciliacao!A193)</f>
        <v>0</v>
      </c>
      <c r="K193" s="5">
        <f>SUMIFS(df_blueme_com_parcelamento!J:J,df_blueme_com_parcelamento!M:M,Conciliacao!A193)</f>
        <v>0</v>
      </c>
      <c r="L193" s="9">
        <f>SUMIFS(df_mutuos!I:I,df_mutuos!B:B,Conciliacao!A193,df_mutuos!G:G,0)</f>
        <v>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0</v>
      </c>
      <c r="O193" s="33">
        <f>SUMIFS(df_tesouraria_trans!E:E,df_tesouraria_trans!D:D,Conciliacao!A193,df_tesouraria_trans!E:E,"&lt;0")</f>
        <v>0</v>
      </c>
      <c r="P193" s="33">
        <f>SUMIFS(df_extrato_zig!G:G,df_extrato_zig!E:E,Conciliacao!A193,df_extrato_zig!G:G,"&lt;0",df_extrato_zig!D:D,"&lt;&gt;Saque",df_extrato_zig!D:D,"&lt;&gt;Saldo Inicial")</f>
        <v>0</v>
      </c>
      <c r="Q193" s="12">
        <f t="shared" si="9"/>
        <v>0</v>
      </c>
      <c r="R193" s="26">
        <f t="shared" si="8"/>
        <v>0</v>
      </c>
      <c r="S193" s="28"/>
      <c r="T193" s="31"/>
    </row>
    <row r="194" spans="1:20" x14ac:dyDescent="0.3">
      <c r="A194" s="6">
        <f t="shared" si="10"/>
        <v>45484</v>
      </c>
      <c r="B194" s="4">
        <f>-SUMIFS(df_extrato_zig!G:G,df_extrato_zig!E:E,Conciliacao!A194,df_extrato_zig!D:D,"Saque")</f>
        <v>0</v>
      </c>
      <c r="C194" s="4"/>
      <c r="D194" s="4">
        <f>SUMIFS(df_extrato_zig!E:E,df_extrato_zig!L:L,Conciliacao!A194,df_extrato_zig!F:F,"DINHEIRO")</f>
        <v>0</v>
      </c>
      <c r="E194" s="4">
        <f>SUMIFS(view_parc_agrup!H:H,view_parc_agrup!G:G,Conciliacao!A194)</f>
        <v>0</v>
      </c>
      <c r="F194" s="7">
        <f>SUMIFS(df_mutuos!H:H,df_mutuos!B:B,Conciliacao!A194)</f>
        <v>0</v>
      </c>
      <c r="G194" s="8">
        <f>SUMIFS(df_extratos!I:I,df_extratos!F:F,Conciliacao!A194,df_extratos!G:G,"CREDITO")</f>
        <v>0</v>
      </c>
      <c r="H194" s="24">
        <f>SUMIFS(df_tesouraria_trans!E:E,df_tesouraria_trans!D:D,Conciliacao!A194,df_tesouraria_trans!E:E,"&gt;0")</f>
        <v>0</v>
      </c>
      <c r="I194" s="10">
        <f t="shared" ref="I194:I257" si="11">SUM(B194:F194)-SUM(G194:H194)</f>
        <v>0</v>
      </c>
      <c r="J194" s="5">
        <f>SUMIFS(df_blueme_sem_parcelamento!E:E,df_blueme_sem_parcelamento!H:H,Conciliacao!A194)</f>
        <v>0</v>
      </c>
      <c r="K194" s="5">
        <f>SUMIFS(df_blueme_com_parcelamento!J:J,df_blueme_com_parcelamento!M:M,Conciliacao!A194)</f>
        <v>0</v>
      </c>
      <c r="L194" s="9">
        <f>SUMIFS(df_mutuos!I:I,df_mutuos!B:B,Conciliacao!A194,df_mutuos!G:G,0)</f>
        <v>0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0</v>
      </c>
      <c r="O194" s="33">
        <f>SUMIFS(df_tesouraria_trans!E:E,df_tesouraria_trans!D:D,Conciliacao!A194,df_tesouraria_trans!E:E,"&lt;0")</f>
        <v>0</v>
      </c>
      <c r="P194" s="33">
        <f>SUMIFS(df_extrato_zig!G:G,df_extrato_zig!E:E,Conciliacao!A194,df_extrato_zig!G:G,"&lt;0",df_extrato_zig!D:D,"&lt;&gt;Saque",df_extrato_zig!D:D,"&lt;&gt;Saldo Inicial")</f>
        <v>0</v>
      </c>
      <c r="Q194" s="12">
        <f t="shared" si="9"/>
        <v>0</v>
      </c>
      <c r="R194" s="26">
        <f t="shared" ref="R194:R257" si="12">Q194-I194</f>
        <v>0</v>
      </c>
      <c r="S194" s="28"/>
      <c r="T194" s="31"/>
    </row>
    <row r="195" spans="1:20" x14ac:dyDescent="0.3">
      <c r="A195" s="6">
        <f t="shared" si="10"/>
        <v>45485</v>
      </c>
      <c r="B195" s="4">
        <f>-SUMIFS(df_extrato_zig!G:G,df_extrato_zig!E:E,Conciliacao!A195,df_extrato_zig!D:D,"Saque")</f>
        <v>0</v>
      </c>
      <c r="C195" s="4"/>
      <c r="D195" s="4">
        <f>SUMIFS(df_extrato_zig!E:E,df_extrato_zig!L:L,Conciliacao!A195,df_extrato_zig!F:F,"DINHEIRO")</f>
        <v>0</v>
      </c>
      <c r="E195" s="4">
        <f>SUMIFS(view_parc_agrup!H:H,view_parc_agrup!G:G,Conciliacao!A195)</f>
        <v>0</v>
      </c>
      <c r="F195" s="7">
        <f>SUMIFS(df_mutuos!H:H,df_mutuos!B:B,Conciliacao!A195)</f>
        <v>0</v>
      </c>
      <c r="G195" s="8">
        <f>SUMIFS(df_extratos!I:I,df_extratos!F:F,Conciliacao!A195,df_extratos!G:G,"CREDITO")</f>
        <v>0</v>
      </c>
      <c r="H195" s="24">
        <f>SUMIFS(df_tesouraria_trans!E:E,df_tesouraria_trans!D:D,Conciliacao!A195,df_tesouraria_trans!E:E,"&gt;0")</f>
        <v>0</v>
      </c>
      <c r="I195" s="10">
        <f t="shared" si="11"/>
        <v>0</v>
      </c>
      <c r="J195" s="5">
        <f>SUMIFS(df_blueme_sem_parcelamento!E:E,df_blueme_sem_parcelamento!H:H,Conciliacao!A195)</f>
        <v>0</v>
      </c>
      <c r="K195" s="5">
        <f>SUMIFS(df_blueme_com_parcelamento!J:J,df_blueme_com_parcelamento!M:M,Conciliacao!A195)</f>
        <v>0</v>
      </c>
      <c r="L195" s="9">
        <f>SUMIFS(df_mutuos!I:I,df_mutuos!B:B,Conciliacao!A195,df_mutuos!G:G,0)</f>
        <v>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0</v>
      </c>
      <c r="O195" s="33">
        <f>SUMIFS(df_tesouraria_trans!E:E,df_tesouraria_trans!D:D,Conciliacao!A195,df_tesouraria_trans!E:E,"&lt;0")</f>
        <v>0</v>
      </c>
      <c r="P195" s="33">
        <f>SUMIFS(df_extrato_zig!G:G,df_extrato_zig!E:E,Conciliacao!A195,df_extrato_zig!G:G,"&lt;0",df_extrato_zig!D:D,"&lt;&gt;Saque",df_extrato_zig!D:D,"&lt;&gt;Saldo Inicial")</f>
        <v>0</v>
      </c>
      <c r="Q195" s="12">
        <f t="shared" ref="Q195:Q258" si="13">SUM(J195:M195)+N195+O195+P195</f>
        <v>0</v>
      </c>
      <c r="R195" s="26">
        <f t="shared" si="12"/>
        <v>0</v>
      </c>
      <c r="S195" s="28"/>
      <c r="T195" s="31"/>
    </row>
    <row r="196" spans="1:20" x14ac:dyDescent="0.3">
      <c r="A196" s="6">
        <f t="shared" si="10"/>
        <v>45486</v>
      </c>
      <c r="B196" s="4">
        <f>-SUMIFS(df_extrato_zig!G:G,df_extrato_zig!E:E,Conciliacao!A196,df_extrato_zig!D:D,"Saque")</f>
        <v>0</v>
      </c>
      <c r="C196" s="4"/>
      <c r="D196" s="4">
        <f>SUMIFS(df_extrato_zig!E:E,df_extrato_zig!L:L,Conciliacao!A196,df_extrato_zig!F:F,"DINHEIRO")</f>
        <v>0</v>
      </c>
      <c r="E196" s="4">
        <f>SUMIFS(view_parc_agrup!H:H,view_parc_agrup!G:G,Conciliacao!A196)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</v>
      </c>
      <c r="H196" s="24">
        <f>SUMIFS(df_tesouraria_trans!E:E,df_tesouraria_trans!D:D,Conciliacao!A196,df_tesouraria_trans!E:E,"&gt;0")</f>
        <v>0</v>
      </c>
      <c r="I196" s="10">
        <f t="shared" si="11"/>
        <v>0</v>
      </c>
      <c r="J196" s="5">
        <f>SUMIFS(df_blueme_sem_parcelamento!E:E,df_blueme_sem_parcelamento!H:H,Conciliacao!A196)</f>
        <v>0</v>
      </c>
      <c r="K196" s="5">
        <f>SUMIFS(df_blueme_com_parcelamento!J:J,df_blueme_com_parcelamento!M:M,Conciliacao!A196)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33">
        <f>SUMIFS(df_tesouraria_trans!E:E,df_tesouraria_trans!D:D,Conciliacao!A196,df_tesouraria_trans!E:E,"&lt;0")</f>
        <v>0</v>
      </c>
      <c r="P196" s="33">
        <f>SUMIFS(df_extrato_zig!G:G,df_extrato_zig!E:E,Conciliacao!A196,df_extrato_zig!G:G,"&lt;0",df_extrato_zig!D:D,"&lt;&gt;Saque",df_extrato_zig!D:D,"&lt;&gt;Saldo Inicial")</f>
        <v>0</v>
      </c>
      <c r="Q196" s="12">
        <f t="shared" si="13"/>
        <v>0</v>
      </c>
      <c r="R196" s="26">
        <f t="shared" si="12"/>
        <v>0</v>
      </c>
      <c r="S196" s="28"/>
      <c r="T196" s="31"/>
    </row>
    <row r="197" spans="1:20" x14ac:dyDescent="0.3">
      <c r="A197" s="6">
        <f t="shared" si="10"/>
        <v>45487</v>
      </c>
      <c r="B197" s="4">
        <f>-SUMIFS(df_extrato_zig!G:G,df_extrato_zig!E:E,Conciliacao!A197,df_extrato_zig!D:D,"Saque")</f>
        <v>0</v>
      </c>
      <c r="C197" s="4"/>
      <c r="D197" s="4">
        <f>SUMIFS(df_extrato_zig!E:E,df_extrato_zig!L:L,Conciliacao!A197,df_extrato_zig!F:F,"DINHEIRO")</f>
        <v>0</v>
      </c>
      <c r="E197" s="4">
        <f>SUMIFS(view_parc_agrup!H:H,view_parc_agrup!G:G,Conciliacao!A197)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SUMIFS(df_tesouraria_trans!E:E,df_tesouraria_trans!D:D,Conciliacao!A197,df_tesouraria_trans!E:E,"&gt;0")</f>
        <v>0</v>
      </c>
      <c r="I197" s="10">
        <f t="shared" si="11"/>
        <v>0</v>
      </c>
      <c r="J197" s="5">
        <f>SUMIFS(df_blueme_sem_parcelamento!E:E,df_blueme_sem_parcelamento!H:H,Conciliacao!A197)</f>
        <v>0</v>
      </c>
      <c r="K197" s="5">
        <f>SUMIFS(df_blueme_com_parcelamento!J:J,df_blueme_com_parcelamento!M:M,Conciliacao!A197)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33">
        <f>SUMIFS(df_tesouraria_trans!E:E,df_tesouraria_trans!D:D,Conciliacao!A197,df_tesouraria_trans!E:E,"&lt;0")</f>
        <v>0</v>
      </c>
      <c r="P197" s="33">
        <f>SUMIFS(df_extrato_zig!G:G,df_extrato_zig!E:E,Conciliacao!A197,df_extrato_zig!G:G,"&lt;0",df_extrato_zig!D:D,"&lt;&gt;Saque",df_extrato_zig!D:D,"&lt;&gt;Saldo Inicial")</f>
        <v>0</v>
      </c>
      <c r="Q197" s="12">
        <f t="shared" si="13"/>
        <v>0</v>
      </c>
      <c r="R197" s="26">
        <f t="shared" si="12"/>
        <v>0</v>
      </c>
      <c r="S197" s="28"/>
      <c r="T197" s="31"/>
    </row>
    <row r="198" spans="1:20" x14ac:dyDescent="0.3">
      <c r="A198" s="6">
        <f t="shared" si="10"/>
        <v>45488</v>
      </c>
      <c r="B198" s="4">
        <f>-SUMIFS(df_extrato_zig!G:G,df_extrato_zig!E:E,Conciliacao!A198,df_extrato_zig!D:D,"Saque")</f>
        <v>0</v>
      </c>
      <c r="C198" s="4"/>
      <c r="D198" s="4">
        <f>SUMIFS(df_extrato_zig!E:E,df_extrato_zig!L:L,Conciliacao!A198,df_extrato_zig!F:F,"DINHEIRO")</f>
        <v>0</v>
      </c>
      <c r="E198" s="4">
        <f>SUMIFS(view_parc_agrup!H:H,view_parc_agrup!G:G,Conciliacao!A198)</f>
        <v>0</v>
      </c>
      <c r="F198" s="7">
        <f>SUMIFS(df_mutuos!H:H,df_mutuos!B:B,Conciliacao!A198)</f>
        <v>0</v>
      </c>
      <c r="G198" s="8">
        <f>SUMIFS(df_extratos!I:I,df_extratos!F:F,Conciliacao!A198,df_extratos!G:G,"CREDITO")</f>
        <v>0</v>
      </c>
      <c r="H198" s="24">
        <f>SUMIFS(df_tesouraria_trans!E:E,df_tesouraria_trans!D:D,Conciliacao!A198,df_tesouraria_trans!E:E,"&gt;0")</f>
        <v>0</v>
      </c>
      <c r="I198" s="10">
        <f t="shared" si="11"/>
        <v>0</v>
      </c>
      <c r="J198" s="5">
        <f>SUMIFS(df_blueme_sem_parcelamento!E:E,df_blueme_sem_parcelamento!H:H,Conciliacao!A198)</f>
        <v>0</v>
      </c>
      <c r="K198" s="5">
        <f>SUMIFS(df_blueme_com_parcelamento!J:J,df_blueme_com_parcelamento!M:M,Conciliacao!A198)</f>
        <v>0</v>
      </c>
      <c r="L198" s="9">
        <f>SUMIFS(df_mutuos!I:I,df_mutuos!B:B,Conciliacao!A198,df_mutuos!G:G,0)</f>
        <v>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0</v>
      </c>
      <c r="O198" s="33">
        <f>SUMIFS(df_tesouraria_trans!E:E,df_tesouraria_trans!D:D,Conciliacao!A198,df_tesouraria_trans!E:E,"&lt;0")</f>
        <v>0</v>
      </c>
      <c r="P198" s="33">
        <f>SUMIFS(df_extrato_zig!G:G,df_extrato_zig!E:E,Conciliacao!A198,df_extrato_zig!G:G,"&lt;0",df_extrato_zig!D:D,"&lt;&gt;Saque",df_extrato_zig!D:D,"&lt;&gt;Saldo Inicial")</f>
        <v>0</v>
      </c>
      <c r="Q198" s="12">
        <f t="shared" si="13"/>
        <v>0</v>
      </c>
      <c r="R198" s="26">
        <f t="shared" si="12"/>
        <v>0</v>
      </c>
      <c r="S198" s="28"/>
      <c r="T198" s="31"/>
    </row>
    <row r="199" spans="1:20" x14ac:dyDescent="0.3">
      <c r="A199" s="6">
        <f t="shared" si="10"/>
        <v>45489</v>
      </c>
      <c r="B199" s="4">
        <f>-SUMIFS(df_extrato_zig!G:G,df_extrato_zig!E:E,Conciliacao!A199,df_extrato_zig!D:D,"Saque")</f>
        <v>0</v>
      </c>
      <c r="C199" s="4"/>
      <c r="D199" s="4">
        <f>SUMIFS(df_extrato_zig!E:E,df_extrato_zig!L:L,Conciliacao!A199,df_extrato_zig!F:F,"DINHEIRO")</f>
        <v>0</v>
      </c>
      <c r="E199" s="4">
        <f>SUMIFS(view_parc_agrup!H:H,view_parc_agrup!G:G,Conciliacao!A199)</f>
        <v>0</v>
      </c>
      <c r="F199" s="7">
        <f>SUMIFS(df_mutuos!H:H,df_mutuos!B:B,Conciliacao!A199)</f>
        <v>0</v>
      </c>
      <c r="G199" s="8">
        <f>SUMIFS(df_extratos!I:I,df_extratos!F:F,Conciliacao!A199,df_extratos!G:G,"CREDITO")</f>
        <v>0</v>
      </c>
      <c r="H199" s="24">
        <f>SUMIFS(df_tesouraria_trans!E:E,df_tesouraria_trans!D:D,Conciliacao!A199,df_tesouraria_trans!E:E,"&gt;0")</f>
        <v>0</v>
      </c>
      <c r="I199" s="10">
        <f t="shared" si="11"/>
        <v>0</v>
      </c>
      <c r="J199" s="5">
        <f>SUMIFS(df_blueme_sem_parcelamento!E:E,df_blueme_sem_parcelamento!H:H,Conciliacao!A199)</f>
        <v>0</v>
      </c>
      <c r="K199" s="5">
        <f>SUMIFS(df_blueme_com_parcelamento!J:J,df_blueme_com_parcelamento!M:M,Conciliacao!A199)</f>
        <v>0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0</v>
      </c>
      <c r="O199" s="33">
        <f>SUMIFS(df_tesouraria_trans!E:E,df_tesouraria_trans!D:D,Conciliacao!A199,df_tesouraria_trans!E:E,"&lt;0")</f>
        <v>0</v>
      </c>
      <c r="P199" s="33">
        <f>SUMIFS(df_extrato_zig!G:G,df_extrato_zig!E:E,Conciliacao!A199,df_extrato_zig!G:G,"&lt;0",df_extrato_zig!D:D,"&lt;&gt;Saque",df_extrato_zig!D:D,"&lt;&gt;Saldo Inicial")</f>
        <v>0</v>
      </c>
      <c r="Q199" s="12">
        <f t="shared" si="13"/>
        <v>0</v>
      </c>
      <c r="R199" s="26">
        <f t="shared" si="12"/>
        <v>0</v>
      </c>
      <c r="S199" s="28"/>
      <c r="T199" s="31"/>
    </row>
    <row r="200" spans="1:20" x14ac:dyDescent="0.3">
      <c r="A200" s="6">
        <f t="shared" si="10"/>
        <v>45490</v>
      </c>
      <c r="B200" s="4">
        <f>-SUMIFS(df_extrato_zig!G:G,df_extrato_zig!E:E,Conciliacao!A200,df_extrato_zig!D:D,"Saque")</f>
        <v>0</v>
      </c>
      <c r="C200" s="4"/>
      <c r="D200" s="4">
        <f>SUMIFS(df_extrato_zig!E:E,df_extrato_zig!L:L,Conciliacao!A200,df_extrato_zig!F:F,"DINHEIRO")</f>
        <v>0</v>
      </c>
      <c r="E200" s="4">
        <f>SUMIFS(view_parc_agrup!H:H,view_parc_agrup!G:G,Conciliacao!A200)</f>
        <v>0</v>
      </c>
      <c r="F200" s="7">
        <f>SUMIFS(df_mutuos!H:H,df_mutuos!B:B,Conciliacao!A200)</f>
        <v>0</v>
      </c>
      <c r="G200" s="8">
        <f>SUMIFS(df_extratos!I:I,df_extratos!F:F,Conciliacao!A200,df_extratos!G:G,"CREDITO")</f>
        <v>0</v>
      </c>
      <c r="H200" s="24">
        <f>SUMIFS(df_tesouraria_trans!E:E,df_tesouraria_trans!D:D,Conciliacao!A200,df_tesouraria_trans!E:E,"&gt;0")</f>
        <v>0</v>
      </c>
      <c r="I200" s="10">
        <f t="shared" si="11"/>
        <v>0</v>
      </c>
      <c r="J200" s="5">
        <f>SUMIFS(df_blueme_sem_parcelamento!E:E,df_blueme_sem_parcelamento!H:H,Conciliacao!A200)</f>
        <v>0</v>
      </c>
      <c r="K200" s="5">
        <f>SUMIFS(df_blueme_com_parcelamento!J:J,df_blueme_com_parcelamento!M:M,Conciliacao!A200)</f>
        <v>0</v>
      </c>
      <c r="L200" s="9">
        <f>SUMIFS(df_mutuos!I:I,df_mutuos!B:B,Conciliacao!A200,df_mutuos!G:G,0)</f>
        <v>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0</v>
      </c>
      <c r="O200" s="33">
        <f>SUMIFS(df_tesouraria_trans!E:E,df_tesouraria_trans!D:D,Conciliacao!A200,df_tesouraria_trans!E:E,"&lt;0")</f>
        <v>0</v>
      </c>
      <c r="P200" s="33">
        <f>SUMIFS(df_extrato_zig!G:G,df_extrato_zig!E:E,Conciliacao!A200,df_extrato_zig!G:G,"&lt;0",df_extrato_zig!D:D,"&lt;&gt;Saque",df_extrato_zig!D:D,"&lt;&gt;Saldo Inicial")</f>
        <v>0</v>
      </c>
      <c r="Q200" s="12">
        <f t="shared" si="13"/>
        <v>0</v>
      </c>
      <c r="R200" s="26">
        <f t="shared" si="12"/>
        <v>0</v>
      </c>
      <c r="S200" s="28"/>
      <c r="T200" s="31"/>
    </row>
    <row r="201" spans="1:20" x14ac:dyDescent="0.3">
      <c r="A201" s="6">
        <f t="shared" si="10"/>
        <v>45491</v>
      </c>
      <c r="B201" s="4">
        <f>-SUMIFS(df_extrato_zig!G:G,df_extrato_zig!E:E,Conciliacao!A201,df_extrato_zig!D:D,"Saque")</f>
        <v>0</v>
      </c>
      <c r="C201" s="4"/>
      <c r="D201" s="4">
        <f>SUMIFS(df_extrato_zig!E:E,df_extrato_zig!L:L,Conciliacao!A201,df_extrato_zig!F:F,"DINHEIRO")</f>
        <v>0</v>
      </c>
      <c r="E201" s="4">
        <f>SUMIFS(view_parc_agrup!H:H,view_parc_agrup!G:G,Conciliacao!A201)</f>
        <v>0</v>
      </c>
      <c r="F201" s="7">
        <f>SUMIFS(df_mutuos!H:H,df_mutuos!B:B,Conciliacao!A201)</f>
        <v>0</v>
      </c>
      <c r="G201" s="8">
        <f>SUMIFS(df_extratos!I:I,df_extratos!F:F,Conciliacao!A201,df_extratos!G:G,"CREDITO")</f>
        <v>0</v>
      </c>
      <c r="H201" s="24">
        <f>SUMIFS(df_tesouraria_trans!E:E,df_tesouraria_trans!D:D,Conciliacao!A201,df_tesouraria_trans!E:E,"&gt;0")</f>
        <v>0</v>
      </c>
      <c r="I201" s="10">
        <f t="shared" si="11"/>
        <v>0</v>
      </c>
      <c r="J201" s="5">
        <f>SUMIFS(df_blueme_sem_parcelamento!E:E,df_blueme_sem_parcelamento!H:H,Conciliacao!A201)</f>
        <v>0</v>
      </c>
      <c r="K201" s="5">
        <f>SUMIFS(df_blueme_com_parcelamento!J:J,df_blueme_com_parcelamento!M:M,Conciliacao!A201)</f>
        <v>0</v>
      </c>
      <c r="L201" s="9">
        <f>SUMIFS(df_mutuos!I:I,df_mutuos!B:B,Conciliacao!A201,df_mutuos!G:G,0)</f>
        <v>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0</v>
      </c>
      <c r="O201" s="33">
        <f>SUMIFS(df_tesouraria_trans!E:E,df_tesouraria_trans!D:D,Conciliacao!A201,df_tesouraria_trans!E:E,"&lt;0")</f>
        <v>0</v>
      </c>
      <c r="P201" s="33">
        <f>SUMIFS(df_extrato_zig!G:G,df_extrato_zig!E:E,Conciliacao!A201,df_extrato_zig!G:G,"&lt;0",df_extrato_zig!D:D,"&lt;&gt;Saque",df_extrato_zig!D:D,"&lt;&gt;Saldo Inicial")</f>
        <v>0</v>
      </c>
      <c r="Q201" s="12">
        <f t="shared" si="13"/>
        <v>0</v>
      </c>
      <c r="R201" s="26">
        <f t="shared" si="12"/>
        <v>0</v>
      </c>
      <c r="S201" s="28"/>
      <c r="T201" s="31"/>
    </row>
    <row r="202" spans="1:20" x14ac:dyDescent="0.3">
      <c r="A202" s="6">
        <f t="shared" si="10"/>
        <v>45492</v>
      </c>
      <c r="B202" s="4">
        <f>-SUMIFS(df_extrato_zig!G:G,df_extrato_zig!E:E,Conciliacao!A202,df_extrato_zig!D:D,"Saque")</f>
        <v>0</v>
      </c>
      <c r="C202" s="4"/>
      <c r="D202" s="4">
        <f>SUMIFS(df_extrato_zig!E:E,df_extrato_zig!L:L,Conciliacao!A202,df_extrato_zig!F:F,"DINHEIRO")</f>
        <v>0</v>
      </c>
      <c r="E202" s="4">
        <f>SUMIFS(view_parc_agrup!H:H,view_parc_agrup!G:G,Conciliacao!A202)</f>
        <v>0</v>
      </c>
      <c r="F202" s="7">
        <f>SUMIFS(df_mutuos!H:H,df_mutuos!B:B,Conciliacao!A202)</f>
        <v>0</v>
      </c>
      <c r="G202" s="8">
        <f>SUMIFS(df_extratos!I:I,df_extratos!F:F,Conciliacao!A202,df_extratos!G:G,"CREDITO")</f>
        <v>0</v>
      </c>
      <c r="H202" s="24">
        <f>SUMIFS(df_tesouraria_trans!E:E,df_tesouraria_trans!D:D,Conciliacao!A202,df_tesouraria_trans!E:E,"&gt;0")</f>
        <v>0</v>
      </c>
      <c r="I202" s="10">
        <f t="shared" si="11"/>
        <v>0</v>
      </c>
      <c r="J202" s="5">
        <f>SUMIFS(df_blueme_sem_parcelamento!E:E,df_blueme_sem_parcelamento!H:H,Conciliacao!A202)</f>
        <v>0</v>
      </c>
      <c r="K202" s="5">
        <f>SUMIFS(df_blueme_com_parcelamento!J:J,df_blueme_com_parcelamento!M:M,Conciliacao!A202)</f>
        <v>0</v>
      </c>
      <c r="L202" s="9">
        <f>SUMIFS(df_mutuos!I:I,df_mutuos!B:B,Conciliacao!A202,df_mutuos!G:G,0)</f>
        <v>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0</v>
      </c>
      <c r="O202" s="33">
        <f>SUMIFS(df_tesouraria_trans!E:E,df_tesouraria_trans!D:D,Conciliacao!A202,df_tesouraria_trans!E:E,"&lt;0")</f>
        <v>0</v>
      </c>
      <c r="P202" s="33">
        <f>SUMIFS(df_extrato_zig!G:G,df_extrato_zig!E:E,Conciliacao!A202,df_extrato_zig!G:G,"&lt;0",df_extrato_zig!D:D,"&lt;&gt;Saque",df_extrato_zig!D:D,"&lt;&gt;Saldo Inicial")</f>
        <v>0</v>
      </c>
      <c r="Q202" s="12">
        <f t="shared" si="13"/>
        <v>0</v>
      </c>
      <c r="R202" s="26">
        <f t="shared" si="12"/>
        <v>0</v>
      </c>
      <c r="S202" s="28"/>
      <c r="T202" s="31"/>
    </row>
    <row r="203" spans="1:20" x14ac:dyDescent="0.3">
      <c r="A203" s="6">
        <f t="shared" si="10"/>
        <v>45493</v>
      </c>
      <c r="B203" s="4">
        <f>-SUMIFS(df_extrato_zig!G:G,df_extrato_zig!E:E,Conciliacao!A203,df_extrato_zig!D:D,"Saque")</f>
        <v>0</v>
      </c>
      <c r="C203" s="4"/>
      <c r="D203" s="4">
        <f>SUMIFS(df_extrato_zig!E:E,df_extrato_zig!L:L,Conciliacao!A203,df_extrato_zig!F:F,"DINHEIRO")</f>
        <v>0</v>
      </c>
      <c r="E203" s="4">
        <f>SUMIFS(view_parc_agrup!H:H,view_parc_agrup!G:G,Conciliacao!A203)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</v>
      </c>
      <c r="H203" s="24">
        <f>SUMIFS(df_tesouraria_trans!E:E,df_tesouraria_trans!D:D,Conciliacao!A203,df_tesouraria_trans!E:E,"&gt;0")</f>
        <v>0</v>
      </c>
      <c r="I203" s="10">
        <f t="shared" si="11"/>
        <v>0</v>
      </c>
      <c r="J203" s="5">
        <f>SUMIFS(df_blueme_sem_parcelamento!E:E,df_blueme_sem_parcelamento!H:H,Conciliacao!A203)</f>
        <v>0</v>
      </c>
      <c r="K203" s="5">
        <f>SUMIFS(df_blueme_com_parcelamento!J:J,df_blueme_com_parcelamento!M:M,Conciliacao!A203)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33">
        <f>SUMIFS(df_tesouraria_trans!E:E,df_tesouraria_trans!D:D,Conciliacao!A203,df_tesouraria_trans!E:E,"&lt;0")</f>
        <v>0</v>
      </c>
      <c r="P203" s="33">
        <f>SUMIFS(df_extrato_zig!G:G,df_extrato_zig!E:E,Conciliacao!A203,df_extrato_zig!G:G,"&lt;0",df_extrato_zig!D:D,"&lt;&gt;Saque",df_extrato_zig!D:D,"&lt;&gt;Saldo Inicial")</f>
        <v>0</v>
      </c>
      <c r="Q203" s="12">
        <f t="shared" si="13"/>
        <v>0</v>
      </c>
      <c r="R203" s="26">
        <f t="shared" si="12"/>
        <v>0</v>
      </c>
      <c r="S203" s="28"/>
      <c r="T203" s="31"/>
    </row>
    <row r="204" spans="1:20" x14ac:dyDescent="0.3">
      <c r="A204" s="6">
        <f t="shared" si="10"/>
        <v>45494</v>
      </c>
      <c r="B204" s="4">
        <f>-SUMIFS(df_extrato_zig!G:G,df_extrato_zig!E:E,Conciliacao!A204,df_extrato_zig!D:D,"Saque")</f>
        <v>0</v>
      </c>
      <c r="C204" s="4"/>
      <c r="D204" s="4">
        <f>SUMIFS(df_extrato_zig!E:E,df_extrato_zig!L:L,Conciliacao!A204,df_extrato_zig!F:F,"DINHEIRO")</f>
        <v>0</v>
      </c>
      <c r="E204" s="4">
        <f>SUMIFS(view_parc_agrup!H:H,view_parc_agrup!G:G,Conciliacao!A204)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SUMIFS(df_tesouraria_trans!E:E,df_tesouraria_trans!D:D,Conciliacao!A204,df_tesouraria_trans!E:E,"&gt;0")</f>
        <v>0</v>
      </c>
      <c r="I204" s="10">
        <f t="shared" si="11"/>
        <v>0</v>
      </c>
      <c r="J204" s="5">
        <f>SUMIFS(df_blueme_sem_parcelamento!E:E,df_blueme_sem_parcelamento!H:H,Conciliacao!A204)</f>
        <v>0</v>
      </c>
      <c r="K204" s="5">
        <f>SUMIFS(df_blueme_com_parcelamento!J:J,df_blueme_com_parcelamento!M:M,Conciliacao!A204)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33">
        <f>SUMIFS(df_tesouraria_trans!E:E,df_tesouraria_trans!D:D,Conciliacao!A204,df_tesouraria_trans!E:E,"&lt;0")</f>
        <v>0</v>
      </c>
      <c r="P204" s="33">
        <f>SUMIFS(df_extrato_zig!G:G,df_extrato_zig!E:E,Conciliacao!A204,df_extrato_zig!G:G,"&lt;0",df_extrato_zig!D:D,"&lt;&gt;Saque",df_extrato_zig!D:D,"&lt;&gt;Saldo Inicial")</f>
        <v>0</v>
      </c>
      <c r="Q204" s="12">
        <f t="shared" si="13"/>
        <v>0</v>
      </c>
      <c r="R204" s="26">
        <f t="shared" si="12"/>
        <v>0</v>
      </c>
      <c r="S204" s="28"/>
      <c r="T204" s="31"/>
    </row>
    <row r="205" spans="1:20" x14ac:dyDescent="0.3">
      <c r="A205" s="6">
        <f t="shared" si="10"/>
        <v>45495</v>
      </c>
      <c r="B205" s="4">
        <f>-SUMIFS(df_extrato_zig!G:G,df_extrato_zig!E:E,Conciliacao!A205,df_extrato_zig!D:D,"Saque")</f>
        <v>0</v>
      </c>
      <c r="C205" s="4"/>
      <c r="D205" s="4">
        <f>SUMIFS(df_extrato_zig!E:E,df_extrato_zig!L:L,Conciliacao!A205,df_extrato_zig!F:F,"DINHEIRO")</f>
        <v>0</v>
      </c>
      <c r="E205" s="4">
        <f>SUMIFS(view_parc_agrup!H:H,view_parc_agrup!G:G,Conciliacao!A205)</f>
        <v>0</v>
      </c>
      <c r="F205" s="7">
        <f>SUMIFS(df_mutuos!H:H,df_mutuos!B:B,Conciliacao!A205)</f>
        <v>0</v>
      </c>
      <c r="G205" s="8">
        <f>SUMIFS(df_extratos!I:I,df_extratos!F:F,Conciliacao!A205,df_extratos!G:G,"CREDITO")</f>
        <v>0</v>
      </c>
      <c r="H205" s="24">
        <f>SUMIFS(df_tesouraria_trans!E:E,df_tesouraria_trans!D:D,Conciliacao!A205,df_tesouraria_trans!E:E,"&gt;0")</f>
        <v>0</v>
      </c>
      <c r="I205" s="10">
        <f t="shared" si="11"/>
        <v>0</v>
      </c>
      <c r="J205" s="5">
        <f>SUMIFS(df_blueme_sem_parcelamento!E:E,df_blueme_sem_parcelamento!H:H,Conciliacao!A205)</f>
        <v>0</v>
      </c>
      <c r="K205" s="5">
        <f>SUMIFS(df_blueme_com_parcelamento!J:J,df_blueme_com_parcelamento!M:M,Conciliacao!A205)</f>
        <v>0</v>
      </c>
      <c r="L205" s="9">
        <f>SUMIFS(df_mutuos!I:I,df_mutuos!B:B,Conciliacao!A205,df_mutuos!G:G,0)</f>
        <v>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0</v>
      </c>
      <c r="O205" s="33">
        <f>SUMIFS(df_tesouraria_trans!E:E,df_tesouraria_trans!D:D,Conciliacao!A205,df_tesouraria_trans!E:E,"&lt;0")</f>
        <v>0</v>
      </c>
      <c r="P205" s="33">
        <f>SUMIFS(df_extrato_zig!G:G,df_extrato_zig!E:E,Conciliacao!A205,df_extrato_zig!G:G,"&lt;0",df_extrato_zig!D:D,"&lt;&gt;Saque",df_extrato_zig!D:D,"&lt;&gt;Saldo Inicial")</f>
        <v>0</v>
      </c>
      <c r="Q205" s="12">
        <f t="shared" si="13"/>
        <v>0</v>
      </c>
      <c r="R205" s="26">
        <f t="shared" si="12"/>
        <v>0</v>
      </c>
      <c r="S205" s="28"/>
      <c r="T205" s="31"/>
    </row>
    <row r="206" spans="1:20" x14ac:dyDescent="0.3">
      <c r="A206" s="6">
        <f t="shared" si="10"/>
        <v>45496</v>
      </c>
      <c r="B206" s="4">
        <f>-SUMIFS(df_extrato_zig!G:G,df_extrato_zig!E:E,Conciliacao!A206,df_extrato_zig!D:D,"Saque")</f>
        <v>0</v>
      </c>
      <c r="C206" s="4"/>
      <c r="D206" s="4">
        <f>SUMIFS(df_extrato_zig!E:E,df_extrato_zig!L:L,Conciliacao!A206,df_extrato_zig!F:F,"DINHEIRO")</f>
        <v>0</v>
      </c>
      <c r="E206" s="4">
        <f>SUMIFS(view_parc_agrup!H:H,view_parc_agrup!G:G,Conciliacao!A206)</f>
        <v>0</v>
      </c>
      <c r="F206" s="7">
        <f>SUMIFS(df_mutuos!H:H,df_mutuos!B:B,Conciliacao!A206)</f>
        <v>0</v>
      </c>
      <c r="G206" s="8">
        <f>SUMIFS(df_extratos!I:I,df_extratos!F:F,Conciliacao!A206,df_extratos!G:G,"CREDITO")</f>
        <v>0</v>
      </c>
      <c r="H206" s="24">
        <f>SUMIFS(df_tesouraria_trans!E:E,df_tesouraria_trans!D:D,Conciliacao!A206,df_tesouraria_trans!E:E,"&gt;0")</f>
        <v>0</v>
      </c>
      <c r="I206" s="10">
        <f t="shared" si="11"/>
        <v>0</v>
      </c>
      <c r="J206" s="5">
        <f>SUMIFS(df_blueme_sem_parcelamento!E:E,df_blueme_sem_parcelamento!H:H,Conciliacao!A206)</f>
        <v>0</v>
      </c>
      <c r="K206" s="5">
        <f>SUMIFS(df_blueme_com_parcelamento!J:J,df_blueme_com_parcelamento!M:M,Conciliacao!A206)</f>
        <v>0</v>
      </c>
      <c r="L206" s="9">
        <f>SUMIFS(df_mutuos!I:I,df_mutuos!B:B,Conciliacao!A206,df_mutuos!G:G,0)</f>
        <v>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0</v>
      </c>
      <c r="O206" s="33">
        <f>SUMIFS(df_tesouraria_trans!E:E,df_tesouraria_trans!D:D,Conciliacao!A206,df_tesouraria_trans!E:E,"&lt;0")</f>
        <v>0</v>
      </c>
      <c r="P206" s="33">
        <f>SUMIFS(df_extrato_zig!G:G,df_extrato_zig!E:E,Conciliacao!A206,df_extrato_zig!G:G,"&lt;0",df_extrato_zig!D:D,"&lt;&gt;Saque",df_extrato_zig!D:D,"&lt;&gt;Saldo Inicial")</f>
        <v>0</v>
      </c>
      <c r="Q206" s="12">
        <f t="shared" si="13"/>
        <v>0</v>
      </c>
      <c r="R206" s="26">
        <f t="shared" si="12"/>
        <v>0</v>
      </c>
      <c r="S206" s="28"/>
      <c r="T206" s="31"/>
    </row>
    <row r="207" spans="1:20" x14ac:dyDescent="0.3">
      <c r="A207" s="6">
        <f t="shared" si="10"/>
        <v>45497</v>
      </c>
      <c r="B207" s="4">
        <f>-SUMIFS(df_extrato_zig!G:G,df_extrato_zig!E:E,Conciliacao!A207,df_extrato_zig!D:D,"Saque")</f>
        <v>0</v>
      </c>
      <c r="C207" s="4"/>
      <c r="D207" s="4">
        <f>SUMIFS(df_extrato_zig!E:E,df_extrato_zig!L:L,Conciliacao!A207,df_extrato_zig!F:F,"DINHEIRO")</f>
        <v>0</v>
      </c>
      <c r="E207" s="4">
        <f>SUMIFS(view_parc_agrup!H:H,view_parc_agrup!G:G,Conciliacao!A207)</f>
        <v>0</v>
      </c>
      <c r="F207" s="7">
        <f>SUMIFS(df_mutuos!H:H,df_mutuos!B:B,Conciliacao!A207)</f>
        <v>0</v>
      </c>
      <c r="G207" s="8">
        <f>SUMIFS(df_extratos!I:I,df_extratos!F:F,Conciliacao!A207,df_extratos!G:G,"CREDITO")</f>
        <v>0</v>
      </c>
      <c r="H207" s="24">
        <f>SUMIFS(df_tesouraria_trans!E:E,df_tesouraria_trans!D:D,Conciliacao!A207,df_tesouraria_trans!E:E,"&gt;0")</f>
        <v>0</v>
      </c>
      <c r="I207" s="10">
        <f t="shared" si="11"/>
        <v>0</v>
      </c>
      <c r="J207" s="5">
        <f>SUMIFS(df_blueme_sem_parcelamento!E:E,df_blueme_sem_parcelamento!H:H,Conciliacao!A207)</f>
        <v>0</v>
      </c>
      <c r="K207" s="5">
        <f>SUMIFS(df_blueme_com_parcelamento!J:J,df_blueme_com_parcelamento!M:M,Conciliacao!A207)</f>
        <v>0</v>
      </c>
      <c r="L207" s="9">
        <f>SUMIFS(df_mutuos!I:I,df_mutuos!B:B,Conciliacao!A207,df_mutuos!G:G,0)</f>
        <v>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0</v>
      </c>
      <c r="O207" s="33">
        <f>SUMIFS(df_tesouraria_trans!E:E,df_tesouraria_trans!D:D,Conciliacao!A207,df_tesouraria_trans!E:E,"&lt;0")</f>
        <v>0</v>
      </c>
      <c r="P207" s="33">
        <f>SUMIFS(df_extrato_zig!G:G,df_extrato_zig!E:E,Conciliacao!A207,df_extrato_zig!G:G,"&lt;0",df_extrato_zig!D:D,"&lt;&gt;Saque",df_extrato_zig!D:D,"&lt;&gt;Saldo Inicial")</f>
        <v>0</v>
      </c>
      <c r="Q207" s="12">
        <f t="shared" si="13"/>
        <v>0</v>
      </c>
      <c r="R207" s="26">
        <f t="shared" si="12"/>
        <v>0</v>
      </c>
      <c r="S207" s="28"/>
      <c r="T207" s="31"/>
    </row>
    <row r="208" spans="1:20" x14ac:dyDescent="0.3">
      <c r="A208" s="6">
        <f t="shared" si="10"/>
        <v>45498</v>
      </c>
      <c r="B208" s="4">
        <f>-SUMIFS(df_extrato_zig!G:G,df_extrato_zig!E:E,Conciliacao!A208,df_extrato_zig!D:D,"Saque")</f>
        <v>0</v>
      </c>
      <c r="C208" s="4"/>
      <c r="D208" s="4">
        <f>SUMIFS(df_extrato_zig!E:E,df_extrato_zig!L:L,Conciliacao!A208,df_extrato_zig!F:F,"DINHEIRO")</f>
        <v>0</v>
      </c>
      <c r="E208" s="4">
        <f>SUMIFS(view_parc_agrup!H:H,view_parc_agrup!G:G,Conciliacao!A208)</f>
        <v>0</v>
      </c>
      <c r="F208" s="7">
        <f>SUMIFS(df_mutuos!H:H,df_mutuos!B:B,Conciliacao!A208)</f>
        <v>0</v>
      </c>
      <c r="G208" s="8">
        <f>SUMIFS(df_extratos!I:I,df_extratos!F:F,Conciliacao!A208,df_extratos!G:G,"CREDITO")</f>
        <v>0</v>
      </c>
      <c r="H208" s="24">
        <f>SUMIFS(df_tesouraria_trans!E:E,df_tesouraria_trans!D:D,Conciliacao!A208,df_tesouraria_trans!E:E,"&gt;0")</f>
        <v>0</v>
      </c>
      <c r="I208" s="10">
        <f t="shared" si="11"/>
        <v>0</v>
      </c>
      <c r="J208" s="5">
        <f>SUMIFS(df_blueme_sem_parcelamento!E:E,df_blueme_sem_parcelamento!H:H,Conciliacao!A208)</f>
        <v>0</v>
      </c>
      <c r="K208" s="5">
        <f>SUMIFS(df_blueme_com_parcelamento!J:J,df_blueme_com_parcelamento!M:M,Conciliacao!A208)</f>
        <v>0</v>
      </c>
      <c r="L208" s="9">
        <f>SUMIFS(df_mutuos!I:I,df_mutuos!B:B,Conciliacao!A208,df_mutuos!G:G,0)</f>
        <v>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0</v>
      </c>
      <c r="O208" s="33">
        <f>SUMIFS(df_tesouraria_trans!E:E,df_tesouraria_trans!D:D,Conciliacao!A208,df_tesouraria_trans!E:E,"&lt;0")</f>
        <v>0</v>
      </c>
      <c r="P208" s="33">
        <f>SUMIFS(df_extrato_zig!G:G,df_extrato_zig!E:E,Conciliacao!A208,df_extrato_zig!G:G,"&lt;0",df_extrato_zig!D:D,"&lt;&gt;Saque",df_extrato_zig!D:D,"&lt;&gt;Saldo Inicial")</f>
        <v>0</v>
      </c>
      <c r="Q208" s="12">
        <f t="shared" si="13"/>
        <v>0</v>
      </c>
      <c r="R208" s="26">
        <f t="shared" si="12"/>
        <v>0</v>
      </c>
      <c r="S208" s="28"/>
      <c r="T208" s="31"/>
    </row>
    <row r="209" spans="1:20" x14ac:dyDescent="0.3">
      <c r="A209" s="6">
        <f t="shared" si="10"/>
        <v>45499</v>
      </c>
      <c r="B209" s="4">
        <f>-SUMIFS(df_extrato_zig!G:G,df_extrato_zig!E:E,Conciliacao!A209,df_extrato_zig!D:D,"Saque")</f>
        <v>0</v>
      </c>
      <c r="C209" s="4"/>
      <c r="D209" s="4">
        <f>SUMIFS(df_extrato_zig!E:E,df_extrato_zig!L:L,Conciliacao!A209,df_extrato_zig!F:F,"DINHEIRO")</f>
        <v>0</v>
      </c>
      <c r="E209" s="4">
        <f>SUMIFS(view_parc_agrup!H:H,view_parc_agrup!G:G,Conciliacao!A209)</f>
        <v>0</v>
      </c>
      <c r="F209" s="7">
        <f>SUMIFS(df_mutuos!H:H,df_mutuos!B:B,Conciliacao!A209)</f>
        <v>0</v>
      </c>
      <c r="G209" s="8">
        <f>SUMIFS(df_extratos!I:I,df_extratos!F:F,Conciliacao!A209,df_extratos!G:G,"CREDITO")</f>
        <v>0</v>
      </c>
      <c r="H209" s="24">
        <f>SUMIFS(df_tesouraria_trans!E:E,df_tesouraria_trans!D:D,Conciliacao!A209,df_tesouraria_trans!E:E,"&gt;0")</f>
        <v>0</v>
      </c>
      <c r="I209" s="10">
        <f t="shared" si="11"/>
        <v>0</v>
      </c>
      <c r="J209" s="5">
        <f>SUMIFS(df_blueme_sem_parcelamento!E:E,df_blueme_sem_parcelamento!H:H,Conciliacao!A209)</f>
        <v>0</v>
      </c>
      <c r="K209" s="5">
        <f>SUMIFS(df_blueme_com_parcelamento!J:J,df_blueme_com_parcelamento!M:M,Conciliacao!A209)</f>
        <v>0</v>
      </c>
      <c r="L209" s="9">
        <f>SUMIFS(df_mutuos!I:I,df_mutuos!B:B,Conciliacao!A209,df_mutuos!G:G,0)</f>
        <v>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0</v>
      </c>
      <c r="O209" s="33">
        <f>SUMIFS(df_tesouraria_trans!E:E,df_tesouraria_trans!D:D,Conciliacao!A209,df_tesouraria_trans!E:E,"&lt;0")</f>
        <v>0</v>
      </c>
      <c r="P209" s="33">
        <f>SUMIFS(df_extrato_zig!G:G,df_extrato_zig!E:E,Conciliacao!A209,df_extrato_zig!G:G,"&lt;0",df_extrato_zig!D:D,"&lt;&gt;Saque",df_extrato_zig!D:D,"&lt;&gt;Saldo Inicial")</f>
        <v>0</v>
      </c>
      <c r="Q209" s="12">
        <f t="shared" si="13"/>
        <v>0</v>
      </c>
      <c r="R209" s="26">
        <f t="shared" si="12"/>
        <v>0</v>
      </c>
      <c r="S209" s="28"/>
      <c r="T209" s="31"/>
    </row>
    <row r="210" spans="1:20" x14ac:dyDescent="0.3">
      <c r="A210" s="6">
        <f t="shared" si="10"/>
        <v>45500</v>
      </c>
      <c r="B210" s="4">
        <f>-SUMIFS(df_extrato_zig!G:G,df_extrato_zig!E:E,Conciliacao!A210,df_extrato_zig!D:D,"Saque")</f>
        <v>0</v>
      </c>
      <c r="C210" s="4"/>
      <c r="D210" s="4">
        <f>SUMIFS(df_extrato_zig!E:E,df_extrato_zig!L:L,Conciliacao!A210,df_extrato_zig!F:F,"DINHEIRO")</f>
        <v>0</v>
      </c>
      <c r="E210" s="4">
        <f>SUMIFS(view_parc_agrup!H:H,view_parc_agrup!G:G,Conciliacao!A210)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0</v>
      </c>
      <c r="H210" s="24">
        <f>SUMIFS(df_tesouraria_trans!E:E,df_tesouraria_trans!D:D,Conciliacao!A210,df_tesouraria_trans!E:E,"&gt;0")</f>
        <v>0</v>
      </c>
      <c r="I210" s="10">
        <f t="shared" si="11"/>
        <v>0</v>
      </c>
      <c r="J210" s="5">
        <f>SUMIFS(df_blueme_sem_parcelamento!E:E,df_blueme_sem_parcelamento!H:H,Conciliacao!A210)</f>
        <v>0</v>
      </c>
      <c r="K210" s="5">
        <f>SUMIFS(df_blueme_com_parcelamento!J:J,df_blueme_com_parcelamento!M:M,Conciliacao!A210)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33">
        <f>SUMIFS(df_tesouraria_trans!E:E,df_tesouraria_trans!D:D,Conciliacao!A210,df_tesouraria_trans!E:E,"&lt;0")</f>
        <v>0</v>
      </c>
      <c r="P210" s="33">
        <f>SUMIFS(df_extrato_zig!G:G,df_extrato_zig!E:E,Conciliacao!A210,df_extrato_zig!G:G,"&lt;0",df_extrato_zig!D:D,"&lt;&gt;Saque",df_extrato_zig!D:D,"&lt;&gt;Saldo Inicial")</f>
        <v>0</v>
      </c>
      <c r="Q210" s="12">
        <f t="shared" si="13"/>
        <v>0</v>
      </c>
      <c r="R210" s="26">
        <f t="shared" si="12"/>
        <v>0</v>
      </c>
      <c r="S210" s="28"/>
      <c r="T210" s="31"/>
    </row>
    <row r="211" spans="1:20" x14ac:dyDescent="0.3">
      <c r="A211" s="6">
        <f t="shared" si="10"/>
        <v>45501</v>
      </c>
      <c r="B211" s="4">
        <f>-SUMIFS(df_extrato_zig!G:G,df_extrato_zig!E:E,Conciliacao!A211,df_extrato_zig!D:D,"Saque")</f>
        <v>0</v>
      </c>
      <c r="C211" s="4"/>
      <c r="D211" s="4">
        <f>SUMIFS(df_extrato_zig!E:E,df_extrato_zig!L:L,Conciliacao!A211,df_extrato_zig!F:F,"DINHEIRO")</f>
        <v>0</v>
      </c>
      <c r="E211" s="4">
        <f>SUMIFS(view_parc_agrup!H:H,view_parc_agrup!G:G,Conciliacao!A211)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SUMIFS(df_tesouraria_trans!E:E,df_tesouraria_trans!D:D,Conciliacao!A211,df_tesouraria_trans!E:E,"&gt;0")</f>
        <v>0</v>
      </c>
      <c r="I211" s="10">
        <f t="shared" si="11"/>
        <v>0</v>
      </c>
      <c r="J211" s="5">
        <f>SUMIFS(df_blueme_sem_parcelamento!E:E,df_blueme_sem_parcelamento!H:H,Conciliacao!A211)</f>
        <v>0</v>
      </c>
      <c r="K211" s="5">
        <f>SUMIFS(df_blueme_com_parcelamento!J:J,df_blueme_com_parcelamento!M:M,Conciliacao!A211)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33">
        <f>SUMIFS(df_tesouraria_trans!E:E,df_tesouraria_trans!D:D,Conciliacao!A211,df_tesouraria_trans!E:E,"&lt;0")</f>
        <v>0</v>
      </c>
      <c r="P211" s="33">
        <f>SUMIFS(df_extrato_zig!G:G,df_extrato_zig!E:E,Conciliacao!A211,df_extrato_zig!G:G,"&lt;0",df_extrato_zig!D:D,"&lt;&gt;Saque",df_extrato_zig!D:D,"&lt;&gt;Saldo Inicial")</f>
        <v>0</v>
      </c>
      <c r="Q211" s="12">
        <f t="shared" si="13"/>
        <v>0</v>
      </c>
      <c r="R211" s="26">
        <f t="shared" si="12"/>
        <v>0</v>
      </c>
      <c r="S211" s="28"/>
      <c r="T211" s="31"/>
    </row>
    <row r="212" spans="1:20" x14ac:dyDescent="0.3">
      <c r="A212" s="6">
        <f t="shared" si="10"/>
        <v>45502</v>
      </c>
      <c r="B212" s="4">
        <f>-SUMIFS(df_extrato_zig!G:G,df_extrato_zig!E:E,Conciliacao!A212,df_extrato_zig!D:D,"Saque")</f>
        <v>0</v>
      </c>
      <c r="C212" s="4"/>
      <c r="D212" s="4">
        <f>SUMIFS(df_extrato_zig!E:E,df_extrato_zig!L:L,Conciliacao!A212,df_extrato_zig!F:F,"DINHEIRO")</f>
        <v>0</v>
      </c>
      <c r="E212" s="4">
        <f>SUMIFS(view_parc_agrup!H:H,view_parc_agrup!G:G,Conciliacao!A212)</f>
        <v>0</v>
      </c>
      <c r="F212" s="7">
        <f>SUMIFS(df_mutuos!H:H,df_mutuos!B:B,Conciliacao!A212)</f>
        <v>0</v>
      </c>
      <c r="G212" s="8">
        <f>SUMIFS(df_extratos!I:I,df_extratos!F:F,Conciliacao!A212,df_extratos!G:G,"CREDITO")</f>
        <v>0</v>
      </c>
      <c r="H212" s="24">
        <f>SUMIFS(df_tesouraria_trans!E:E,df_tesouraria_trans!D:D,Conciliacao!A212,df_tesouraria_trans!E:E,"&gt;0")</f>
        <v>0</v>
      </c>
      <c r="I212" s="10">
        <f t="shared" si="11"/>
        <v>0</v>
      </c>
      <c r="J212" s="5">
        <f>SUMIFS(df_blueme_sem_parcelamento!E:E,df_blueme_sem_parcelamento!H:H,Conciliacao!A212)</f>
        <v>0</v>
      </c>
      <c r="K212" s="5">
        <f>SUMIFS(df_blueme_com_parcelamento!J:J,df_blueme_com_parcelamento!M:M,Conciliacao!A212)</f>
        <v>0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0</v>
      </c>
      <c r="O212" s="33">
        <f>SUMIFS(df_tesouraria_trans!E:E,df_tesouraria_trans!D:D,Conciliacao!A212,df_tesouraria_trans!E:E,"&lt;0")</f>
        <v>0</v>
      </c>
      <c r="P212" s="33">
        <f>SUMIFS(df_extrato_zig!G:G,df_extrato_zig!E:E,Conciliacao!A212,df_extrato_zig!G:G,"&lt;0",df_extrato_zig!D:D,"&lt;&gt;Saque",df_extrato_zig!D:D,"&lt;&gt;Saldo Inicial")</f>
        <v>0</v>
      </c>
      <c r="Q212" s="12">
        <f t="shared" si="13"/>
        <v>0</v>
      </c>
      <c r="R212" s="26">
        <f t="shared" si="12"/>
        <v>0</v>
      </c>
      <c r="S212" s="28"/>
      <c r="T212" s="31"/>
    </row>
    <row r="213" spans="1:20" x14ac:dyDescent="0.3">
      <c r="A213" s="6">
        <f t="shared" si="10"/>
        <v>45503</v>
      </c>
      <c r="B213" s="4">
        <f>-SUMIFS(df_extrato_zig!G:G,df_extrato_zig!E:E,Conciliacao!A213,df_extrato_zig!D:D,"Saque")</f>
        <v>0</v>
      </c>
      <c r="C213" s="4"/>
      <c r="D213" s="4">
        <f>SUMIFS(df_extrato_zig!E:E,df_extrato_zig!L:L,Conciliacao!A213,df_extrato_zig!F:F,"DINHEIRO")</f>
        <v>0</v>
      </c>
      <c r="E213" s="4">
        <f>SUMIFS(view_parc_agrup!H:H,view_parc_agrup!G:G,Conciliacao!A213)</f>
        <v>0</v>
      </c>
      <c r="F213" s="7">
        <f>SUMIFS(df_mutuos!H:H,df_mutuos!B:B,Conciliacao!A213)</f>
        <v>0</v>
      </c>
      <c r="G213" s="8">
        <f>SUMIFS(df_extratos!I:I,df_extratos!F:F,Conciliacao!A213,df_extratos!G:G,"CREDITO")</f>
        <v>0</v>
      </c>
      <c r="H213" s="24">
        <f>SUMIFS(df_tesouraria_trans!E:E,df_tesouraria_trans!D:D,Conciliacao!A213,df_tesouraria_trans!E:E,"&gt;0")</f>
        <v>0</v>
      </c>
      <c r="I213" s="10">
        <f t="shared" si="11"/>
        <v>0</v>
      </c>
      <c r="J213" s="5">
        <f>SUMIFS(df_blueme_sem_parcelamento!E:E,df_blueme_sem_parcelamento!H:H,Conciliacao!A213)</f>
        <v>0</v>
      </c>
      <c r="K213" s="5">
        <f>SUMIFS(df_blueme_com_parcelamento!J:J,df_blueme_com_parcelamento!M:M,Conciliacao!A213)</f>
        <v>0</v>
      </c>
      <c r="L213" s="9">
        <f>SUMIFS(df_mutuos!I:I,df_mutuos!B:B,Conciliacao!A213,df_mutuos!G:G,0)</f>
        <v>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0</v>
      </c>
      <c r="O213" s="33">
        <f>SUMIFS(df_tesouraria_trans!E:E,df_tesouraria_trans!D:D,Conciliacao!A213,df_tesouraria_trans!E:E,"&lt;0")</f>
        <v>0</v>
      </c>
      <c r="P213" s="33">
        <f>SUMIFS(df_extrato_zig!G:G,df_extrato_zig!E:E,Conciliacao!A213,df_extrato_zig!G:G,"&lt;0",df_extrato_zig!D:D,"&lt;&gt;Saque",df_extrato_zig!D:D,"&lt;&gt;Saldo Inicial")</f>
        <v>0</v>
      </c>
      <c r="Q213" s="12">
        <f t="shared" si="13"/>
        <v>0</v>
      </c>
      <c r="R213" s="26">
        <f t="shared" si="12"/>
        <v>0</v>
      </c>
      <c r="S213" s="28"/>
      <c r="T213" s="31"/>
    </row>
    <row r="214" spans="1:20" x14ac:dyDescent="0.3">
      <c r="A214" s="6">
        <f t="shared" si="10"/>
        <v>45504</v>
      </c>
      <c r="B214" s="4">
        <f>-SUMIFS(df_extrato_zig!G:G,df_extrato_zig!E:E,Conciliacao!A214,df_extrato_zig!D:D,"Saque")</f>
        <v>0</v>
      </c>
      <c r="C214" s="4"/>
      <c r="D214" s="4">
        <f>SUMIFS(df_extrato_zig!E:E,df_extrato_zig!L:L,Conciliacao!A214,df_extrato_zig!F:F,"DINHEIRO")</f>
        <v>0</v>
      </c>
      <c r="E214" s="4">
        <f>SUMIFS(view_parc_agrup!H:H,view_parc_agrup!G:G,Conciliacao!A214)</f>
        <v>0</v>
      </c>
      <c r="F214" s="7">
        <f>SUMIFS(df_mutuos!H:H,df_mutuos!B:B,Conciliacao!A214)</f>
        <v>0</v>
      </c>
      <c r="G214" s="8">
        <f>SUMIFS(df_extratos!I:I,df_extratos!F:F,Conciliacao!A214,df_extratos!G:G,"CREDITO")</f>
        <v>0</v>
      </c>
      <c r="H214" s="24">
        <f>SUMIFS(df_tesouraria_trans!E:E,df_tesouraria_trans!D:D,Conciliacao!A214,df_tesouraria_trans!E:E,"&gt;0")</f>
        <v>0</v>
      </c>
      <c r="I214" s="10">
        <f t="shared" si="11"/>
        <v>0</v>
      </c>
      <c r="J214" s="5">
        <f>SUMIFS(df_blueme_sem_parcelamento!E:E,df_blueme_sem_parcelamento!H:H,Conciliacao!A214)</f>
        <v>0</v>
      </c>
      <c r="K214" s="5">
        <f>SUMIFS(df_blueme_com_parcelamento!J:J,df_blueme_com_parcelamento!M:M,Conciliacao!A214)</f>
        <v>0</v>
      </c>
      <c r="L214" s="9">
        <f>SUMIFS(df_mutuos!I:I,df_mutuos!B:B,Conciliacao!A214,df_mutuos!G:G,0)</f>
        <v>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0</v>
      </c>
      <c r="O214" s="33">
        <f>SUMIFS(df_tesouraria_trans!E:E,df_tesouraria_trans!D:D,Conciliacao!A214,df_tesouraria_trans!E:E,"&lt;0")</f>
        <v>0</v>
      </c>
      <c r="P214" s="33">
        <f>SUMIFS(df_extrato_zig!G:G,df_extrato_zig!E:E,Conciliacao!A214,df_extrato_zig!G:G,"&lt;0",df_extrato_zig!D:D,"&lt;&gt;Saque",df_extrato_zig!D:D,"&lt;&gt;Saldo Inicial")</f>
        <v>0</v>
      </c>
      <c r="Q214" s="12">
        <f t="shared" si="13"/>
        <v>0</v>
      </c>
      <c r="R214" s="26">
        <f t="shared" si="12"/>
        <v>0</v>
      </c>
      <c r="S214" s="28"/>
      <c r="T214" s="31"/>
    </row>
    <row r="215" spans="1:20" x14ac:dyDescent="0.3">
      <c r="A215" s="6">
        <f t="shared" si="10"/>
        <v>45505</v>
      </c>
      <c r="B215" s="4">
        <f>-SUMIFS(df_extrato_zig!G:G,df_extrato_zig!E:E,Conciliacao!A215,df_extrato_zig!D:D,"Saque")</f>
        <v>0</v>
      </c>
      <c r="C215" s="4"/>
      <c r="D215" s="4">
        <f>SUMIFS(df_extrato_zig!E:E,df_extrato_zig!L:L,Conciliacao!A215,df_extrato_zig!F:F,"DINHEIRO")</f>
        <v>0</v>
      </c>
      <c r="E215" s="4">
        <f>SUMIFS(view_parc_agrup!H:H,view_parc_agrup!G:G,Conciliacao!A215)</f>
        <v>0</v>
      </c>
      <c r="F215" s="7">
        <f>SUMIFS(df_mutuos!H:H,df_mutuos!B:B,Conciliacao!A215)</f>
        <v>0</v>
      </c>
      <c r="G215" s="8">
        <f>SUMIFS(df_extratos!I:I,df_extratos!F:F,Conciliacao!A215,df_extratos!G:G,"CREDITO")</f>
        <v>381.66</v>
      </c>
      <c r="H215" s="24">
        <f>SUMIFS(df_tesouraria_trans!E:E,df_tesouraria_trans!D:D,Conciliacao!A215,df_tesouraria_trans!E:E,"&gt;0")</f>
        <v>102.83</v>
      </c>
      <c r="I215" s="10">
        <f t="shared" si="11"/>
        <v>-484.49</v>
      </c>
      <c r="J215" s="5">
        <f>SUMIFS(df_blueme_sem_parcelamento!E:E,df_blueme_sem_parcelamento!H:H,Conciliacao!A215)</f>
        <v>1980</v>
      </c>
      <c r="K215" s="5">
        <f>SUMIFS(df_blueme_com_parcelamento!J:J,df_blueme_com_parcelamento!M:M,Conciliacao!A215)</f>
        <v>0</v>
      </c>
      <c r="L215" s="9">
        <f>SUMIFS(df_mutuos!I:I,df_mutuos!B:B,Conciliacao!A215)</f>
        <v>0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0</v>
      </c>
      <c r="O215" s="33">
        <f>SUMIFS(df_tesouraria_trans!E:E,df_tesouraria_trans!D:D,Conciliacao!A215,df_tesouraria_trans!E:E,"&lt;0")</f>
        <v>0</v>
      </c>
      <c r="P215" s="33">
        <f>SUMIFS(df_extrato_zig!G:G,df_extrato_zig!E:E,Conciliacao!A215,df_extrato_zig!G:G,"&lt;0",df_extrato_zig!D:D,"&lt;&gt;Saque",df_extrato_zig!D:D,"&lt;&gt;Saldo Inicial")</f>
        <v>0</v>
      </c>
      <c r="Q215" s="12">
        <f t="shared" si="13"/>
        <v>1980</v>
      </c>
      <c r="R215" s="26">
        <f t="shared" si="12"/>
        <v>2464.4899999999998</v>
      </c>
      <c r="S215" s="29">
        <f>SUMIFS(df_ajustes_conciliaco!C:C,df_ajustes_conciliaco!B:B,Conciliacao!A215)</f>
        <v>0</v>
      </c>
      <c r="T215" s="32">
        <f t="shared" ref="T215:T246" si="14">R215-S215</f>
        <v>2464.4899999999998</v>
      </c>
    </row>
    <row r="216" spans="1:20" x14ac:dyDescent="0.3">
      <c r="A216" s="6">
        <f t="shared" si="10"/>
        <v>45506</v>
      </c>
      <c r="B216" s="4">
        <f>-SUMIFS(df_extrato_zig!G:G,df_extrato_zig!E:E,Conciliacao!A216,df_extrato_zig!D:D,"Saque")</f>
        <v>0</v>
      </c>
      <c r="C216" s="4"/>
      <c r="D216" s="4">
        <f>SUMIFS(df_extrato_zig!E:E,df_extrato_zig!L:L,Conciliacao!A216,df_extrato_zig!F:F,"DINHEIRO")</f>
        <v>0</v>
      </c>
      <c r="E216" s="4">
        <f>SUMIFS(view_parc_agrup!H:H,view_parc_agrup!G:G,Conciliacao!A216)</f>
        <v>82216.37000000001</v>
      </c>
      <c r="F216" s="7">
        <f>SUMIFS(df_mutuos!H:H,df_mutuos!B:B,Conciliacao!A216)</f>
        <v>0</v>
      </c>
      <c r="G216" s="8">
        <f>SUMIFS(df_extratos!I:I,df_extratos!F:F,Conciliacao!A216,df_extratos!G:G,"CREDITO")</f>
        <v>82514.710000000006</v>
      </c>
      <c r="H216" s="24">
        <f>SUMIFS(df_tesouraria_trans!E:E,df_tesouraria_trans!D:D,Conciliacao!A216,df_tesouraria_trans!E:E,"&gt;0")</f>
        <v>529.99</v>
      </c>
      <c r="I216" s="10">
        <f t="shared" si="11"/>
        <v>-828.33000000000175</v>
      </c>
      <c r="J216" s="5">
        <f>SUMIFS(df_blueme_sem_parcelamento!E:E,df_blueme_sem_parcelamento!H:H,Conciliacao!A216)</f>
        <v>150031.41</v>
      </c>
      <c r="K216" s="5">
        <f>SUMIFS(df_blueme_com_parcelamento!J:J,df_blueme_com_parcelamento!M:M,Conciliacao!A216)</f>
        <v>0</v>
      </c>
      <c r="L216" s="9">
        <f>SUMIFS(df_mutuos!I:I,df_mutuos!B:B,Conciliacao!A216)</f>
        <v>0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-150000</v>
      </c>
      <c r="O216" s="33">
        <f>SUMIFS(df_tesouraria_trans!E:E,df_tesouraria_trans!D:D,Conciliacao!A216,df_tesouraria_trans!E:E,"&lt;0")</f>
        <v>0</v>
      </c>
      <c r="P216" s="33">
        <f>SUMIFS(df_extrato_zig!G:G,df_extrato_zig!E:E,Conciliacao!A216,df_extrato_zig!G:G,"&lt;0",df_extrato_zig!D:D,"&lt;&gt;Saque",df_extrato_zig!D:D,"&lt;&gt;Saldo Inicial")</f>
        <v>0</v>
      </c>
      <c r="Q216" s="12">
        <f t="shared" si="13"/>
        <v>31.410000000003492</v>
      </c>
      <c r="R216" s="26">
        <f t="shared" si="12"/>
        <v>859.74000000000524</v>
      </c>
      <c r="S216" s="29">
        <f>SUMIFS(df_ajustes_conciliaco!C:C,df_ajustes_conciliaco!B:B,Conciliacao!A216)</f>
        <v>0</v>
      </c>
      <c r="T216" s="32">
        <f t="shared" si="14"/>
        <v>859.74000000000524</v>
      </c>
    </row>
    <row r="217" spans="1:20" x14ac:dyDescent="0.3">
      <c r="A217" s="6">
        <f t="shared" si="10"/>
        <v>45507</v>
      </c>
      <c r="B217" s="4">
        <f>-SUMIFS(df_extrato_zig!G:G,df_extrato_zig!E:E,Conciliacao!A217,df_extrato_zig!D:D,"Saque")</f>
        <v>0</v>
      </c>
      <c r="C217" s="4"/>
      <c r="D217" s="4">
        <f>SUMIFS(df_extrato_zig!E:E,df_extrato_zig!L:L,Conciliacao!A217,df_extrato_zig!F:F,"DINHEIRO")</f>
        <v>0</v>
      </c>
      <c r="E217" s="4">
        <f>SUMIFS(view_parc_agrup!H:H,view_parc_agrup!G:G,Conciliacao!A217)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SUMIFS(df_tesouraria_trans!E:E,df_tesouraria_trans!D:D,Conciliacao!A217,df_tesouraria_trans!E:E,"&gt;0")</f>
        <v>0</v>
      </c>
      <c r="I217" s="10">
        <f t="shared" si="11"/>
        <v>0</v>
      </c>
      <c r="J217" s="5">
        <f>SUMIFS(df_blueme_sem_parcelamento!E:E,df_blueme_sem_parcelamento!H:H,Conciliacao!A217)</f>
        <v>0</v>
      </c>
      <c r="K217" s="5">
        <f>SUMIFS(df_blueme_com_parcelamento!J:J,df_blueme_com_parcelamento!M:M,Conciliacao!A217)</f>
        <v>0</v>
      </c>
      <c r="L217" s="9">
        <f>SUMIFS(df_mutuos!I:I,df_mutuos!B:B,Conciliacao!A217)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33">
        <f>SUMIFS(df_tesouraria_trans!E:E,df_tesouraria_trans!D:D,Conciliacao!A217,df_tesouraria_trans!E:E,"&lt;0")</f>
        <v>0</v>
      </c>
      <c r="P217" s="33">
        <f>SUMIFS(df_extrato_zig!G:G,df_extrato_zig!E:E,Conciliacao!A217,df_extrato_zig!G:G,"&lt;0",df_extrato_zig!D:D,"&lt;&gt;Saque",df_extrato_zig!D:D,"&lt;&gt;Saldo Inicial")</f>
        <v>0</v>
      </c>
      <c r="Q217" s="12">
        <f t="shared" si="13"/>
        <v>0</v>
      </c>
      <c r="R217" s="26">
        <f t="shared" si="12"/>
        <v>0</v>
      </c>
      <c r="S217" s="29">
        <f>SUMIFS(df_ajustes_conciliaco!C:C,df_ajustes_conciliaco!B:B,Conciliacao!A217)</f>
        <v>0</v>
      </c>
      <c r="T217" s="32">
        <f t="shared" si="14"/>
        <v>0</v>
      </c>
    </row>
    <row r="218" spans="1:20" x14ac:dyDescent="0.3">
      <c r="A218" s="6">
        <f t="shared" si="10"/>
        <v>45508</v>
      </c>
      <c r="B218" s="4">
        <f>-SUMIFS(df_extrato_zig!G:G,df_extrato_zig!E:E,Conciliacao!A218,df_extrato_zig!D:D,"Saque")</f>
        <v>0</v>
      </c>
      <c r="C218" s="4"/>
      <c r="D218" s="4">
        <f>SUMIFS(df_extrato_zig!E:E,df_extrato_zig!L:L,Conciliacao!A218,df_extrato_zig!F:F,"DINHEIRO")</f>
        <v>0</v>
      </c>
      <c r="E218" s="4">
        <f>SUMIFS(view_parc_agrup!H:H,view_parc_agrup!G:G,Conciliacao!A218)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SUMIFS(df_tesouraria_trans!E:E,df_tesouraria_trans!D:D,Conciliacao!A218,df_tesouraria_trans!E:E,"&gt;0")</f>
        <v>0</v>
      </c>
      <c r="I218" s="10">
        <f t="shared" si="11"/>
        <v>0</v>
      </c>
      <c r="J218" s="5">
        <f>SUMIFS(df_blueme_sem_parcelamento!E:E,df_blueme_sem_parcelamento!H:H,Conciliacao!A218)</f>
        <v>0</v>
      </c>
      <c r="K218" s="5">
        <f>SUMIFS(df_blueme_com_parcelamento!J:J,df_blueme_com_parcelamento!M:M,Conciliacao!A218)</f>
        <v>0</v>
      </c>
      <c r="L218" s="9">
        <f>SUMIFS(df_mutuos!I:I,df_mutuos!B:B,Conciliacao!A218)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33">
        <f>SUMIFS(df_tesouraria_trans!E:E,df_tesouraria_trans!D:D,Conciliacao!A218,df_tesouraria_trans!E:E,"&lt;0")</f>
        <v>0</v>
      </c>
      <c r="P218" s="33">
        <f>SUMIFS(df_extrato_zig!G:G,df_extrato_zig!E:E,Conciliacao!A218,df_extrato_zig!G:G,"&lt;0",df_extrato_zig!D:D,"&lt;&gt;Saque",df_extrato_zig!D:D,"&lt;&gt;Saldo Inicial")</f>
        <v>0</v>
      </c>
      <c r="Q218" s="12">
        <f t="shared" si="13"/>
        <v>0</v>
      </c>
      <c r="R218" s="26">
        <f t="shared" si="12"/>
        <v>0</v>
      </c>
      <c r="S218" s="29">
        <f>SUMIFS(df_ajustes_conciliaco!C:C,df_ajustes_conciliaco!B:B,Conciliacao!A218)</f>
        <v>0</v>
      </c>
      <c r="T218" s="32">
        <f t="shared" si="14"/>
        <v>0</v>
      </c>
    </row>
    <row r="219" spans="1:20" x14ac:dyDescent="0.3">
      <c r="A219" s="6">
        <f t="shared" si="10"/>
        <v>45509</v>
      </c>
      <c r="B219" s="4">
        <f>-SUMIFS(df_extrato_zig!G:G,df_extrato_zig!E:E,Conciliacao!A219,df_extrato_zig!D:D,"Saque")</f>
        <v>0</v>
      </c>
      <c r="C219" s="4"/>
      <c r="D219" s="4">
        <f>SUMIFS(df_extrato_zig!E:E,df_extrato_zig!L:L,Conciliacao!A219,df_extrato_zig!F:F,"DINHEIRO")</f>
        <v>0</v>
      </c>
      <c r="E219" s="4">
        <f>SUMIFS(view_parc_agrup!H:H,view_parc_agrup!G:G,Conciliacao!A219)</f>
        <v>48668.08</v>
      </c>
      <c r="F219" s="7">
        <f>SUMIFS(df_mutuos!H:H,df_mutuos!B:B,Conciliacao!A219)</f>
        <v>0</v>
      </c>
      <c r="G219" s="8">
        <f>SUMIFS(df_extratos!I:I,df_extratos!F:F,Conciliacao!A219,df_extratos!G:G,"CREDITO")</f>
        <v>290948.00999999995</v>
      </c>
      <c r="H219" s="24">
        <f>SUMIFS(df_tesouraria_trans!E:E,df_tesouraria_trans!D:D,Conciliacao!A219,df_tesouraria_trans!E:E,"&gt;0")</f>
        <v>4740.55</v>
      </c>
      <c r="I219" s="10">
        <f t="shared" si="11"/>
        <v>-247020.47999999992</v>
      </c>
      <c r="J219" s="5">
        <f>SUMIFS(df_blueme_sem_parcelamento!E:E,df_blueme_sem_parcelamento!H:H,Conciliacao!A219)</f>
        <v>137127.22000000003</v>
      </c>
      <c r="K219" s="5">
        <f>SUMIFS(df_blueme_com_parcelamento!J:J,df_blueme_com_parcelamento!M:M,Conciliacao!A219)</f>
        <v>16518.14</v>
      </c>
      <c r="L219" s="9">
        <f>SUMIFS(df_mutuos!I:I,df_mutuos!B:B,Conciliacao!A219)</f>
        <v>0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-154701.35999999996</v>
      </c>
      <c r="O219" s="33">
        <f>SUMIFS(df_tesouraria_trans!E:E,df_tesouraria_trans!D:D,Conciliacao!A219,df_tesouraria_trans!E:E,"&lt;0")</f>
        <v>0</v>
      </c>
      <c r="P219" s="33">
        <f>SUMIFS(df_extrato_zig!G:G,df_extrato_zig!E:E,Conciliacao!A219,df_extrato_zig!G:G,"&lt;0",df_extrato_zig!D:D,"&lt;&gt;Saque",df_extrato_zig!D:D,"&lt;&gt;Saldo Inicial")</f>
        <v>0</v>
      </c>
      <c r="Q219" s="12">
        <f t="shared" si="13"/>
        <v>-1055.9999999999127</v>
      </c>
      <c r="R219" s="26">
        <f t="shared" si="12"/>
        <v>245964.48</v>
      </c>
      <c r="S219" s="29">
        <f>SUMIFS(df_ajustes_conciliaco!C:C,df_ajustes_conciliaco!B:B,Conciliacao!A219)</f>
        <v>0</v>
      </c>
      <c r="T219" s="32">
        <f t="shared" si="14"/>
        <v>245964.48</v>
      </c>
    </row>
    <row r="220" spans="1:20" x14ac:dyDescent="0.3">
      <c r="A220" s="6">
        <f t="shared" si="10"/>
        <v>45510</v>
      </c>
      <c r="B220" s="4">
        <f>-SUMIFS(df_extrato_zig!G:G,df_extrato_zig!E:E,Conciliacao!A220,df_extrato_zig!D:D,"Saque")</f>
        <v>0</v>
      </c>
      <c r="C220" s="4"/>
      <c r="D220" s="4">
        <f>SUMIFS(df_extrato_zig!E:E,df_extrato_zig!L:L,Conciliacao!A220,df_extrato_zig!F:F,"DINHEIRO")</f>
        <v>0</v>
      </c>
      <c r="E220" s="4">
        <f>SUMIFS(view_parc_agrup!H:H,view_parc_agrup!G:G,Conciliacao!A220)</f>
        <v>8374.9</v>
      </c>
      <c r="F220" s="7">
        <f>SUMIFS(df_mutuos!H:H,df_mutuos!B:B,Conciliacao!A220)</f>
        <v>0</v>
      </c>
      <c r="G220" s="8">
        <f>SUMIFS(df_extratos!I:I,df_extratos!F:F,Conciliacao!A220,df_extratos!G:G,"CREDITO")</f>
        <v>8374.9</v>
      </c>
      <c r="H220" s="24">
        <f>SUMIFS(df_tesouraria_trans!E:E,df_tesouraria_trans!D:D,Conciliacao!A220,df_tesouraria_trans!E:E,"&gt;0")</f>
        <v>0</v>
      </c>
      <c r="I220" s="10">
        <f t="shared" si="11"/>
        <v>0</v>
      </c>
      <c r="J220" s="5">
        <f>SUMIFS(df_blueme_sem_parcelamento!E:E,df_blueme_sem_parcelamento!H:H,Conciliacao!A220)</f>
        <v>864.9</v>
      </c>
      <c r="K220" s="5">
        <f>SUMIFS(df_blueme_com_parcelamento!J:J,df_blueme_com_parcelamento!M:M,Conciliacao!A220)</f>
        <v>0</v>
      </c>
      <c r="L220" s="9">
        <f>SUMIFS(df_mutuos!I:I,df_mutuos!B:B,Conciliacao!A220)</f>
        <v>0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0</v>
      </c>
      <c r="O220" s="33">
        <f>SUMIFS(df_tesouraria_trans!E:E,df_tesouraria_trans!D:D,Conciliacao!A220,df_tesouraria_trans!E:E,"&lt;0")</f>
        <v>0</v>
      </c>
      <c r="P220" s="33">
        <f>SUMIFS(df_extrato_zig!G:G,df_extrato_zig!E:E,Conciliacao!A220,df_extrato_zig!G:G,"&lt;0",df_extrato_zig!D:D,"&lt;&gt;Saque",df_extrato_zig!D:D,"&lt;&gt;Saldo Inicial")</f>
        <v>0</v>
      </c>
      <c r="Q220" s="12">
        <f t="shared" si="13"/>
        <v>864.9</v>
      </c>
      <c r="R220" s="26">
        <f t="shared" si="12"/>
        <v>864.9</v>
      </c>
      <c r="S220" s="29">
        <f>SUMIFS(df_ajustes_conciliaco!C:C,df_ajustes_conciliaco!B:B,Conciliacao!A220)</f>
        <v>0</v>
      </c>
      <c r="T220" s="32">
        <f t="shared" si="14"/>
        <v>864.9</v>
      </c>
    </row>
    <row r="221" spans="1:20" x14ac:dyDescent="0.3">
      <c r="A221" s="6">
        <f t="shared" si="10"/>
        <v>45511</v>
      </c>
      <c r="B221" s="4">
        <f>-SUMIFS(df_extrato_zig!G:G,df_extrato_zig!E:E,Conciliacao!A221,df_extrato_zig!D:D,"Saque")</f>
        <v>0</v>
      </c>
      <c r="C221" s="4"/>
      <c r="D221" s="4">
        <f>SUMIFS(df_extrato_zig!E:E,df_extrato_zig!L:L,Conciliacao!A221,df_extrato_zig!F:F,"DINHEIRO")</f>
        <v>0</v>
      </c>
      <c r="E221" s="4">
        <f>SUMIFS(view_parc_agrup!H:H,view_parc_agrup!G:G,Conciliacao!A221)</f>
        <v>86.4</v>
      </c>
      <c r="F221" s="7">
        <f>SUMIFS(df_mutuos!H:H,df_mutuos!B:B,Conciliacao!A221)</f>
        <v>0</v>
      </c>
      <c r="G221" s="8">
        <f>SUMIFS(df_extratos!I:I,df_extratos!F:F,Conciliacao!A221,df_extratos!G:G,"CREDITO")</f>
        <v>86.4</v>
      </c>
      <c r="H221" s="24">
        <f>SUMIFS(df_tesouraria_trans!E:E,df_tesouraria_trans!D:D,Conciliacao!A221,df_tesouraria_trans!E:E,"&gt;0")</f>
        <v>113</v>
      </c>
      <c r="I221" s="10">
        <f t="shared" si="11"/>
        <v>-113</v>
      </c>
      <c r="J221" s="5">
        <f>SUMIFS(df_blueme_sem_parcelamento!E:E,df_blueme_sem_parcelamento!H:H,Conciliacao!A221)</f>
        <v>250954.74000000005</v>
      </c>
      <c r="K221" s="5">
        <f>SUMIFS(df_blueme_com_parcelamento!J:J,df_blueme_com_parcelamento!M:M,Conciliacao!A221)</f>
        <v>0</v>
      </c>
      <c r="L221" s="9">
        <f>SUMIFS(df_mutuos!I:I,df_mutuos!B:B,Conciliacao!A221)</f>
        <v>0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-251819.63999999987</v>
      </c>
      <c r="O221" s="33">
        <f>SUMIFS(df_tesouraria_trans!E:E,df_tesouraria_trans!D:D,Conciliacao!A221,df_tesouraria_trans!E:E,"&lt;0")</f>
        <v>0</v>
      </c>
      <c r="P221" s="33">
        <f>SUMIFS(df_extrato_zig!G:G,df_extrato_zig!E:E,Conciliacao!A221,df_extrato_zig!G:G,"&lt;0",df_extrato_zig!D:D,"&lt;&gt;Saque",df_extrato_zig!D:D,"&lt;&gt;Saldo Inicial")</f>
        <v>0</v>
      </c>
      <c r="Q221" s="12">
        <f t="shared" si="13"/>
        <v>-864.89999999981956</v>
      </c>
      <c r="R221" s="26">
        <f t="shared" si="12"/>
        <v>-751.89999999981956</v>
      </c>
      <c r="S221" s="29">
        <f>SUMIFS(df_ajustes_conciliaco!C:C,df_ajustes_conciliaco!B:B,Conciliacao!A221)</f>
        <v>0</v>
      </c>
      <c r="T221" s="32">
        <f t="shared" si="14"/>
        <v>-751.89999999981956</v>
      </c>
    </row>
    <row r="222" spans="1:20" x14ac:dyDescent="0.3">
      <c r="A222" s="6">
        <f t="shared" si="10"/>
        <v>45512</v>
      </c>
      <c r="B222" s="4">
        <f>-SUMIFS(df_extrato_zig!G:G,df_extrato_zig!E:E,Conciliacao!A222,df_extrato_zig!D:D,"Saque")</f>
        <v>0</v>
      </c>
      <c r="C222" s="4"/>
      <c r="D222" s="4">
        <f>SUMIFS(df_extrato_zig!E:E,df_extrato_zig!L:L,Conciliacao!A222,df_extrato_zig!F:F,"DINHEIRO")</f>
        <v>0</v>
      </c>
      <c r="E222" s="4">
        <f>SUMIFS(view_parc_agrup!H:H,view_parc_agrup!G:G,Conciliacao!A222)</f>
        <v>298.01</v>
      </c>
      <c r="F222" s="7">
        <f>SUMIFS(df_mutuos!H:H,df_mutuos!B:B,Conciliacao!A222)</f>
        <v>0</v>
      </c>
      <c r="G222" s="8">
        <f>SUMIFS(df_extratos!I:I,df_extratos!F:F,Conciliacao!A222,df_extratos!G:G,"CREDITO")</f>
        <v>298.01</v>
      </c>
      <c r="H222" s="24">
        <f>SUMIFS(df_tesouraria_trans!E:E,df_tesouraria_trans!D:D,Conciliacao!A222,df_tesouraria_trans!E:E,"&gt;0")</f>
        <v>1801.19</v>
      </c>
      <c r="I222" s="10">
        <f t="shared" si="11"/>
        <v>-1801.1899999999998</v>
      </c>
      <c r="J222" s="5">
        <f>SUMIFS(df_blueme_sem_parcelamento!E:E,df_blueme_sem_parcelamento!H:H,Conciliacao!A222)</f>
        <v>979</v>
      </c>
      <c r="K222" s="5">
        <f>SUMIFS(df_blueme_com_parcelamento!J:J,df_blueme_com_parcelamento!M:M,Conciliacao!A222)</f>
        <v>0</v>
      </c>
      <c r="L222" s="9">
        <f>SUMIFS(df_mutuos!I:I,df_mutuos!B:B,Conciliacao!A222)</f>
        <v>0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-979</v>
      </c>
      <c r="O222" s="33">
        <f>SUMIFS(df_tesouraria_trans!E:E,df_tesouraria_trans!D:D,Conciliacao!A222,df_tesouraria_trans!E:E,"&lt;0")</f>
        <v>0</v>
      </c>
      <c r="P222" s="33">
        <f>SUMIFS(df_extrato_zig!G:G,df_extrato_zig!E:E,Conciliacao!A222,df_extrato_zig!G:G,"&lt;0",df_extrato_zig!D:D,"&lt;&gt;Saque",df_extrato_zig!D:D,"&lt;&gt;Saldo Inicial")</f>
        <v>0</v>
      </c>
      <c r="Q222" s="12">
        <f t="shared" si="13"/>
        <v>0</v>
      </c>
      <c r="R222" s="26">
        <f t="shared" si="12"/>
        <v>1801.1899999999998</v>
      </c>
      <c r="S222" s="29">
        <f>SUMIFS(df_ajustes_conciliaco!C:C,df_ajustes_conciliaco!B:B,Conciliacao!A222)</f>
        <v>0</v>
      </c>
      <c r="T222" s="32">
        <f t="shared" si="14"/>
        <v>1801.1899999999998</v>
      </c>
    </row>
    <row r="223" spans="1:20" x14ac:dyDescent="0.3">
      <c r="A223" s="6">
        <f t="shared" si="10"/>
        <v>45513</v>
      </c>
      <c r="B223" s="4">
        <f>-SUMIFS(df_extrato_zig!G:G,df_extrato_zig!E:E,Conciliacao!A223,df_extrato_zig!D:D,"Saque")</f>
        <v>0</v>
      </c>
      <c r="C223" s="4"/>
      <c r="D223" s="4">
        <f>SUMIFS(df_extrato_zig!E:E,df_extrato_zig!L:L,Conciliacao!A223,df_extrato_zig!F:F,"DINHEIRO")</f>
        <v>0</v>
      </c>
      <c r="E223" s="4">
        <f>SUMIFS(view_parc_agrup!H:H,view_parc_agrup!G:G,Conciliacao!A223)</f>
        <v>36780.339999999997</v>
      </c>
      <c r="F223" s="7">
        <f>SUMIFS(df_mutuos!H:H,df_mutuos!B:B,Conciliacao!A223)</f>
        <v>0</v>
      </c>
      <c r="G223" s="8">
        <f>SUMIFS(df_extratos!I:I,df_extratos!F:F,Conciliacao!A223,df_extratos!G:G,"CREDITO")</f>
        <v>38815.339999999997</v>
      </c>
      <c r="H223" s="24">
        <f>SUMIFS(df_tesouraria_trans!E:E,df_tesouraria_trans!D:D,Conciliacao!A223,df_tesouraria_trans!E:E,"&gt;0")</f>
        <v>219.22</v>
      </c>
      <c r="I223" s="10">
        <f t="shared" si="11"/>
        <v>-2254.2200000000012</v>
      </c>
      <c r="J223" s="5">
        <f>SUMIFS(df_blueme_sem_parcelamento!E:E,df_blueme_sem_parcelamento!H:H,Conciliacao!A223)</f>
        <v>0</v>
      </c>
      <c r="K223" s="5">
        <f>SUMIFS(df_blueme_com_parcelamento!J:J,df_blueme_com_parcelamento!M:M,Conciliacao!A223)</f>
        <v>0</v>
      </c>
      <c r="L223" s="9">
        <f>SUMIFS(df_mutuos!I:I,df_mutuos!B:B,Conciliacao!A223)</f>
        <v>0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0</v>
      </c>
      <c r="O223" s="33">
        <f>SUMIFS(df_tesouraria_trans!E:E,df_tesouraria_trans!D:D,Conciliacao!A223,df_tesouraria_trans!E:E,"&lt;0")</f>
        <v>0</v>
      </c>
      <c r="P223" s="33">
        <f>SUMIFS(df_extrato_zig!G:G,df_extrato_zig!E:E,Conciliacao!A223,df_extrato_zig!G:G,"&lt;0",df_extrato_zig!D:D,"&lt;&gt;Saque",df_extrato_zig!D:D,"&lt;&gt;Saldo Inicial")</f>
        <v>0</v>
      </c>
      <c r="Q223" s="12">
        <f t="shared" si="13"/>
        <v>0</v>
      </c>
      <c r="R223" s="26">
        <f t="shared" si="12"/>
        <v>2254.2200000000012</v>
      </c>
      <c r="S223" s="29">
        <f>SUMIFS(df_ajustes_conciliaco!C:C,df_ajustes_conciliaco!B:B,Conciliacao!A223)</f>
        <v>0</v>
      </c>
      <c r="T223" s="32">
        <f t="shared" si="14"/>
        <v>2254.2200000000012</v>
      </c>
    </row>
    <row r="224" spans="1:20" x14ac:dyDescent="0.3">
      <c r="A224" s="6">
        <f t="shared" si="10"/>
        <v>45514</v>
      </c>
      <c r="B224" s="4">
        <f>-SUMIFS(df_extrato_zig!G:G,df_extrato_zig!E:E,Conciliacao!A224,df_extrato_zig!D:D,"Saque")</f>
        <v>0</v>
      </c>
      <c r="C224" s="4"/>
      <c r="D224" s="4">
        <f>SUMIFS(df_extrato_zig!E:E,df_extrato_zig!L:L,Conciliacao!A224,df_extrato_zig!F:F,"DINHEIRO")</f>
        <v>0</v>
      </c>
      <c r="E224" s="4">
        <f>SUMIFS(view_parc_agrup!H:H,view_parc_agrup!G:G,Conciliacao!A224)</f>
        <v>0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SUMIFS(df_tesouraria_trans!E:E,df_tesouraria_trans!D:D,Conciliacao!A224,df_tesouraria_trans!E:E,"&gt;0")</f>
        <v>0</v>
      </c>
      <c r="I224" s="10">
        <f t="shared" si="11"/>
        <v>0</v>
      </c>
      <c r="J224" s="5">
        <f>SUMIFS(df_blueme_sem_parcelamento!E:E,df_blueme_sem_parcelamento!H:H,Conciliacao!A224)</f>
        <v>0.15</v>
      </c>
      <c r="K224" s="5">
        <f>SUMIFS(df_blueme_com_parcelamento!J:J,df_blueme_com_parcelamento!M:M,Conciliacao!A224)</f>
        <v>0</v>
      </c>
      <c r="L224" s="9">
        <f>SUMIFS(df_mutuos!I:I,df_mutuos!B:B,Conciliacao!A224)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33">
        <f>SUMIFS(df_tesouraria_trans!E:E,df_tesouraria_trans!D:D,Conciliacao!A224,df_tesouraria_trans!E:E,"&lt;0")</f>
        <v>0</v>
      </c>
      <c r="P224" s="33">
        <f>SUMIFS(df_extrato_zig!G:G,df_extrato_zig!E:E,Conciliacao!A224,df_extrato_zig!G:G,"&lt;0",df_extrato_zig!D:D,"&lt;&gt;Saque",df_extrato_zig!D:D,"&lt;&gt;Saldo Inicial")</f>
        <v>0</v>
      </c>
      <c r="Q224" s="12">
        <f t="shared" si="13"/>
        <v>0.15</v>
      </c>
      <c r="R224" s="26">
        <f t="shared" si="12"/>
        <v>0.15</v>
      </c>
      <c r="S224" s="29">
        <f>SUMIFS(df_ajustes_conciliaco!C:C,df_ajustes_conciliaco!B:B,Conciliacao!A224)</f>
        <v>0</v>
      </c>
      <c r="T224" s="32">
        <f t="shared" si="14"/>
        <v>0.15</v>
      </c>
    </row>
    <row r="225" spans="1:20" x14ac:dyDescent="0.3">
      <c r="A225" s="6">
        <f t="shared" si="10"/>
        <v>45515</v>
      </c>
      <c r="B225" s="4">
        <f>-SUMIFS(df_extrato_zig!G:G,df_extrato_zig!E:E,Conciliacao!A225,df_extrato_zig!D:D,"Saque")</f>
        <v>0</v>
      </c>
      <c r="C225" s="4"/>
      <c r="D225" s="4">
        <f>SUMIFS(df_extrato_zig!E:E,df_extrato_zig!L:L,Conciliacao!A225,df_extrato_zig!F:F,"DINHEIRO")</f>
        <v>0</v>
      </c>
      <c r="E225" s="4">
        <f>SUMIFS(view_parc_agrup!H:H,view_parc_agrup!G:G,Conciliacao!A225)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SUMIFS(df_tesouraria_trans!E:E,df_tesouraria_trans!D:D,Conciliacao!A225,df_tesouraria_trans!E:E,"&gt;0")</f>
        <v>0</v>
      </c>
      <c r="I225" s="10">
        <f t="shared" si="11"/>
        <v>0</v>
      </c>
      <c r="J225" s="5">
        <f>SUMIFS(df_blueme_sem_parcelamento!E:E,df_blueme_sem_parcelamento!H:H,Conciliacao!A225)</f>
        <v>0</v>
      </c>
      <c r="K225" s="5">
        <f>SUMIFS(df_blueme_com_parcelamento!J:J,df_blueme_com_parcelamento!M:M,Conciliacao!A225)</f>
        <v>0</v>
      </c>
      <c r="L225" s="9">
        <f>SUMIFS(df_mutuos!I:I,df_mutuos!B:B,Conciliacao!A225)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33">
        <f>SUMIFS(df_tesouraria_trans!E:E,df_tesouraria_trans!D:D,Conciliacao!A225,df_tesouraria_trans!E:E,"&lt;0")</f>
        <v>0</v>
      </c>
      <c r="P225" s="33">
        <f>SUMIFS(df_extrato_zig!G:G,df_extrato_zig!E:E,Conciliacao!A225,df_extrato_zig!G:G,"&lt;0",df_extrato_zig!D:D,"&lt;&gt;Saque",df_extrato_zig!D:D,"&lt;&gt;Saldo Inicial")</f>
        <v>0</v>
      </c>
      <c r="Q225" s="12">
        <f t="shared" si="13"/>
        <v>0</v>
      </c>
      <c r="R225" s="26">
        <f t="shared" si="12"/>
        <v>0</v>
      </c>
      <c r="S225" s="29">
        <f>SUMIFS(df_ajustes_conciliaco!C:C,df_ajustes_conciliaco!B:B,Conciliacao!A225)</f>
        <v>0</v>
      </c>
      <c r="T225" s="32">
        <f t="shared" si="14"/>
        <v>0</v>
      </c>
    </row>
    <row r="226" spans="1:20" x14ac:dyDescent="0.3">
      <c r="A226" s="6">
        <f t="shared" si="10"/>
        <v>45516</v>
      </c>
      <c r="B226" s="4">
        <f>-SUMIFS(df_extrato_zig!G:G,df_extrato_zig!E:E,Conciliacao!A226,df_extrato_zig!D:D,"Saque")</f>
        <v>0</v>
      </c>
      <c r="C226" s="4"/>
      <c r="D226" s="4">
        <f>SUMIFS(df_extrato_zig!E:E,df_extrato_zig!L:L,Conciliacao!A226,df_extrato_zig!F:F,"DINHEIRO")</f>
        <v>0</v>
      </c>
      <c r="E226" s="4">
        <f>SUMIFS(view_parc_agrup!H:H,view_parc_agrup!G:G,Conciliacao!A226)</f>
        <v>1314.7800000000002</v>
      </c>
      <c r="F226" s="7">
        <f>SUMIFS(df_mutuos!H:H,df_mutuos!B:B,Conciliacao!A226)</f>
        <v>0</v>
      </c>
      <c r="G226" s="8">
        <f>SUMIFS(df_extratos!I:I,df_extratos!F:F,Conciliacao!A226,df_extratos!G:G,"CREDITO")</f>
        <v>218495.77000000002</v>
      </c>
      <c r="H226" s="24">
        <f>SUMIFS(df_tesouraria_trans!E:E,df_tesouraria_trans!D:D,Conciliacao!A226,df_tesouraria_trans!E:E,"&gt;0")</f>
        <v>3867.95</v>
      </c>
      <c r="I226" s="10">
        <f t="shared" si="11"/>
        <v>-221048.94000000003</v>
      </c>
      <c r="J226" s="5">
        <f>SUMIFS(df_blueme_sem_parcelamento!E:E,df_blueme_sem_parcelamento!H:H,Conciliacao!A226)</f>
        <v>44343.76</v>
      </c>
      <c r="K226" s="5">
        <f>SUMIFS(df_blueme_com_parcelamento!J:J,df_blueme_com_parcelamento!M:M,Conciliacao!A226)</f>
        <v>24320.720000000001</v>
      </c>
      <c r="L226" s="9">
        <f>SUMIFS(df_mutuos!I:I,df_mutuos!B:B,Conciliacao!A226)</f>
        <v>0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-68664.48000000001</v>
      </c>
      <c r="O226" s="33">
        <f>SUMIFS(df_tesouraria_trans!E:E,df_tesouraria_trans!D:D,Conciliacao!A226,df_tesouraria_trans!E:E,"&lt;0")</f>
        <v>-3870</v>
      </c>
      <c r="P226" s="33">
        <f>SUMIFS(df_extrato_zig!G:G,df_extrato_zig!E:E,Conciliacao!A226,df_extrato_zig!G:G,"&lt;0",df_extrato_zig!D:D,"&lt;&gt;Saque",df_extrato_zig!D:D,"&lt;&gt;Saldo Inicial")</f>
        <v>0</v>
      </c>
      <c r="Q226" s="12">
        <f t="shared" si="13"/>
        <v>-3870</v>
      </c>
      <c r="R226" s="26">
        <f t="shared" si="12"/>
        <v>217178.94000000003</v>
      </c>
      <c r="S226" s="29">
        <f>SUMIFS(df_ajustes_conciliaco!C:C,df_ajustes_conciliaco!B:B,Conciliacao!A226)</f>
        <v>0</v>
      </c>
      <c r="T226" s="32">
        <f t="shared" si="14"/>
        <v>217178.94000000003</v>
      </c>
    </row>
    <row r="227" spans="1:20" x14ac:dyDescent="0.3">
      <c r="A227" s="6">
        <f t="shared" si="10"/>
        <v>45517</v>
      </c>
      <c r="B227" s="4">
        <f>-SUMIFS(df_extrato_zig!G:G,df_extrato_zig!E:E,Conciliacao!A227,df_extrato_zig!D:D,"Saque")</f>
        <v>0</v>
      </c>
      <c r="C227" s="4"/>
      <c r="D227" s="4">
        <f>SUMIFS(df_extrato_zig!E:E,df_extrato_zig!L:L,Conciliacao!A227,df_extrato_zig!F:F,"DINHEIRO")</f>
        <v>0</v>
      </c>
      <c r="E227" s="4">
        <f>SUMIFS(view_parc_agrup!H:H,view_parc_agrup!G:G,Conciliacao!A227)</f>
        <v>162.41000000000003</v>
      </c>
      <c r="F227" s="7">
        <f>SUMIFS(df_mutuos!H:H,df_mutuos!B:B,Conciliacao!A227)</f>
        <v>0</v>
      </c>
      <c r="G227" s="8">
        <f>SUMIFS(df_extratos!I:I,df_extratos!F:F,Conciliacao!A227,df_extratos!G:G,"CREDITO")</f>
        <v>1027.31</v>
      </c>
      <c r="H227" s="24">
        <f>SUMIFS(df_tesouraria_trans!E:E,df_tesouraria_trans!D:D,Conciliacao!A227,df_tesouraria_trans!E:E,"&gt;0")</f>
        <v>0</v>
      </c>
      <c r="I227" s="10">
        <f t="shared" si="11"/>
        <v>-864.89999999999986</v>
      </c>
      <c r="J227" s="5">
        <f>SUMIFS(df_blueme_sem_parcelamento!E:E,df_blueme_sem_parcelamento!H:H,Conciliacao!A227)</f>
        <v>864.9</v>
      </c>
      <c r="K227" s="5">
        <f>SUMIFS(df_blueme_com_parcelamento!J:J,df_blueme_com_parcelamento!M:M,Conciliacao!A227)</f>
        <v>0</v>
      </c>
      <c r="L227" s="9">
        <f>SUMIFS(df_mutuos!I:I,df_mutuos!B:B,Conciliacao!A227)</f>
        <v>0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-1729.8</v>
      </c>
      <c r="O227" s="33">
        <f>SUMIFS(df_tesouraria_trans!E:E,df_tesouraria_trans!D:D,Conciliacao!A227,df_tesouraria_trans!E:E,"&lt;0")</f>
        <v>0</v>
      </c>
      <c r="P227" s="33">
        <f>SUMIFS(df_extrato_zig!G:G,df_extrato_zig!E:E,Conciliacao!A227,df_extrato_zig!G:G,"&lt;0",df_extrato_zig!D:D,"&lt;&gt;Saque",df_extrato_zig!D:D,"&lt;&gt;Saldo Inicial")</f>
        <v>0</v>
      </c>
      <c r="Q227" s="12">
        <f t="shared" si="13"/>
        <v>-864.9</v>
      </c>
      <c r="R227" s="26">
        <f t="shared" si="12"/>
        <v>0</v>
      </c>
      <c r="S227" s="29">
        <f>SUMIFS(df_ajustes_conciliaco!C:C,df_ajustes_conciliaco!B:B,Conciliacao!A227)</f>
        <v>0</v>
      </c>
      <c r="T227" s="32">
        <f t="shared" si="14"/>
        <v>0</v>
      </c>
    </row>
    <row r="228" spans="1:20" x14ac:dyDescent="0.3">
      <c r="A228" s="6">
        <f t="shared" si="10"/>
        <v>45518</v>
      </c>
      <c r="B228" s="4">
        <f>-SUMIFS(df_extrato_zig!G:G,df_extrato_zig!E:E,Conciliacao!A228,df_extrato_zig!D:D,"Saque")</f>
        <v>0</v>
      </c>
      <c r="C228" s="4"/>
      <c r="D228" s="4">
        <f>SUMIFS(df_extrato_zig!E:E,df_extrato_zig!L:L,Conciliacao!A228,df_extrato_zig!F:F,"DINHEIRO")</f>
        <v>0</v>
      </c>
      <c r="E228" s="4">
        <f>SUMIFS(view_parc_agrup!H:H,view_parc_agrup!G:G,Conciliacao!A228)</f>
        <v>28.8</v>
      </c>
      <c r="F228" s="7">
        <f>SUMIFS(df_mutuos!H:H,df_mutuos!B:B,Conciliacao!A228)</f>
        <v>0</v>
      </c>
      <c r="G228" s="8">
        <f>SUMIFS(df_extratos!I:I,df_extratos!F:F,Conciliacao!A228,df_extratos!G:G,"CREDITO")</f>
        <v>28.8</v>
      </c>
      <c r="H228" s="24">
        <f>SUMIFS(df_tesouraria_trans!E:E,df_tesouraria_trans!D:D,Conciliacao!A228,df_tesouraria_trans!E:E,"&gt;0")</f>
        <v>549.23</v>
      </c>
      <c r="I228" s="10">
        <f t="shared" si="11"/>
        <v>-549.23</v>
      </c>
      <c r="J228" s="5">
        <f>SUMIFS(df_blueme_sem_parcelamento!E:E,df_blueme_sem_parcelamento!H:H,Conciliacao!A228)</f>
        <v>93494.159999999989</v>
      </c>
      <c r="K228" s="5">
        <f>SUMIFS(df_blueme_com_parcelamento!J:J,df_blueme_com_parcelamento!M:M,Conciliacao!A228)</f>
        <v>558.29</v>
      </c>
      <c r="L228" s="9">
        <f>SUMIFS(df_mutuos!I:I,df_mutuos!B:B,Conciliacao!A228)</f>
        <v>0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-94101.64999999998</v>
      </c>
      <c r="O228" s="33">
        <f>SUMIFS(df_tesouraria_trans!E:E,df_tesouraria_trans!D:D,Conciliacao!A228,df_tesouraria_trans!E:E,"&lt;0")</f>
        <v>0</v>
      </c>
      <c r="P228" s="33">
        <f>SUMIFS(df_extrato_zig!G:G,df_extrato_zig!E:E,Conciliacao!A228,df_extrato_zig!G:G,"&lt;0",df_extrato_zig!D:D,"&lt;&gt;Saque",df_extrato_zig!D:D,"&lt;&gt;Saldo Inicial")</f>
        <v>0</v>
      </c>
      <c r="Q228" s="12">
        <f t="shared" si="13"/>
        <v>-49.19999999999709</v>
      </c>
      <c r="R228" s="26">
        <f t="shared" si="12"/>
        <v>500.03000000000293</v>
      </c>
      <c r="S228" s="29">
        <f>SUMIFS(df_ajustes_conciliaco!C:C,df_ajustes_conciliaco!B:B,Conciliacao!A228)</f>
        <v>0</v>
      </c>
      <c r="T228" s="32">
        <f t="shared" si="14"/>
        <v>500.03000000000293</v>
      </c>
    </row>
    <row r="229" spans="1:20" x14ac:dyDescent="0.3">
      <c r="A229" s="6">
        <f t="shared" si="10"/>
        <v>45519</v>
      </c>
      <c r="B229" s="4">
        <f>-SUMIFS(df_extrato_zig!G:G,df_extrato_zig!E:E,Conciliacao!A229,df_extrato_zig!D:D,"Saque")</f>
        <v>0</v>
      </c>
      <c r="C229" s="4"/>
      <c r="D229" s="4">
        <f>SUMIFS(df_extrato_zig!E:E,df_extrato_zig!L:L,Conciliacao!A229,df_extrato_zig!F:F,"DINHEIRO")</f>
        <v>0</v>
      </c>
      <c r="E229" s="4">
        <f>SUMIFS(view_parc_agrup!H:H,view_parc_agrup!G:G,Conciliacao!A229)</f>
        <v>442.6</v>
      </c>
      <c r="F229" s="7">
        <f>SUMIFS(df_mutuos!H:H,df_mutuos!B:B,Conciliacao!A229)</f>
        <v>0</v>
      </c>
      <c r="G229" s="8">
        <f>SUMIFS(df_extratos!I:I,df_extratos!F:F,Conciliacao!A229,df_extratos!G:G,"CREDITO")</f>
        <v>442.6</v>
      </c>
      <c r="H229" s="24">
        <f>SUMIFS(df_tesouraria_trans!E:E,df_tesouraria_trans!D:D,Conciliacao!A229,df_tesouraria_trans!E:E,"&gt;0")</f>
        <v>726.3</v>
      </c>
      <c r="I229" s="10">
        <f t="shared" si="11"/>
        <v>-726.30000000000007</v>
      </c>
      <c r="J229" s="5">
        <f>SUMIFS(df_blueme_sem_parcelamento!E:E,df_blueme_sem_parcelamento!H:H,Conciliacao!A229)</f>
        <v>0</v>
      </c>
      <c r="K229" s="5">
        <f>SUMIFS(df_blueme_com_parcelamento!J:J,df_blueme_com_parcelamento!M:M,Conciliacao!A229)</f>
        <v>0</v>
      </c>
      <c r="L229" s="9">
        <f>SUMIFS(df_mutuos!I:I,df_mutuos!B:B,Conciliacao!A229)</f>
        <v>0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0</v>
      </c>
      <c r="O229" s="33">
        <f>SUMIFS(df_tesouraria_trans!E:E,df_tesouraria_trans!D:D,Conciliacao!A229,df_tesouraria_trans!E:E,"&lt;0")</f>
        <v>0</v>
      </c>
      <c r="P229" s="33">
        <f>SUMIFS(df_extrato_zig!G:G,df_extrato_zig!E:E,Conciliacao!A229,df_extrato_zig!G:G,"&lt;0",df_extrato_zig!D:D,"&lt;&gt;Saque",df_extrato_zig!D:D,"&lt;&gt;Saldo Inicial")</f>
        <v>0</v>
      </c>
      <c r="Q229" s="12">
        <f t="shared" si="13"/>
        <v>0</v>
      </c>
      <c r="R229" s="26">
        <f t="shared" si="12"/>
        <v>726.30000000000007</v>
      </c>
      <c r="S229" s="29">
        <f>SUMIFS(df_ajustes_conciliaco!C:C,df_ajustes_conciliaco!B:B,Conciliacao!A229)</f>
        <v>0</v>
      </c>
      <c r="T229" s="32">
        <f t="shared" si="14"/>
        <v>726.30000000000007</v>
      </c>
    </row>
    <row r="230" spans="1:20" x14ac:dyDescent="0.3">
      <c r="A230" s="6">
        <f t="shared" si="10"/>
        <v>45520</v>
      </c>
      <c r="B230" s="4">
        <f>-SUMIFS(df_extrato_zig!G:G,df_extrato_zig!E:E,Conciliacao!A230,df_extrato_zig!D:D,"Saque")</f>
        <v>0</v>
      </c>
      <c r="C230" s="4"/>
      <c r="D230" s="4">
        <f>SUMIFS(df_extrato_zig!E:E,df_extrato_zig!L:L,Conciliacao!A230,df_extrato_zig!F:F,"DINHEIRO")</f>
        <v>0</v>
      </c>
      <c r="E230" s="4">
        <f>SUMIFS(view_parc_agrup!H:H,view_parc_agrup!G:G,Conciliacao!A230)</f>
        <v>127923.72</v>
      </c>
      <c r="F230" s="7">
        <f>SUMIFS(df_mutuos!H:H,df_mutuos!B:B,Conciliacao!A230)</f>
        <v>0</v>
      </c>
      <c r="G230" s="8">
        <f>SUMIFS(df_extratos!I:I,df_extratos!F:F,Conciliacao!A230,df_extratos!G:G,"CREDITO")</f>
        <v>129718.72</v>
      </c>
      <c r="H230" s="24">
        <f>SUMIFS(df_tesouraria_trans!E:E,df_tesouraria_trans!D:D,Conciliacao!A230,df_tesouraria_trans!E:E,"&gt;0")</f>
        <v>525.44000000000005</v>
      </c>
      <c r="I230" s="10">
        <f t="shared" si="11"/>
        <v>-2320.4400000000023</v>
      </c>
      <c r="J230" s="5">
        <f>SUMIFS(df_blueme_sem_parcelamento!E:E,df_blueme_sem_parcelamento!H:H,Conciliacao!A230)</f>
        <v>0</v>
      </c>
      <c r="K230" s="5">
        <f>SUMIFS(df_blueme_com_parcelamento!J:J,df_blueme_com_parcelamento!M:M,Conciliacao!A230)</f>
        <v>0</v>
      </c>
      <c r="L230" s="9">
        <f>SUMIFS(df_mutuos!I:I,df_mutuos!B:B,Conciliacao!A230)</f>
        <v>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0</v>
      </c>
      <c r="O230" s="33">
        <f>SUMIFS(df_tesouraria_trans!E:E,df_tesouraria_trans!D:D,Conciliacao!A230,df_tesouraria_trans!E:E,"&lt;0")</f>
        <v>-1795</v>
      </c>
      <c r="P230" s="33">
        <f>SUMIFS(df_extrato_zig!G:G,df_extrato_zig!E:E,Conciliacao!A230,df_extrato_zig!G:G,"&lt;0",df_extrato_zig!D:D,"&lt;&gt;Saque",df_extrato_zig!D:D,"&lt;&gt;Saldo Inicial")</f>
        <v>0</v>
      </c>
      <c r="Q230" s="12">
        <f t="shared" si="13"/>
        <v>-1795</v>
      </c>
      <c r="R230" s="26">
        <f t="shared" si="12"/>
        <v>525.44000000000233</v>
      </c>
      <c r="S230" s="29">
        <f>SUMIFS(df_ajustes_conciliaco!C:C,df_ajustes_conciliaco!B:B,Conciliacao!A230)</f>
        <v>0</v>
      </c>
      <c r="T230" s="32">
        <f t="shared" si="14"/>
        <v>525.44000000000233</v>
      </c>
    </row>
    <row r="231" spans="1:20" x14ac:dyDescent="0.3">
      <c r="A231" s="6">
        <f t="shared" si="10"/>
        <v>45521</v>
      </c>
      <c r="B231" s="4">
        <f>-SUMIFS(df_extrato_zig!G:G,df_extrato_zig!E:E,Conciliacao!A231,df_extrato_zig!D:D,"Saque")</f>
        <v>0</v>
      </c>
      <c r="C231" s="4"/>
      <c r="D231" s="4">
        <f>SUMIFS(df_extrato_zig!E:E,df_extrato_zig!L:L,Conciliacao!A231,df_extrato_zig!F:F,"DINHEIRO")</f>
        <v>0</v>
      </c>
      <c r="E231" s="4">
        <f>SUMIFS(view_parc_agrup!H:H,view_parc_agrup!G:G,Conciliacao!A231)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SUMIFS(df_tesouraria_trans!E:E,df_tesouraria_trans!D:D,Conciliacao!A231,df_tesouraria_trans!E:E,"&gt;0")</f>
        <v>0</v>
      </c>
      <c r="I231" s="10">
        <f t="shared" si="11"/>
        <v>0</v>
      </c>
      <c r="J231" s="5">
        <f>SUMIFS(df_blueme_sem_parcelamento!E:E,df_blueme_sem_parcelamento!H:H,Conciliacao!A231)</f>
        <v>0</v>
      </c>
      <c r="K231" s="5">
        <f>SUMIFS(df_blueme_com_parcelamento!J:J,df_blueme_com_parcelamento!M:M,Conciliacao!A231)</f>
        <v>0</v>
      </c>
      <c r="L231" s="9">
        <f>SUMIFS(df_mutuos!I:I,df_mutuos!B:B,Conciliacao!A231)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33">
        <f>SUMIFS(df_tesouraria_trans!E:E,df_tesouraria_trans!D:D,Conciliacao!A231,df_tesouraria_trans!E:E,"&lt;0")</f>
        <v>0</v>
      </c>
      <c r="P231" s="33">
        <f>SUMIFS(df_extrato_zig!G:G,df_extrato_zig!E:E,Conciliacao!A231,df_extrato_zig!G:G,"&lt;0",df_extrato_zig!D:D,"&lt;&gt;Saque",df_extrato_zig!D:D,"&lt;&gt;Saldo Inicial")</f>
        <v>0</v>
      </c>
      <c r="Q231" s="12">
        <f t="shared" si="13"/>
        <v>0</v>
      </c>
      <c r="R231" s="26">
        <f t="shared" si="12"/>
        <v>0</v>
      </c>
      <c r="S231" s="29">
        <f>SUMIFS(df_ajustes_conciliaco!C:C,df_ajustes_conciliaco!B:B,Conciliacao!A231)</f>
        <v>0</v>
      </c>
      <c r="T231" s="32">
        <f t="shared" si="14"/>
        <v>0</v>
      </c>
    </row>
    <row r="232" spans="1:20" x14ac:dyDescent="0.3">
      <c r="A232" s="6">
        <f t="shared" si="10"/>
        <v>45522</v>
      </c>
      <c r="B232" s="4">
        <f>-SUMIFS(df_extrato_zig!G:G,df_extrato_zig!E:E,Conciliacao!A232,df_extrato_zig!D:D,"Saque")</f>
        <v>0</v>
      </c>
      <c r="C232" s="4"/>
      <c r="D232" s="4">
        <f>SUMIFS(df_extrato_zig!E:E,df_extrato_zig!L:L,Conciliacao!A232,df_extrato_zig!F:F,"DINHEIRO")</f>
        <v>0</v>
      </c>
      <c r="E232" s="4">
        <f>SUMIFS(view_parc_agrup!H:H,view_parc_agrup!G:G,Conciliacao!A232)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SUMIFS(df_tesouraria_trans!E:E,df_tesouraria_trans!D:D,Conciliacao!A232,df_tesouraria_trans!E:E,"&gt;0")</f>
        <v>0</v>
      </c>
      <c r="I232" s="10">
        <f t="shared" si="11"/>
        <v>0</v>
      </c>
      <c r="J232" s="5">
        <f>SUMIFS(df_blueme_sem_parcelamento!E:E,df_blueme_sem_parcelamento!H:H,Conciliacao!A232)</f>
        <v>0</v>
      </c>
      <c r="K232" s="5">
        <f>SUMIFS(df_blueme_com_parcelamento!J:J,df_blueme_com_parcelamento!M:M,Conciliacao!A232)</f>
        <v>0</v>
      </c>
      <c r="L232" s="9">
        <f>SUMIFS(df_mutuos!I:I,df_mutuos!B:B,Conciliacao!A232)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33">
        <f>SUMIFS(df_tesouraria_trans!E:E,df_tesouraria_trans!D:D,Conciliacao!A232,df_tesouraria_trans!E:E,"&lt;0")</f>
        <v>0</v>
      </c>
      <c r="P232" s="33">
        <f>SUMIFS(df_extrato_zig!G:G,df_extrato_zig!E:E,Conciliacao!A232,df_extrato_zig!G:G,"&lt;0",df_extrato_zig!D:D,"&lt;&gt;Saque",df_extrato_zig!D:D,"&lt;&gt;Saldo Inicial")</f>
        <v>0</v>
      </c>
      <c r="Q232" s="12">
        <f t="shared" si="13"/>
        <v>0</v>
      </c>
      <c r="R232" s="26">
        <f t="shared" si="12"/>
        <v>0</v>
      </c>
      <c r="S232" s="29">
        <f>SUMIFS(df_ajustes_conciliaco!C:C,df_ajustes_conciliaco!B:B,Conciliacao!A232)</f>
        <v>0</v>
      </c>
      <c r="T232" s="32">
        <f t="shared" si="14"/>
        <v>0</v>
      </c>
    </row>
    <row r="233" spans="1:20" x14ac:dyDescent="0.3">
      <c r="A233" s="6">
        <f t="shared" si="10"/>
        <v>45523</v>
      </c>
      <c r="B233" s="4">
        <f>-SUMIFS(df_extrato_zig!G:G,df_extrato_zig!E:E,Conciliacao!A233,df_extrato_zig!D:D,"Saque")</f>
        <v>0</v>
      </c>
      <c r="C233" s="4"/>
      <c r="D233" s="4">
        <f>SUMIFS(df_extrato_zig!E:E,df_extrato_zig!L:L,Conciliacao!A233,df_extrato_zig!F:F,"DINHEIRO")</f>
        <v>0</v>
      </c>
      <c r="E233" s="4">
        <f>SUMIFS(view_parc_agrup!H:H,view_parc_agrup!G:G,Conciliacao!A233)</f>
        <v>1477.77</v>
      </c>
      <c r="F233" s="7">
        <f>SUMIFS(df_mutuos!H:H,df_mutuos!B:B,Conciliacao!A233)</f>
        <v>0</v>
      </c>
      <c r="G233" s="8">
        <f>SUMIFS(df_extratos!I:I,df_extratos!F:F,Conciliacao!A233,df_extratos!G:G,"CREDITO")</f>
        <v>227156.3</v>
      </c>
      <c r="H233" s="24">
        <f>SUMIFS(df_tesouraria_trans!E:E,df_tesouraria_trans!D:D,Conciliacao!A233,df_tesouraria_trans!E:E,"&gt;0")</f>
        <v>2393.2600000000002</v>
      </c>
      <c r="I233" s="10">
        <f t="shared" si="11"/>
        <v>-228071.79</v>
      </c>
      <c r="J233" s="5">
        <f>SUMIFS(df_blueme_sem_parcelamento!E:E,df_blueme_sem_parcelamento!H:H,Conciliacao!A233)</f>
        <v>143564.62000000002</v>
      </c>
      <c r="K233" s="5">
        <f>SUMIFS(df_blueme_com_parcelamento!J:J,df_blueme_com_parcelamento!M:M,Conciliacao!A233)</f>
        <v>31566.060000000009</v>
      </c>
      <c r="L233" s="9">
        <f>SUMIFS(df_mutuos!I:I,df_mutuos!B:B,Conciliacao!A233)</f>
        <v>0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-175130.67999999996</v>
      </c>
      <c r="O233" s="33">
        <f>SUMIFS(df_tesouraria_trans!E:E,df_tesouraria_trans!D:D,Conciliacao!A233,df_tesouraria_trans!E:E,"&lt;0")</f>
        <v>-2385</v>
      </c>
      <c r="P233" s="33">
        <f>SUMIFS(df_extrato_zig!G:G,df_extrato_zig!E:E,Conciliacao!A233,df_extrato_zig!G:G,"&lt;0",df_extrato_zig!D:D,"&lt;&gt;Saque",df_extrato_zig!D:D,"&lt;&gt;Saldo Inicial")</f>
        <v>0</v>
      </c>
      <c r="Q233" s="12">
        <f t="shared" si="13"/>
        <v>-2384.9999999999418</v>
      </c>
      <c r="R233" s="26">
        <f t="shared" si="12"/>
        <v>225686.79000000007</v>
      </c>
      <c r="S233" s="29">
        <f>SUMIFS(df_ajustes_conciliaco!C:C,df_ajustes_conciliaco!B:B,Conciliacao!A233)</f>
        <v>0</v>
      </c>
      <c r="T233" s="32">
        <f t="shared" si="14"/>
        <v>225686.79000000007</v>
      </c>
    </row>
    <row r="234" spans="1:20" x14ac:dyDescent="0.3">
      <c r="A234" s="6">
        <f t="shared" si="10"/>
        <v>45524</v>
      </c>
      <c r="B234" s="4">
        <f>-SUMIFS(df_extrato_zig!G:G,df_extrato_zig!E:E,Conciliacao!A234,df_extrato_zig!D:D,"Saque")</f>
        <v>0</v>
      </c>
      <c r="C234" s="4"/>
      <c r="D234" s="4">
        <f>SUMIFS(df_extrato_zig!E:E,df_extrato_zig!L:L,Conciliacao!A234,df_extrato_zig!F:F,"DINHEIRO")</f>
        <v>0</v>
      </c>
      <c r="E234" s="4">
        <f>SUMIFS(view_parc_agrup!H:H,view_parc_agrup!G:G,Conciliacao!A234)</f>
        <v>225.05</v>
      </c>
      <c r="F234" s="7">
        <f>SUMIFS(df_mutuos!H:H,df_mutuos!B:B,Conciliacao!A234)</f>
        <v>0</v>
      </c>
      <c r="G234" s="8">
        <f>SUMIFS(df_extratos!I:I,df_extratos!F:F,Conciliacao!A234,df_extratos!G:G,"CREDITO")</f>
        <v>1089.95</v>
      </c>
      <c r="H234" s="24">
        <f>SUMIFS(df_tesouraria_trans!E:E,df_tesouraria_trans!D:D,Conciliacao!A234,df_tesouraria_trans!E:E,"&gt;0")</f>
        <v>0</v>
      </c>
      <c r="I234" s="10">
        <f t="shared" si="11"/>
        <v>-864.90000000000009</v>
      </c>
      <c r="J234" s="5">
        <f>SUMIFS(df_blueme_sem_parcelamento!E:E,df_blueme_sem_parcelamento!H:H,Conciliacao!A234)</f>
        <v>1324.9</v>
      </c>
      <c r="K234" s="5">
        <f>SUMIFS(df_blueme_com_parcelamento!J:J,df_blueme_com_parcelamento!M:M,Conciliacao!A234)</f>
        <v>0</v>
      </c>
      <c r="L234" s="9">
        <f>SUMIFS(df_mutuos!I:I,df_mutuos!B:B,Conciliacao!A234)</f>
        <v>0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-1729.8</v>
      </c>
      <c r="O234" s="33">
        <f>SUMIFS(df_tesouraria_trans!E:E,df_tesouraria_trans!D:D,Conciliacao!A234,df_tesouraria_trans!E:E,"&lt;0")</f>
        <v>0</v>
      </c>
      <c r="P234" s="33">
        <f>SUMIFS(df_extrato_zig!G:G,df_extrato_zig!E:E,Conciliacao!A234,df_extrato_zig!G:G,"&lt;0",df_extrato_zig!D:D,"&lt;&gt;Saque",df_extrato_zig!D:D,"&lt;&gt;Saldo Inicial")</f>
        <v>0</v>
      </c>
      <c r="Q234" s="12">
        <f t="shared" si="13"/>
        <v>-404.89999999999986</v>
      </c>
      <c r="R234" s="26">
        <f t="shared" si="12"/>
        <v>460.00000000000023</v>
      </c>
      <c r="S234" s="29">
        <f>SUMIFS(df_ajustes_conciliaco!C:C,df_ajustes_conciliaco!B:B,Conciliacao!A234)</f>
        <v>0</v>
      </c>
      <c r="T234" s="32">
        <f t="shared" si="14"/>
        <v>460.00000000000023</v>
      </c>
    </row>
    <row r="235" spans="1:20" x14ac:dyDescent="0.3">
      <c r="A235" s="6">
        <f t="shared" si="10"/>
        <v>45525</v>
      </c>
      <c r="B235" s="4">
        <f>-SUMIFS(df_extrato_zig!G:G,df_extrato_zig!E:E,Conciliacao!A235,df_extrato_zig!D:D,"Saque")</f>
        <v>0</v>
      </c>
      <c r="C235" s="4"/>
      <c r="D235" s="4">
        <f>SUMIFS(df_extrato_zig!E:E,df_extrato_zig!L:L,Conciliacao!A235,df_extrato_zig!F:F,"DINHEIRO")</f>
        <v>0</v>
      </c>
      <c r="E235" s="4">
        <f>SUMIFS(view_parc_agrup!H:H,view_parc_agrup!G:G,Conciliacao!A235)</f>
        <v>0</v>
      </c>
      <c r="F235" s="7">
        <f>SUMIFS(df_mutuos!H:H,df_mutuos!B:B,Conciliacao!A235)</f>
        <v>0</v>
      </c>
      <c r="G235" s="8">
        <f>SUMIFS(df_extratos!I:I,df_extratos!F:F,Conciliacao!A235,df_extratos!G:G,"CREDITO")</f>
        <v>0</v>
      </c>
      <c r="H235" s="24">
        <f>SUMIFS(df_tesouraria_trans!E:E,df_tesouraria_trans!D:D,Conciliacao!A235,df_tesouraria_trans!E:E,"&gt;0")</f>
        <v>1722.07</v>
      </c>
      <c r="I235" s="10">
        <f t="shared" si="11"/>
        <v>-1722.07</v>
      </c>
      <c r="J235" s="5">
        <f>SUMIFS(df_blueme_sem_parcelamento!E:E,df_blueme_sem_parcelamento!H:H,Conciliacao!A235)</f>
        <v>73853.62999999999</v>
      </c>
      <c r="K235" s="5">
        <f>SUMIFS(df_blueme_com_parcelamento!J:J,df_blueme_com_parcelamento!M:M,Conciliacao!A235)</f>
        <v>2237.2600000000002</v>
      </c>
      <c r="L235" s="9">
        <f>SUMIFS(df_mutuos!I:I,df_mutuos!B:B,Conciliacao!A235)</f>
        <v>0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-76090.880000000019</v>
      </c>
      <c r="O235" s="33">
        <f>SUMIFS(df_tesouraria_trans!E:E,df_tesouraria_trans!D:D,Conciliacao!A235,df_tesouraria_trans!E:E,"&lt;0")</f>
        <v>0</v>
      </c>
      <c r="P235" s="33">
        <f>SUMIFS(df_extrato_zig!G:G,df_extrato_zig!E:E,Conciliacao!A235,df_extrato_zig!G:G,"&lt;0",df_extrato_zig!D:D,"&lt;&gt;Saque",df_extrato_zig!D:D,"&lt;&gt;Saldo Inicial")</f>
        <v>0</v>
      </c>
      <c r="Q235" s="12">
        <f t="shared" si="13"/>
        <v>9.9999999656574801E-3</v>
      </c>
      <c r="R235" s="26">
        <f t="shared" si="12"/>
        <v>1722.0799999999656</v>
      </c>
      <c r="S235" s="29">
        <f>SUMIFS(df_ajustes_conciliaco!C:C,df_ajustes_conciliaco!B:B,Conciliacao!A235)</f>
        <v>0</v>
      </c>
      <c r="T235" s="32">
        <f t="shared" si="14"/>
        <v>1722.0799999999656</v>
      </c>
    </row>
    <row r="236" spans="1:20" x14ac:dyDescent="0.3">
      <c r="A236" s="6">
        <f t="shared" si="10"/>
        <v>45526</v>
      </c>
      <c r="B236" s="4">
        <f>-SUMIFS(df_extrato_zig!G:G,df_extrato_zig!E:E,Conciliacao!A236,df_extrato_zig!D:D,"Saque")</f>
        <v>0</v>
      </c>
      <c r="C236" s="4"/>
      <c r="D236" s="4">
        <f>SUMIFS(df_extrato_zig!E:E,df_extrato_zig!L:L,Conciliacao!A236,df_extrato_zig!F:F,"DINHEIRO")</f>
        <v>0</v>
      </c>
      <c r="E236" s="4">
        <f>SUMIFS(view_parc_agrup!H:H,view_parc_agrup!G:G,Conciliacao!A236)</f>
        <v>28.8</v>
      </c>
      <c r="F236" s="7">
        <f>SUMIFS(df_mutuos!H:H,df_mutuos!B:B,Conciliacao!A236)</f>
        <v>0</v>
      </c>
      <c r="G236" s="8">
        <f>SUMIFS(df_extratos!I:I,df_extratos!F:F,Conciliacao!A236,df_extratos!G:G,"CREDITO")</f>
        <v>28.8</v>
      </c>
      <c r="H236" s="24">
        <f>SUMIFS(df_tesouraria_trans!E:E,df_tesouraria_trans!D:D,Conciliacao!A236,df_tesouraria_trans!E:E,"&gt;0")</f>
        <v>0</v>
      </c>
      <c r="I236" s="10">
        <f t="shared" si="11"/>
        <v>0</v>
      </c>
      <c r="J236" s="5">
        <f>SUMIFS(df_blueme_sem_parcelamento!E:E,df_blueme_sem_parcelamento!H:H,Conciliacao!A236)</f>
        <v>0</v>
      </c>
      <c r="K236" s="5">
        <f>SUMIFS(df_blueme_com_parcelamento!J:J,df_blueme_com_parcelamento!M:M,Conciliacao!A236)</f>
        <v>0</v>
      </c>
      <c r="L236" s="9">
        <f>SUMIFS(df_mutuos!I:I,df_mutuos!B:B,Conciliacao!A236)</f>
        <v>0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0</v>
      </c>
      <c r="O236" s="33">
        <f>SUMIFS(df_tesouraria_trans!E:E,df_tesouraria_trans!D:D,Conciliacao!A236,df_tesouraria_trans!E:E,"&lt;0")</f>
        <v>0</v>
      </c>
      <c r="P236" s="33">
        <f>SUMIFS(df_extrato_zig!G:G,df_extrato_zig!E:E,Conciliacao!A236,df_extrato_zig!G:G,"&lt;0",df_extrato_zig!D:D,"&lt;&gt;Saque",df_extrato_zig!D:D,"&lt;&gt;Saldo Inicial")</f>
        <v>0</v>
      </c>
      <c r="Q236" s="12">
        <f t="shared" si="13"/>
        <v>0</v>
      </c>
      <c r="R236" s="26">
        <f t="shared" si="12"/>
        <v>0</v>
      </c>
      <c r="S236" s="29">
        <f>SUMIFS(df_ajustes_conciliaco!C:C,df_ajustes_conciliaco!B:B,Conciliacao!A236)</f>
        <v>0</v>
      </c>
      <c r="T236" s="32">
        <f t="shared" si="14"/>
        <v>0</v>
      </c>
    </row>
    <row r="237" spans="1:20" x14ac:dyDescent="0.3">
      <c r="A237" s="6">
        <f t="shared" si="10"/>
        <v>45527</v>
      </c>
      <c r="B237" s="4">
        <f>-SUMIFS(df_extrato_zig!G:G,df_extrato_zig!E:E,Conciliacao!A237,df_extrato_zig!D:D,"Saque")</f>
        <v>0</v>
      </c>
      <c r="C237" s="4"/>
      <c r="D237" s="4">
        <f>SUMIFS(df_extrato_zig!E:E,df_extrato_zig!L:L,Conciliacao!A237,df_extrato_zig!F:F,"DINHEIRO")</f>
        <v>0</v>
      </c>
      <c r="E237" s="4">
        <f>SUMIFS(view_parc_agrup!H:H,view_parc_agrup!G:G,Conciliacao!A237)</f>
        <v>1289.76</v>
      </c>
      <c r="F237" s="7">
        <f>SUMIFS(df_mutuos!H:H,df_mutuos!B:B,Conciliacao!A237)</f>
        <v>0</v>
      </c>
      <c r="G237" s="8">
        <f>SUMIFS(df_extratos!I:I,df_extratos!F:F,Conciliacao!A237,df_extratos!G:G,"CREDITO")</f>
        <v>3519.7599999999998</v>
      </c>
      <c r="H237" s="24">
        <f>SUMIFS(df_tesouraria_trans!E:E,df_tesouraria_trans!D:D,Conciliacao!A237,df_tesouraria_trans!E:E,"&gt;0")</f>
        <v>495.78</v>
      </c>
      <c r="I237" s="10">
        <f t="shared" si="11"/>
        <v>-2725.7799999999997</v>
      </c>
      <c r="J237" s="5">
        <f>SUMIFS(df_blueme_sem_parcelamento!E:E,df_blueme_sem_parcelamento!H:H,Conciliacao!A237)</f>
        <v>0</v>
      </c>
      <c r="K237" s="5">
        <f>SUMIFS(df_blueme_com_parcelamento!J:J,df_blueme_com_parcelamento!M:M,Conciliacao!A237)</f>
        <v>0</v>
      </c>
      <c r="L237" s="9">
        <f>SUMIFS(df_mutuos!I:I,df_mutuos!B:B,Conciliacao!A237)</f>
        <v>0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0</v>
      </c>
      <c r="O237" s="33">
        <f>SUMIFS(df_tesouraria_trans!E:E,df_tesouraria_trans!D:D,Conciliacao!A237,df_tesouraria_trans!E:E,"&lt;0")</f>
        <v>-2230</v>
      </c>
      <c r="P237" s="33">
        <f>SUMIFS(df_extrato_zig!G:G,df_extrato_zig!E:E,Conciliacao!A237,df_extrato_zig!G:G,"&lt;0",df_extrato_zig!D:D,"&lt;&gt;Saque",df_extrato_zig!D:D,"&lt;&gt;Saldo Inicial")</f>
        <v>0</v>
      </c>
      <c r="Q237" s="12">
        <f t="shared" si="13"/>
        <v>-2230</v>
      </c>
      <c r="R237" s="26">
        <f t="shared" si="12"/>
        <v>495.77999999999975</v>
      </c>
      <c r="S237" s="29">
        <f>SUMIFS(df_ajustes_conciliaco!C:C,df_ajustes_conciliaco!B:B,Conciliacao!A237)</f>
        <v>0</v>
      </c>
      <c r="T237" s="32">
        <f t="shared" si="14"/>
        <v>495.77999999999975</v>
      </c>
    </row>
    <row r="238" spans="1:20" x14ac:dyDescent="0.3">
      <c r="A238" s="6">
        <f t="shared" si="10"/>
        <v>45528</v>
      </c>
      <c r="B238" s="4">
        <f>-SUMIFS(df_extrato_zig!G:G,df_extrato_zig!E:E,Conciliacao!A238,df_extrato_zig!D:D,"Saque")</f>
        <v>0</v>
      </c>
      <c r="C238" s="4"/>
      <c r="D238" s="4">
        <f>SUMIFS(df_extrato_zig!E:E,df_extrato_zig!L:L,Conciliacao!A238,df_extrato_zig!F:F,"DINHEIRO")</f>
        <v>0</v>
      </c>
      <c r="E238" s="4">
        <f>SUMIFS(view_parc_agrup!H:H,view_parc_agrup!G:G,Conciliacao!A238)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SUMIFS(df_tesouraria_trans!E:E,df_tesouraria_trans!D:D,Conciliacao!A238,df_tesouraria_trans!E:E,"&gt;0")</f>
        <v>0</v>
      </c>
      <c r="I238" s="10">
        <f t="shared" si="11"/>
        <v>0</v>
      </c>
      <c r="J238" s="5">
        <f>SUMIFS(df_blueme_sem_parcelamento!E:E,df_blueme_sem_parcelamento!H:H,Conciliacao!A238)</f>
        <v>0.15</v>
      </c>
      <c r="K238" s="5">
        <f>SUMIFS(df_blueme_com_parcelamento!J:J,df_blueme_com_parcelamento!M:M,Conciliacao!A238)</f>
        <v>0</v>
      </c>
      <c r="L238" s="9">
        <f>SUMIFS(df_mutuos!I:I,df_mutuos!B:B,Conciliacao!A238)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33">
        <f>SUMIFS(df_tesouraria_trans!E:E,df_tesouraria_trans!D:D,Conciliacao!A238,df_tesouraria_trans!E:E,"&lt;0")</f>
        <v>0</v>
      </c>
      <c r="P238" s="33">
        <f>SUMIFS(df_extrato_zig!G:G,df_extrato_zig!E:E,Conciliacao!A238,df_extrato_zig!G:G,"&lt;0",df_extrato_zig!D:D,"&lt;&gt;Saque",df_extrato_zig!D:D,"&lt;&gt;Saldo Inicial")</f>
        <v>0</v>
      </c>
      <c r="Q238" s="12">
        <f t="shared" si="13"/>
        <v>0.15</v>
      </c>
      <c r="R238" s="26">
        <f t="shared" si="12"/>
        <v>0.15</v>
      </c>
      <c r="S238" s="29">
        <f>SUMIFS(df_ajustes_conciliaco!C:C,df_ajustes_conciliaco!B:B,Conciliacao!A238)</f>
        <v>0</v>
      </c>
      <c r="T238" s="32">
        <f t="shared" si="14"/>
        <v>0.15</v>
      </c>
    </row>
    <row r="239" spans="1:20" x14ac:dyDescent="0.3">
      <c r="A239" s="6">
        <f t="shared" si="10"/>
        <v>45529</v>
      </c>
      <c r="B239" s="4">
        <f>-SUMIFS(df_extrato_zig!G:G,df_extrato_zig!E:E,Conciliacao!A239,df_extrato_zig!D:D,"Saque")</f>
        <v>0</v>
      </c>
      <c r="C239" s="4"/>
      <c r="D239" s="4">
        <f>SUMIFS(df_extrato_zig!E:E,df_extrato_zig!L:L,Conciliacao!A239,df_extrato_zig!F:F,"DINHEIRO")</f>
        <v>0</v>
      </c>
      <c r="E239" s="4">
        <f>SUMIFS(view_parc_agrup!H:H,view_parc_agrup!G:G,Conciliacao!A239)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SUMIFS(df_tesouraria_trans!E:E,df_tesouraria_trans!D:D,Conciliacao!A239,df_tesouraria_trans!E:E,"&gt;0")</f>
        <v>0</v>
      </c>
      <c r="I239" s="10">
        <f t="shared" si="11"/>
        <v>0</v>
      </c>
      <c r="J239" s="5">
        <f>SUMIFS(df_blueme_sem_parcelamento!E:E,df_blueme_sem_parcelamento!H:H,Conciliacao!A239)</f>
        <v>0</v>
      </c>
      <c r="K239" s="5">
        <f>SUMIFS(df_blueme_com_parcelamento!J:J,df_blueme_com_parcelamento!M:M,Conciliacao!A239)</f>
        <v>0</v>
      </c>
      <c r="L239" s="9">
        <f>SUMIFS(df_mutuos!I:I,df_mutuos!B:B,Conciliacao!A239)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33">
        <f>SUMIFS(df_tesouraria_trans!E:E,df_tesouraria_trans!D:D,Conciliacao!A239,df_tesouraria_trans!E:E,"&lt;0")</f>
        <v>0</v>
      </c>
      <c r="P239" s="33">
        <f>SUMIFS(df_extrato_zig!G:G,df_extrato_zig!E:E,Conciliacao!A239,df_extrato_zig!G:G,"&lt;0",df_extrato_zig!D:D,"&lt;&gt;Saque",df_extrato_zig!D:D,"&lt;&gt;Saldo Inicial")</f>
        <v>0</v>
      </c>
      <c r="Q239" s="12">
        <f t="shared" si="13"/>
        <v>0</v>
      </c>
      <c r="R239" s="26">
        <f t="shared" si="12"/>
        <v>0</v>
      </c>
      <c r="S239" s="29">
        <f>SUMIFS(df_ajustes_conciliaco!C:C,df_ajustes_conciliaco!B:B,Conciliacao!A239)</f>
        <v>0</v>
      </c>
      <c r="T239" s="32">
        <f t="shared" si="14"/>
        <v>0</v>
      </c>
    </row>
    <row r="240" spans="1:20" x14ac:dyDescent="0.3">
      <c r="A240" s="6">
        <f t="shared" si="10"/>
        <v>45530</v>
      </c>
      <c r="B240" s="4">
        <f>-SUMIFS(df_extrato_zig!G:G,df_extrato_zig!E:E,Conciliacao!A240,df_extrato_zig!D:D,"Saque")</f>
        <v>0</v>
      </c>
      <c r="C240" s="4"/>
      <c r="D240" s="4">
        <f>SUMIFS(df_extrato_zig!E:E,df_extrato_zig!L:L,Conciliacao!A240,df_extrato_zig!F:F,"DINHEIRO")</f>
        <v>0</v>
      </c>
      <c r="E240" s="4">
        <f>SUMIFS(view_parc_agrup!H:H,view_parc_agrup!G:G,Conciliacao!A240)</f>
        <v>1695.4299999999998</v>
      </c>
      <c r="F240" s="7">
        <f>SUMIFS(df_mutuos!H:H,df_mutuos!B:B,Conciliacao!A240)</f>
        <v>0</v>
      </c>
      <c r="G240" s="8">
        <f>SUMIFS(df_extratos!I:I,df_extratos!F:F,Conciliacao!A240,df_extratos!G:G,"CREDITO")</f>
        <v>239833.47999999995</v>
      </c>
      <c r="H240" s="24">
        <f>SUMIFS(df_tesouraria_trans!E:E,df_tesouraria_trans!D:D,Conciliacao!A240,df_tesouraria_trans!E:E,"&gt;0")</f>
        <v>2507.94</v>
      </c>
      <c r="I240" s="10">
        <f t="shared" si="11"/>
        <v>-240645.98999999996</v>
      </c>
      <c r="J240" s="5">
        <f>SUMIFS(df_blueme_sem_parcelamento!E:E,df_blueme_sem_parcelamento!H:H,Conciliacao!A240)</f>
        <v>70752.26999999999</v>
      </c>
      <c r="K240" s="5">
        <f>SUMIFS(df_blueme_com_parcelamento!J:J,df_blueme_com_parcelamento!M:M,Conciliacao!A240)</f>
        <v>23783.260000000002</v>
      </c>
      <c r="L240" s="9">
        <f>SUMIFS(df_mutuos!I:I,df_mutuos!B:B,Conciliacao!A240)</f>
        <v>0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-92735.530000000013</v>
      </c>
      <c r="O240" s="33">
        <f>SUMIFS(df_tesouraria_trans!E:E,df_tesouraria_trans!D:D,Conciliacao!A240,df_tesouraria_trans!E:E,"&lt;0")</f>
        <v>0</v>
      </c>
      <c r="P240" s="33">
        <f>SUMIFS(df_extrato_zig!G:G,df_extrato_zig!E:E,Conciliacao!A240,df_extrato_zig!G:G,"&lt;0",df_extrato_zig!D:D,"&lt;&gt;Saque",df_extrato_zig!D:D,"&lt;&gt;Saldo Inicial")</f>
        <v>0</v>
      </c>
      <c r="Q240" s="12">
        <f t="shared" si="13"/>
        <v>1799.9999999999854</v>
      </c>
      <c r="R240" s="26">
        <f t="shared" si="12"/>
        <v>242445.98999999993</v>
      </c>
      <c r="S240" s="29">
        <f>SUMIFS(df_ajustes_conciliaco!C:C,df_ajustes_conciliaco!B:B,Conciliacao!A240)</f>
        <v>0</v>
      </c>
      <c r="T240" s="32">
        <f t="shared" si="14"/>
        <v>242445.98999999993</v>
      </c>
    </row>
    <row r="241" spans="1:20" x14ac:dyDescent="0.3">
      <c r="A241" s="6">
        <f t="shared" si="10"/>
        <v>45531</v>
      </c>
      <c r="B241" s="4">
        <f>-SUMIFS(df_extrato_zig!G:G,df_extrato_zig!E:E,Conciliacao!A241,df_extrato_zig!D:D,"Saque")</f>
        <v>0</v>
      </c>
      <c r="C241" s="4"/>
      <c r="D241" s="4">
        <f>SUMIFS(df_extrato_zig!E:E,df_extrato_zig!L:L,Conciliacao!A241,df_extrato_zig!F:F,"DINHEIRO")</f>
        <v>0</v>
      </c>
      <c r="E241" s="4">
        <f>SUMIFS(view_parc_agrup!H:H,view_parc_agrup!G:G,Conciliacao!A241)</f>
        <v>5629.55</v>
      </c>
      <c r="F241" s="7">
        <f>SUMIFS(df_mutuos!H:H,df_mutuos!B:B,Conciliacao!A241)</f>
        <v>0</v>
      </c>
      <c r="G241" s="8">
        <f>SUMIFS(df_extratos!I:I,df_extratos!F:F,Conciliacao!A241,df_extratos!G:G,"CREDITO")</f>
        <v>199.55</v>
      </c>
      <c r="H241" s="24">
        <f>SUMIFS(df_tesouraria_trans!E:E,df_tesouraria_trans!D:D,Conciliacao!A241,df_tesouraria_trans!E:E,"&gt;0")</f>
        <v>0</v>
      </c>
      <c r="I241" s="10">
        <f t="shared" si="11"/>
        <v>5430</v>
      </c>
      <c r="J241" s="5">
        <f>SUMIFS(df_blueme_sem_parcelamento!E:E,df_blueme_sem_parcelamento!H:H,Conciliacao!A241)</f>
        <v>864.9</v>
      </c>
      <c r="K241" s="5">
        <f>SUMIFS(df_blueme_com_parcelamento!J:J,df_blueme_com_parcelamento!M:M,Conciliacao!A241)</f>
        <v>0</v>
      </c>
      <c r="L241" s="9">
        <f>SUMIFS(df_mutuos!I:I,df_mutuos!B:B,Conciliacao!A241)</f>
        <v>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-864.9</v>
      </c>
      <c r="O241" s="33">
        <f>SUMIFS(df_tesouraria_trans!E:E,df_tesouraria_trans!D:D,Conciliacao!A241,df_tesouraria_trans!E:E,"&lt;0")</f>
        <v>0</v>
      </c>
      <c r="P241" s="33">
        <f>SUMIFS(df_extrato_zig!G:G,df_extrato_zig!E:E,Conciliacao!A241,df_extrato_zig!G:G,"&lt;0",df_extrato_zig!D:D,"&lt;&gt;Saque",df_extrato_zig!D:D,"&lt;&gt;Saldo Inicial")</f>
        <v>0</v>
      </c>
      <c r="Q241" s="12">
        <f t="shared" si="13"/>
        <v>0</v>
      </c>
      <c r="R241" s="26">
        <f t="shared" si="12"/>
        <v>-5430</v>
      </c>
      <c r="S241" s="29">
        <f>SUMIFS(df_ajustes_conciliaco!C:C,df_ajustes_conciliaco!B:B,Conciliacao!A241)</f>
        <v>0</v>
      </c>
      <c r="T241" s="32">
        <f t="shared" si="14"/>
        <v>-5430</v>
      </c>
    </row>
    <row r="242" spans="1:20" x14ac:dyDescent="0.3">
      <c r="A242" s="6">
        <f t="shared" si="10"/>
        <v>45532</v>
      </c>
      <c r="B242" s="4">
        <f>-SUMIFS(df_extrato_zig!G:G,df_extrato_zig!E:E,Conciliacao!A242,df_extrato_zig!D:D,"Saque")</f>
        <v>0</v>
      </c>
      <c r="C242" s="4"/>
      <c r="D242" s="4">
        <f>SUMIFS(df_extrato_zig!E:E,df_extrato_zig!L:L,Conciliacao!A242,df_extrato_zig!F:F,"DINHEIRO")</f>
        <v>0</v>
      </c>
      <c r="E242" s="4">
        <f>SUMIFS(view_parc_agrup!H:H,view_parc_agrup!G:G,Conciliacao!A242)</f>
        <v>0</v>
      </c>
      <c r="F242" s="7">
        <f>SUMIFS(df_mutuos!H:H,df_mutuos!B:B,Conciliacao!A242)</f>
        <v>0</v>
      </c>
      <c r="G242" s="8">
        <f>SUMIFS(df_extratos!I:I,df_extratos!F:F,Conciliacao!A242,df_extratos!G:G,"CREDITO")</f>
        <v>0</v>
      </c>
      <c r="H242" s="24">
        <f>SUMIFS(df_tesouraria_trans!E:E,df_tesouraria_trans!D:D,Conciliacao!A242,df_tesouraria_trans!E:E,"&gt;0")</f>
        <v>0</v>
      </c>
      <c r="I242" s="10">
        <f t="shared" si="11"/>
        <v>0</v>
      </c>
      <c r="J242" s="5">
        <f>SUMIFS(df_blueme_sem_parcelamento!E:E,df_blueme_sem_parcelamento!H:H,Conciliacao!A242)</f>
        <v>90630.89</v>
      </c>
      <c r="K242" s="5">
        <f>SUMIFS(df_blueme_com_parcelamento!J:J,df_blueme_com_parcelamento!M:M,Conciliacao!A242)</f>
        <v>3045.76</v>
      </c>
      <c r="L242" s="9">
        <f>SUMIFS(df_mutuos!I:I,df_mutuos!B:B,Conciliacao!A242)</f>
        <v>0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-93676.500000000044</v>
      </c>
      <c r="O242" s="33">
        <f>SUMIFS(df_tesouraria_trans!E:E,df_tesouraria_trans!D:D,Conciliacao!A242,df_tesouraria_trans!E:E,"&lt;0")</f>
        <v>0</v>
      </c>
      <c r="P242" s="33">
        <f>SUMIFS(df_extrato_zig!G:G,df_extrato_zig!E:E,Conciliacao!A242,df_extrato_zig!G:G,"&lt;0",df_extrato_zig!D:D,"&lt;&gt;Saque",df_extrato_zig!D:D,"&lt;&gt;Saldo Inicial")</f>
        <v>0</v>
      </c>
      <c r="Q242" s="12">
        <f t="shared" si="13"/>
        <v>0.14999999995052349</v>
      </c>
      <c r="R242" s="26">
        <f t="shared" si="12"/>
        <v>0.14999999995052349</v>
      </c>
      <c r="S242" s="29">
        <f>SUMIFS(df_ajustes_conciliaco!C:C,df_ajustes_conciliaco!B:B,Conciliacao!A242)</f>
        <v>0</v>
      </c>
      <c r="T242" s="32">
        <f t="shared" si="14"/>
        <v>0.14999999995052349</v>
      </c>
    </row>
    <row r="243" spans="1:20" x14ac:dyDescent="0.3">
      <c r="A243" s="6">
        <f t="shared" si="10"/>
        <v>45533</v>
      </c>
      <c r="B243" s="4">
        <f>-SUMIFS(df_extrato_zig!G:G,df_extrato_zig!E:E,Conciliacao!A243,df_extrato_zig!D:D,"Saque")</f>
        <v>0</v>
      </c>
      <c r="C243" s="4"/>
      <c r="D243" s="4">
        <f>SUMIFS(df_extrato_zig!E:E,df_extrato_zig!L:L,Conciliacao!A243,df_extrato_zig!F:F,"DINHEIRO")</f>
        <v>0</v>
      </c>
      <c r="E243" s="4">
        <f>SUMIFS(view_parc_agrup!H:H,view_parc_agrup!G:G,Conciliacao!A243)</f>
        <v>207.59</v>
      </c>
      <c r="F243" s="7">
        <f>SUMIFS(df_mutuos!H:H,df_mutuos!B:B,Conciliacao!A243)</f>
        <v>0</v>
      </c>
      <c r="G243" s="8">
        <f>SUMIFS(df_extratos!I:I,df_extratos!F:F,Conciliacao!A243,df_extratos!G:G,"CREDITO")</f>
        <v>207.59</v>
      </c>
      <c r="H243" s="24">
        <f>SUMIFS(df_tesouraria_trans!E:E,df_tesouraria_trans!D:D,Conciliacao!A243,df_tesouraria_trans!E:E,"&gt;0")</f>
        <v>0</v>
      </c>
      <c r="I243" s="10">
        <f t="shared" si="11"/>
        <v>0</v>
      </c>
      <c r="J243" s="5">
        <f>SUMIFS(df_blueme_sem_parcelamento!E:E,df_blueme_sem_parcelamento!H:H,Conciliacao!A243)</f>
        <v>0</v>
      </c>
      <c r="K243" s="5">
        <f>SUMIFS(df_blueme_com_parcelamento!J:J,df_blueme_com_parcelamento!M:M,Conciliacao!A243)</f>
        <v>0</v>
      </c>
      <c r="L243" s="9">
        <f>SUMIFS(df_mutuos!I:I,df_mutuos!B:B,Conciliacao!A243)</f>
        <v>0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0</v>
      </c>
      <c r="O243" s="33">
        <f>SUMIFS(df_tesouraria_trans!E:E,df_tesouraria_trans!D:D,Conciliacao!A243,df_tesouraria_trans!E:E,"&lt;0")</f>
        <v>0</v>
      </c>
      <c r="P243" s="33">
        <f>SUMIFS(df_extrato_zig!G:G,df_extrato_zig!E:E,Conciliacao!A243,df_extrato_zig!G:G,"&lt;0",df_extrato_zig!D:D,"&lt;&gt;Saque",df_extrato_zig!D:D,"&lt;&gt;Saldo Inicial")</f>
        <v>0</v>
      </c>
      <c r="Q243" s="12">
        <f t="shared" si="13"/>
        <v>0</v>
      </c>
      <c r="R243" s="26">
        <f t="shared" si="12"/>
        <v>0</v>
      </c>
      <c r="S243" s="29">
        <f>SUMIFS(df_ajustes_conciliaco!C:C,df_ajustes_conciliaco!B:B,Conciliacao!A243)</f>
        <v>0</v>
      </c>
      <c r="T243" s="32">
        <f t="shared" si="14"/>
        <v>0</v>
      </c>
    </row>
    <row r="244" spans="1:20" x14ac:dyDescent="0.3">
      <c r="A244" s="6">
        <f t="shared" si="10"/>
        <v>45534</v>
      </c>
      <c r="B244" s="4">
        <f>-SUMIFS(df_extrato_zig!G:G,df_extrato_zig!E:E,Conciliacao!A244,df_extrato_zig!D:D,"Saque")</f>
        <v>0</v>
      </c>
      <c r="C244" s="4"/>
      <c r="D244" s="4">
        <f>SUMIFS(df_extrato_zig!E:E,df_extrato_zig!L:L,Conciliacao!A244,df_extrato_zig!F:F,"DINHEIRO")</f>
        <v>0</v>
      </c>
      <c r="E244" s="4">
        <f>SUMIFS(view_parc_agrup!H:H,view_parc_agrup!G:G,Conciliacao!A244)</f>
        <v>563.76</v>
      </c>
      <c r="F244" s="7">
        <f>SUMIFS(df_mutuos!H:H,df_mutuos!B:B,Conciliacao!A244)</f>
        <v>0</v>
      </c>
      <c r="G244" s="8">
        <f>SUMIFS(df_extratos!I:I,df_extratos!F:F,Conciliacao!A244,df_extratos!G:G,"CREDITO")</f>
        <v>563.76</v>
      </c>
      <c r="H244" s="24">
        <f>SUMIFS(df_tesouraria_trans!E:E,df_tesouraria_trans!D:D,Conciliacao!A244,df_tesouraria_trans!E:E,"&gt;0")</f>
        <v>0</v>
      </c>
      <c r="I244" s="10">
        <f t="shared" si="11"/>
        <v>0</v>
      </c>
      <c r="J244" s="5">
        <f>SUMIFS(df_blueme_sem_parcelamento!E:E,df_blueme_sem_parcelamento!H:H,Conciliacao!A244)</f>
        <v>418975.80000000005</v>
      </c>
      <c r="K244" s="5">
        <f>SUMIFS(df_blueme_com_parcelamento!J:J,df_blueme_com_parcelamento!M:M,Conciliacao!A244)</f>
        <v>0</v>
      </c>
      <c r="L244" s="9">
        <f>SUMIFS(df_mutuos!I:I,df_mutuos!B:B,Conciliacao!A244)</f>
        <v>0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-400012.3</v>
      </c>
      <c r="O244" s="33">
        <f>SUMIFS(df_tesouraria_trans!E:E,df_tesouraria_trans!D:D,Conciliacao!A244,df_tesouraria_trans!E:E,"&lt;0")</f>
        <v>0</v>
      </c>
      <c r="P244" s="33">
        <f>SUMIFS(df_extrato_zig!G:G,df_extrato_zig!E:E,Conciliacao!A244,df_extrato_zig!G:G,"&lt;0",df_extrato_zig!D:D,"&lt;&gt;Saque",df_extrato_zig!D:D,"&lt;&gt;Saldo Inicial")</f>
        <v>0</v>
      </c>
      <c r="Q244" s="12">
        <f t="shared" si="13"/>
        <v>18963.500000000058</v>
      </c>
      <c r="R244" s="26">
        <f t="shared" si="12"/>
        <v>18963.500000000058</v>
      </c>
      <c r="S244" s="29">
        <f>SUMIFS(df_ajustes_conciliaco!C:C,df_ajustes_conciliaco!B:B,Conciliacao!A244)</f>
        <v>0</v>
      </c>
      <c r="T244" s="32">
        <f t="shared" si="14"/>
        <v>18963.500000000058</v>
      </c>
    </row>
    <row r="245" spans="1:20" x14ac:dyDescent="0.3">
      <c r="A245" s="6">
        <f t="shared" si="10"/>
        <v>45535</v>
      </c>
      <c r="B245" s="4">
        <f>-SUMIFS(df_extrato_zig!G:G,df_extrato_zig!E:E,Conciliacao!A245,df_extrato_zig!D:D,"Saque")</f>
        <v>0</v>
      </c>
      <c r="C245" s="4"/>
      <c r="D245" s="4">
        <f>SUMIFS(df_extrato_zig!E:E,df_extrato_zig!L:L,Conciliacao!A245,df_extrato_zig!F:F,"DINHEIRO")</f>
        <v>0</v>
      </c>
      <c r="E245" s="4">
        <f>SUMIFS(view_parc_agrup!H:H,view_parc_agrup!G:G,Conciliacao!A245)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SUMIFS(df_tesouraria_trans!E:E,df_tesouraria_trans!D:D,Conciliacao!A245,df_tesouraria_trans!E:E,"&gt;0")</f>
        <v>0</v>
      </c>
      <c r="I245" s="10">
        <f t="shared" si="11"/>
        <v>0</v>
      </c>
      <c r="J245" s="5">
        <f>SUMIFS(df_blueme_sem_parcelamento!E:E,df_blueme_sem_parcelamento!H:H,Conciliacao!A245)</f>
        <v>1876.26</v>
      </c>
      <c r="K245" s="5">
        <f>SUMIFS(df_blueme_com_parcelamento!J:J,df_blueme_com_parcelamento!M:M,Conciliacao!A245)</f>
        <v>0</v>
      </c>
      <c r="L245" s="9">
        <f>SUMIFS(df_mutuos!I:I,df_mutuos!B:B,Conciliacao!A245)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33">
        <f>SUMIFS(df_tesouraria_trans!E:E,df_tesouraria_trans!D:D,Conciliacao!A245,df_tesouraria_trans!E:E,"&lt;0")</f>
        <v>0</v>
      </c>
      <c r="P245" s="33">
        <f>SUMIFS(df_extrato_zig!G:G,df_extrato_zig!E:E,Conciliacao!A245,df_extrato_zig!G:G,"&lt;0",df_extrato_zig!D:D,"&lt;&gt;Saque",df_extrato_zig!D:D,"&lt;&gt;Saldo Inicial")</f>
        <v>0</v>
      </c>
      <c r="Q245" s="12">
        <f t="shared" si="13"/>
        <v>1876.26</v>
      </c>
      <c r="R245" s="26">
        <f t="shared" si="12"/>
        <v>1876.26</v>
      </c>
      <c r="S245" s="29">
        <f>SUMIFS(df_ajustes_conciliaco!C:C,df_ajustes_conciliaco!B:B,Conciliacao!A245)</f>
        <v>0</v>
      </c>
      <c r="T245" s="32">
        <f t="shared" si="14"/>
        <v>1876.26</v>
      </c>
    </row>
    <row r="246" spans="1:20" x14ac:dyDescent="0.3">
      <c r="A246" s="6">
        <f t="shared" si="10"/>
        <v>45536</v>
      </c>
      <c r="B246" s="4">
        <f>-SUMIFS(df_extrato_zig!G:G,df_extrato_zig!E:E,Conciliacao!A246,df_extrato_zig!D:D,"Saque")</f>
        <v>0</v>
      </c>
      <c r="C246" s="4"/>
      <c r="D246" s="4">
        <f>SUMIFS(df_extrato_zig!E:E,df_extrato_zig!L:L,Conciliacao!A246,df_extrato_zig!F:F,"DINHEIRO")</f>
        <v>0</v>
      </c>
      <c r="E246" s="4">
        <f>SUMIFS(view_parc_agrup!H:H,view_parc_agrup!G:G,Conciliacao!A246)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SUMIFS(df_tesouraria_trans!E:E,df_tesouraria_trans!D:D,Conciliacao!A246,df_tesouraria_trans!E:E,"&gt;0")</f>
        <v>0</v>
      </c>
      <c r="I246" s="10">
        <f t="shared" si="11"/>
        <v>0</v>
      </c>
      <c r="J246" s="5">
        <f>SUMIFS(df_blueme_sem_parcelamento!E:E,df_blueme_sem_parcelamento!H:H,Conciliacao!A246)</f>
        <v>1980</v>
      </c>
      <c r="K246" s="5">
        <f>SUMIFS(df_blueme_com_parcelamento!J:J,df_blueme_com_parcelamento!M:M,Conciliacao!A246)</f>
        <v>0</v>
      </c>
      <c r="L246" s="9">
        <f>SUMIFS(df_mutuos!I:I,df_mutuos!B:B,Conciliacao!A246)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33">
        <f>SUMIFS(df_tesouraria_trans!E:E,df_tesouraria_trans!D:D,Conciliacao!A246,df_tesouraria_trans!E:E,"&lt;0")</f>
        <v>0</v>
      </c>
      <c r="P246" s="33">
        <f>SUMIFS(df_extrato_zig!G:G,df_extrato_zig!E:E,Conciliacao!A246,df_extrato_zig!G:G,"&lt;0",df_extrato_zig!D:D,"&lt;&gt;Saque",df_extrato_zig!D:D,"&lt;&gt;Saldo Inicial")</f>
        <v>-2566.2600000000002</v>
      </c>
      <c r="Q246" s="12">
        <f t="shared" si="13"/>
        <v>-586.26000000000022</v>
      </c>
      <c r="R246" s="26">
        <f t="shared" si="12"/>
        <v>-586.26000000000022</v>
      </c>
      <c r="S246" s="29">
        <f>SUMIFS(df_ajustes_conciliaco!C:C,df_ajustes_conciliaco!B:B,Conciliacao!A246)</f>
        <v>0</v>
      </c>
      <c r="T246" s="32">
        <f t="shared" si="14"/>
        <v>-586.26000000000022</v>
      </c>
    </row>
    <row r="247" spans="1:20" x14ac:dyDescent="0.3">
      <c r="A247" s="6">
        <f t="shared" si="10"/>
        <v>45537</v>
      </c>
      <c r="B247" s="4">
        <f>-SUMIFS(df_extrato_zig!G:G,df_extrato_zig!E:E,Conciliacao!A247,df_extrato_zig!D:D,"Saque")</f>
        <v>0</v>
      </c>
      <c r="C247" s="4"/>
      <c r="D247" s="4">
        <f>SUMIFS(df_extrato_zig!E:E,df_extrato_zig!L:L,Conciliacao!A247,df_extrato_zig!F:F,"DINHEIRO")</f>
        <v>0</v>
      </c>
      <c r="E247" s="4">
        <f>SUMIFS(view_parc_agrup!H:H,view_parc_agrup!G:G,Conciliacao!A247)</f>
        <v>3242.72</v>
      </c>
      <c r="F247" s="7">
        <f>SUMIFS(df_mutuos!H:H,df_mutuos!B:B,Conciliacao!A247)</f>
        <v>0</v>
      </c>
      <c r="G247" s="8">
        <f>SUMIFS(df_extratos!I:I,df_extratos!F:F,Conciliacao!A247,df_extratos!G:G,"CREDITO")</f>
        <v>7182.72</v>
      </c>
      <c r="H247" s="24">
        <f>SUMIFS(df_tesouraria_trans!E:E,df_tesouraria_trans!D:D,Conciliacao!A247,df_tesouraria_trans!E:E,"&gt;0")</f>
        <v>1656.75</v>
      </c>
      <c r="I247" s="10">
        <f t="shared" si="11"/>
        <v>-5596.7500000000018</v>
      </c>
      <c r="J247" s="5">
        <f>SUMIFS(df_blueme_sem_parcelamento!E:E,df_blueme_sem_parcelamento!H:H,Conciliacao!A247)</f>
        <v>35744.009999999995</v>
      </c>
      <c r="K247" s="5">
        <f>SUMIFS(df_blueme_com_parcelamento!J:J,df_blueme_com_parcelamento!M:M,Conciliacao!A247)</f>
        <v>22306.69</v>
      </c>
      <c r="L247" s="9">
        <f>SUMIFS(df_mutuos!I:I,df_mutuos!B:B,Conciliacao!A247)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-58050.700000000004</v>
      </c>
      <c r="O247" s="33">
        <f>SUMIFS(df_tesouraria_trans!E:E,df_tesouraria_trans!D:D,Conciliacao!A247,df_tesouraria_trans!E:E,"&lt;0")</f>
        <v>-3940</v>
      </c>
      <c r="P247" s="33">
        <f>SUMIFS(df_extrato_zig!G:G,df_extrato_zig!E:E,Conciliacao!A247,df_extrato_zig!G:G,"&lt;0",df_extrato_zig!D:D,"&lt;&gt;Saque",df_extrato_zig!D:D,"&lt;&gt;Saldo Inicial")</f>
        <v>-161.53</v>
      </c>
      <c r="Q247" s="12">
        <f t="shared" si="13"/>
        <v>-4101.530000000007</v>
      </c>
      <c r="R247" s="26">
        <f t="shared" si="12"/>
        <v>1495.2199999999948</v>
      </c>
      <c r="S247" s="29">
        <f>SUMIFS(df_ajustes_conciliaco!C:C,df_ajustes_conciliaco!B:B,Conciliacao!A247)</f>
        <v>0</v>
      </c>
      <c r="T247" s="32">
        <f t="shared" ref="T247:T278" si="15">R247-S247</f>
        <v>1495.2199999999948</v>
      </c>
    </row>
    <row r="248" spans="1:20" x14ac:dyDescent="0.3">
      <c r="A248" s="6">
        <f t="shared" si="10"/>
        <v>45538</v>
      </c>
      <c r="B248" s="4">
        <f>-SUMIFS(df_extrato_zig!G:G,df_extrato_zig!E:E,Conciliacao!A248,df_extrato_zig!D:D,"Saque")</f>
        <v>282256.39</v>
      </c>
      <c r="C248" s="4"/>
      <c r="D248" s="4">
        <f>SUMIFS(df_extrato_zig!E:E,df_extrato_zig!L:L,Conciliacao!A248,df_extrato_zig!F:F,"DINHEIRO")</f>
        <v>0</v>
      </c>
      <c r="E248" s="4">
        <f>SUMIFS(view_parc_agrup!H:H,view_parc_agrup!G:G,Conciliacao!A248)</f>
        <v>44.71</v>
      </c>
      <c r="F248" s="7">
        <f>SUMIFS(df_mutuos!H:H,df_mutuos!B:B,Conciliacao!A248)</f>
        <v>0</v>
      </c>
      <c r="G248" s="8">
        <f>SUMIFS(df_extratos!I:I,df_extratos!F:F,Conciliacao!A248,df_extratos!G:G,"CREDITO")</f>
        <v>282301.10000000003</v>
      </c>
      <c r="H248" s="24">
        <f>SUMIFS(df_tesouraria_trans!E:E,df_tesouraria_trans!D:D,Conciliacao!A248,df_tesouraria_trans!E:E,"&gt;0")</f>
        <v>0</v>
      </c>
      <c r="I248" s="10">
        <f t="shared" si="11"/>
        <v>0</v>
      </c>
      <c r="J248" s="5">
        <f>SUMIFS(df_blueme_sem_parcelamento!E:E,df_blueme_sem_parcelamento!H:H,Conciliacao!A248)</f>
        <v>864.9</v>
      </c>
      <c r="K248" s="5">
        <f>SUMIFS(df_blueme_com_parcelamento!J:J,df_blueme_com_parcelamento!M:M,Conciliacao!A248)</f>
        <v>0</v>
      </c>
      <c r="L248" s="9">
        <f>SUMIFS(df_mutuos!I:I,df_mutuos!B:B,Conciliacao!A248)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-864.9</v>
      </c>
      <c r="O248" s="33">
        <f>SUMIFS(df_tesouraria_trans!E:E,df_tesouraria_trans!D:D,Conciliacao!A248,df_tesouraria_trans!E:E,"&lt;0")</f>
        <v>0</v>
      </c>
      <c r="P248" s="33">
        <f>SUMIFS(df_extrato_zig!G:G,df_extrato_zig!E:E,Conciliacao!A248,df_extrato_zig!G:G,"&lt;0",df_extrato_zig!D:D,"&lt;&gt;Saque",df_extrato_zig!D:D,"&lt;&gt;Saldo Inicial")</f>
        <v>-1.6600000000000001</v>
      </c>
      <c r="Q248" s="12">
        <f t="shared" si="13"/>
        <v>-1.6600000000000001</v>
      </c>
      <c r="R248" s="26">
        <f t="shared" si="12"/>
        <v>-1.6600000000000001</v>
      </c>
      <c r="S248" s="29">
        <f>SUMIFS(df_ajustes_conciliaco!C:C,df_ajustes_conciliaco!B:B,Conciliacao!A248)</f>
        <v>0</v>
      </c>
      <c r="T248" s="32">
        <f t="shared" si="15"/>
        <v>-1.6600000000000001</v>
      </c>
    </row>
    <row r="249" spans="1:20" x14ac:dyDescent="0.3">
      <c r="A249" s="6">
        <f t="shared" si="10"/>
        <v>45539</v>
      </c>
      <c r="B249" s="4">
        <f>-SUMIFS(df_extrato_zig!G:G,df_extrato_zig!E:E,Conciliacao!A249,df_extrato_zig!D:D,"Saque")</f>
        <v>0</v>
      </c>
      <c r="C249" s="4"/>
      <c r="D249" s="4">
        <f>SUMIFS(df_extrato_zig!E:E,df_extrato_zig!L:L,Conciliacao!A249,df_extrato_zig!F:F,"DINHEIRO")</f>
        <v>0</v>
      </c>
      <c r="E249" s="4">
        <f>SUMIFS(view_parc_agrup!H:H,view_parc_agrup!G:G,Conciliacao!A249)</f>
        <v>12698.8</v>
      </c>
      <c r="F249" s="7">
        <f>SUMIFS(df_mutuos!H:H,df_mutuos!B:B,Conciliacao!A249)</f>
        <v>0</v>
      </c>
      <c r="G249" s="8">
        <f>SUMIFS(df_extratos!I:I,df_extratos!F:F,Conciliacao!A249,df_extratos!G:G,"CREDITO")</f>
        <v>28.8</v>
      </c>
      <c r="H249" s="24">
        <f>SUMIFS(df_tesouraria_trans!E:E,df_tesouraria_trans!D:D,Conciliacao!A249,df_tesouraria_trans!E:E,"&gt;0")</f>
        <v>813.01</v>
      </c>
      <c r="I249" s="10">
        <f t="shared" si="11"/>
        <v>11856.99</v>
      </c>
      <c r="J249" s="5">
        <f>SUMIFS(df_blueme_sem_parcelamento!E:E,df_blueme_sem_parcelamento!H:H,Conciliacao!A249)</f>
        <v>144293.41</v>
      </c>
      <c r="K249" s="5">
        <f>SUMIFS(df_blueme_com_parcelamento!J:J,df_blueme_com_parcelamento!M:M,Conciliacao!A249)</f>
        <v>1716.78</v>
      </c>
      <c r="L249" s="9">
        <f>SUMIFS(df_mutuos!I:I,df_mutuos!B:B,Conciliacao!A249)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-146010.19</v>
      </c>
      <c r="O249" s="33">
        <f>SUMIFS(df_tesouraria_trans!E:E,df_tesouraria_trans!D:D,Conciliacao!A249,df_tesouraria_trans!E:E,"&lt;0")</f>
        <v>0</v>
      </c>
      <c r="P249" s="33">
        <f>SUMIFS(df_extrato_zig!G:G,df_extrato_zig!E:E,Conciliacao!A249,df_extrato_zig!G:G,"&lt;0",df_extrato_zig!D:D,"&lt;&gt;Saque",df_extrato_zig!D:D,"&lt;&gt;Saldo Inicial")</f>
        <v>-207.91</v>
      </c>
      <c r="Q249" s="12">
        <f t="shared" si="13"/>
        <v>-207.91</v>
      </c>
      <c r="R249" s="26">
        <f t="shared" si="12"/>
        <v>-12064.9</v>
      </c>
      <c r="S249" s="29">
        <f>SUMIFS(df_ajustes_conciliaco!C:C,df_ajustes_conciliaco!B:B,Conciliacao!A249)</f>
        <v>0</v>
      </c>
      <c r="T249" s="32">
        <f t="shared" si="15"/>
        <v>-12064.9</v>
      </c>
    </row>
    <row r="250" spans="1:20" x14ac:dyDescent="0.3">
      <c r="A250" s="6">
        <f t="shared" si="10"/>
        <v>45540</v>
      </c>
      <c r="B250" s="4">
        <f>-SUMIFS(df_extrato_zig!G:G,df_extrato_zig!E:E,Conciliacao!A250,df_extrato_zig!D:D,"Saque")</f>
        <v>0</v>
      </c>
      <c r="C250" s="4"/>
      <c r="D250" s="4">
        <f>SUMIFS(df_extrato_zig!E:E,df_extrato_zig!L:L,Conciliacao!A250,df_extrato_zig!F:F,"DINHEIRO")</f>
        <v>0</v>
      </c>
      <c r="E250" s="4">
        <f>SUMIFS(view_parc_agrup!H:H,view_parc_agrup!G:G,Conciliacao!A250)</f>
        <v>222.62</v>
      </c>
      <c r="F250" s="7">
        <f>SUMIFS(df_mutuos!H:H,df_mutuos!B:B,Conciliacao!A250)</f>
        <v>0</v>
      </c>
      <c r="G250" s="8">
        <f>SUMIFS(df_extratos!I:I,df_extratos!F:F,Conciliacao!A250,df_extratos!G:G,"CREDITO")</f>
        <v>222.62</v>
      </c>
      <c r="H250" s="24">
        <f>SUMIFS(df_tesouraria_trans!E:E,df_tesouraria_trans!D:D,Conciliacao!A250,df_tesouraria_trans!E:E,"&gt;0")</f>
        <v>162.72</v>
      </c>
      <c r="I250" s="10">
        <f t="shared" si="11"/>
        <v>-162.72000000000003</v>
      </c>
      <c r="J250" s="5">
        <f>SUMIFS(df_blueme_sem_parcelamento!E:E,df_blueme_sem_parcelamento!H:H,Conciliacao!A250)</f>
        <v>383.22</v>
      </c>
      <c r="K250" s="5">
        <f>SUMIFS(df_blueme_com_parcelamento!J:J,df_blueme_com_parcelamento!M:M,Conciliacao!A250)</f>
        <v>0</v>
      </c>
      <c r="L250" s="9">
        <f>SUMIFS(df_mutuos!I:I,df_mutuos!B:B,Conciliacao!A250)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-383.22</v>
      </c>
      <c r="O250" s="33">
        <f>SUMIFS(df_tesouraria_trans!E:E,df_tesouraria_trans!D:D,Conciliacao!A250,df_tesouraria_trans!E:E,"&lt;0")</f>
        <v>0</v>
      </c>
      <c r="P250" s="33">
        <f>SUMIFS(df_extrato_zig!G:G,df_extrato_zig!E:E,Conciliacao!A250,df_extrato_zig!G:G,"&lt;0",df_extrato_zig!D:D,"&lt;&gt;Saque",df_extrato_zig!D:D,"&lt;&gt;Saldo Inicial")</f>
        <v>-240.89</v>
      </c>
      <c r="Q250" s="12">
        <f t="shared" si="13"/>
        <v>-240.89</v>
      </c>
      <c r="R250" s="26">
        <f t="shared" si="12"/>
        <v>-78.169999999999959</v>
      </c>
      <c r="S250" s="29">
        <f>SUMIFS(df_ajustes_conciliaco!C:C,df_ajustes_conciliaco!B:B,Conciliacao!A250)</f>
        <v>0</v>
      </c>
      <c r="T250" s="32">
        <f t="shared" si="15"/>
        <v>-78.169999999999959</v>
      </c>
    </row>
    <row r="251" spans="1:20" x14ac:dyDescent="0.3">
      <c r="A251" s="6">
        <f t="shared" ref="A251:A314" si="16">A250+1</f>
        <v>45541</v>
      </c>
      <c r="B251" s="4">
        <f>-SUMIFS(df_extrato_zig!G:G,df_extrato_zig!E:E,Conciliacao!A251,df_extrato_zig!D:D,"Saque")</f>
        <v>0</v>
      </c>
      <c r="C251" s="4"/>
      <c r="D251" s="4">
        <f>SUMIFS(df_extrato_zig!E:E,df_extrato_zig!L:L,Conciliacao!A251,df_extrato_zig!F:F,"DINHEIRO")</f>
        <v>0</v>
      </c>
      <c r="E251" s="4">
        <f>SUMIFS(view_parc_agrup!H:H,view_parc_agrup!G:G,Conciliacao!A251)</f>
        <v>46409.59</v>
      </c>
      <c r="F251" s="7">
        <f>SUMIFS(df_mutuos!H:H,df_mutuos!B:B,Conciliacao!A251)</f>
        <v>0</v>
      </c>
      <c r="G251" s="8">
        <f>SUMIFS(df_extratos!I:I,df_extratos!F:F,Conciliacao!A251,df_extratos!G:G,"CREDITO")</f>
        <v>46409.59</v>
      </c>
      <c r="H251" s="24">
        <f>SUMIFS(df_tesouraria_trans!E:E,df_tesouraria_trans!D:D,Conciliacao!A251,df_tesouraria_trans!E:E,"&gt;0")</f>
        <v>757.1</v>
      </c>
      <c r="I251" s="10">
        <f t="shared" si="11"/>
        <v>-757.09999999999854</v>
      </c>
      <c r="J251" s="5">
        <f>SUMIFS(df_blueme_sem_parcelamento!E:E,df_blueme_sem_parcelamento!H:H,Conciliacao!A251)</f>
        <v>0</v>
      </c>
      <c r="K251" s="5">
        <f>SUMIFS(df_blueme_com_parcelamento!J:J,df_blueme_com_parcelamento!M:M,Conciliacao!A251)</f>
        <v>0</v>
      </c>
      <c r="L251" s="9">
        <f>SUMIFS(df_mutuos!I:I,df_mutuos!B:B,Conciliacao!A251)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0</v>
      </c>
      <c r="O251" s="33">
        <f>SUMIFS(df_tesouraria_trans!E:E,df_tesouraria_trans!D:D,Conciliacao!A251,df_tesouraria_trans!E:E,"&lt;0")</f>
        <v>0</v>
      </c>
      <c r="P251" s="33">
        <f>SUMIFS(df_extrato_zig!G:G,df_extrato_zig!E:E,Conciliacao!A251,df_extrato_zig!G:G,"&lt;0",df_extrato_zig!D:D,"&lt;&gt;Saque",df_extrato_zig!D:D,"&lt;&gt;Saldo Inicial")</f>
        <v>-251.38</v>
      </c>
      <c r="Q251" s="12">
        <f t="shared" si="13"/>
        <v>-251.38</v>
      </c>
      <c r="R251" s="26">
        <f t="shared" si="12"/>
        <v>505.71999999999855</v>
      </c>
      <c r="S251" s="29">
        <f>SUMIFS(df_ajustes_conciliaco!C:C,df_ajustes_conciliaco!B:B,Conciliacao!A251)</f>
        <v>0</v>
      </c>
      <c r="T251" s="32">
        <f t="shared" si="15"/>
        <v>505.71999999999855</v>
      </c>
    </row>
    <row r="252" spans="1:20" x14ac:dyDescent="0.3">
      <c r="A252" s="6">
        <f t="shared" si="16"/>
        <v>45542</v>
      </c>
      <c r="B252" s="4">
        <f>-SUMIFS(df_extrato_zig!G:G,df_extrato_zig!E:E,Conciliacao!A252,df_extrato_zig!D:D,"Saque")</f>
        <v>0</v>
      </c>
      <c r="C252" s="4"/>
      <c r="D252" s="4">
        <f>SUMIFS(df_extrato_zig!E:E,df_extrato_zig!L:L,Conciliacao!A252,df_extrato_zig!F:F,"DINHEIRO")</f>
        <v>0</v>
      </c>
      <c r="E252" s="4">
        <f>SUMIFS(view_parc_agrup!H:H,view_parc_agrup!G:G,Conciliacao!A252)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</v>
      </c>
      <c r="H252" s="24">
        <f>SUMIFS(df_tesouraria_trans!E:E,df_tesouraria_trans!D:D,Conciliacao!A252,df_tesouraria_trans!E:E,"&gt;0")</f>
        <v>0</v>
      </c>
      <c r="I252" s="10">
        <f t="shared" si="11"/>
        <v>0</v>
      </c>
      <c r="J252" s="5">
        <f>SUMIFS(df_blueme_sem_parcelamento!E:E,df_blueme_sem_parcelamento!H:H,Conciliacao!A252)</f>
        <v>0</v>
      </c>
      <c r="K252" s="5">
        <f>SUMIFS(df_blueme_com_parcelamento!J:J,df_blueme_com_parcelamento!M:M,Conciliacao!A252)</f>
        <v>0</v>
      </c>
      <c r="L252" s="9">
        <f>SUMIFS(df_mutuos!I:I,df_mutuos!B:B,Conciliacao!A252)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33">
        <f>SUMIFS(df_tesouraria_trans!E:E,df_tesouraria_trans!D:D,Conciliacao!A252,df_tesouraria_trans!E:E,"&lt;0")</f>
        <v>0</v>
      </c>
      <c r="P252" s="33">
        <f>SUMIFS(df_extrato_zig!G:G,df_extrato_zig!E:E,Conciliacao!A252,df_extrato_zig!G:G,"&lt;0",df_extrato_zig!D:D,"&lt;&gt;Saque",df_extrato_zig!D:D,"&lt;&gt;Saldo Inicial")</f>
        <v>-500.12</v>
      </c>
      <c r="Q252" s="12">
        <f t="shared" si="13"/>
        <v>-500.12</v>
      </c>
      <c r="R252" s="26">
        <f t="shared" si="12"/>
        <v>-500.12</v>
      </c>
      <c r="S252" s="29">
        <f>SUMIFS(df_ajustes_conciliaco!C:C,df_ajustes_conciliaco!B:B,Conciliacao!A252)</f>
        <v>0</v>
      </c>
      <c r="T252" s="32">
        <f t="shared" si="15"/>
        <v>-500.12</v>
      </c>
    </row>
    <row r="253" spans="1:20" x14ac:dyDescent="0.3">
      <c r="A253" s="6">
        <f t="shared" si="16"/>
        <v>45543</v>
      </c>
      <c r="B253" s="4">
        <f>-SUMIFS(df_extrato_zig!G:G,df_extrato_zig!E:E,Conciliacao!A253,df_extrato_zig!D:D,"Saque")</f>
        <v>0</v>
      </c>
      <c r="C253" s="4"/>
      <c r="D253" s="4">
        <f>SUMIFS(df_extrato_zig!E:E,df_extrato_zig!L:L,Conciliacao!A253,df_extrato_zig!F:F,"DINHEIRO")</f>
        <v>0</v>
      </c>
      <c r="E253" s="4">
        <f>SUMIFS(view_parc_agrup!H:H,view_parc_agrup!G:G,Conciliacao!A253)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SUMIFS(df_tesouraria_trans!E:E,df_tesouraria_trans!D:D,Conciliacao!A253,df_tesouraria_trans!E:E,"&gt;0")</f>
        <v>0</v>
      </c>
      <c r="I253" s="10">
        <f t="shared" si="11"/>
        <v>0</v>
      </c>
      <c r="J253" s="5">
        <f>SUMIFS(df_blueme_sem_parcelamento!E:E,df_blueme_sem_parcelamento!H:H,Conciliacao!A253)</f>
        <v>0</v>
      </c>
      <c r="K253" s="5">
        <f>SUMIFS(df_blueme_com_parcelamento!J:J,df_blueme_com_parcelamento!M:M,Conciliacao!A253)</f>
        <v>0</v>
      </c>
      <c r="L253" s="9">
        <f>SUMIFS(df_mutuos!I:I,df_mutuos!B:B,Conciliacao!A253)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33">
        <f>SUMIFS(df_tesouraria_trans!E:E,df_tesouraria_trans!D:D,Conciliacao!A253,df_tesouraria_trans!E:E,"&lt;0")</f>
        <v>0</v>
      </c>
      <c r="P253" s="33">
        <f>SUMIFS(df_extrato_zig!G:G,df_extrato_zig!E:E,Conciliacao!A253,df_extrato_zig!G:G,"&lt;0",df_extrato_zig!D:D,"&lt;&gt;Saque",df_extrato_zig!D:D,"&lt;&gt;Saldo Inicial")</f>
        <v>-650.45000000000005</v>
      </c>
      <c r="Q253" s="12">
        <f t="shared" si="13"/>
        <v>-650.45000000000005</v>
      </c>
      <c r="R253" s="26">
        <f t="shared" si="12"/>
        <v>-650.45000000000005</v>
      </c>
      <c r="S253" s="29">
        <f>SUMIFS(df_ajustes_conciliaco!C:C,df_ajustes_conciliaco!B:B,Conciliacao!A253)</f>
        <v>0</v>
      </c>
      <c r="T253" s="32">
        <f t="shared" si="15"/>
        <v>-650.45000000000005</v>
      </c>
    </row>
    <row r="254" spans="1:20" x14ac:dyDescent="0.3">
      <c r="A254" s="6">
        <f t="shared" si="16"/>
        <v>45544</v>
      </c>
      <c r="B254" s="4">
        <f>-SUMIFS(df_extrato_zig!G:G,df_extrato_zig!E:E,Conciliacao!A254,df_extrato_zig!D:D,"Saque")</f>
        <v>196271.79</v>
      </c>
      <c r="C254" s="4"/>
      <c r="D254" s="4">
        <f>SUMIFS(df_extrato_zig!E:E,df_extrato_zig!L:L,Conciliacao!A254,df_extrato_zig!F:F,"DINHEIRO")</f>
        <v>0</v>
      </c>
      <c r="E254" s="4">
        <f>SUMIFS(view_parc_agrup!H:H,view_parc_agrup!G:G,Conciliacao!A254)</f>
        <v>1165.2699999999998</v>
      </c>
      <c r="F254" s="7">
        <f>SUMIFS(df_mutuos!H:H,df_mutuos!B:B,Conciliacao!A254)</f>
        <v>0</v>
      </c>
      <c r="G254" s="8">
        <f>SUMIFS(df_extratos!I:I,df_extratos!F:F,Conciliacao!A254,df_extratos!G:G,"CREDITO")</f>
        <v>203649.06000000003</v>
      </c>
      <c r="H254" s="24">
        <f>SUMIFS(df_tesouraria_trans!E:E,df_tesouraria_trans!D:D,Conciliacao!A254,df_tesouraria_trans!E:E,"&gt;0")</f>
        <v>3589.78</v>
      </c>
      <c r="I254" s="10">
        <f t="shared" si="11"/>
        <v>-9801.7800000000279</v>
      </c>
      <c r="J254" s="5">
        <f>SUMIFS(df_blueme_sem_parcelamento!E:E,df_blueme_sem_parcelamento!H:H,Conciliacao!A254)</f>
        <v>191185.12999999998</v>
      </c>
      <c r="K254" s="5">
        <f>SUMIFS(df_blueme_com_parcelamento!J:J,df_blueme_com_parcelamento!M:M,Conciliacao!A254)</f>
        <v>21448.17</v>
      </c>
      <c r="L254" s="9">
        <f>SUMIFS(df_mutuos!I:I,df_mutuos!B:B,Conciliacao!A254)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-215215.29999999984</v>
      </c>
      <c r="O254" s="33">
        <f>SUMIFS(df_tesouraria_trans!E:E,df_tesouraria_trans!D:D,Conciliacao!A254,df_tesouraria_trans!E:E,"&lt;0")</f>
        <v>-3630</v>
      </c>
      <c r="P254" s="33">
        <f>SUMIFS(df_extrato_zig!G:G,df_extrato_zig!E:E,Conciliacao!A254,df_extrato_zig!G:G,"&lt;0",df_extrato_zig!D:D,"&lt;&gt;Saque",df_extrato_zig!D:D,"&lt;&gt;Saldo Inicial")</f>
        <v>-130.16999999999999</v>
      </c>
      <c r="Q254" s="12">
        <f t="shared" si="13"/>
        <v>-6342.1699999998546</v>
      </c>
      <c r="R254" s="26">
        <f t="shared" si="12"/>
        <v>3459.6100000001734</v>
      </c>
      <c r="S254" s="29">
        <f>SUMIFS(df_ajustes_conciliaco!C:C,df_ajustes_conciliaco!B:B,Conciliacao!A254)</f>
        <v>0</v>
      </c>
      <c r="T254" s="32">
        <f t="shared" si="15"/>
        <v>3459.6100000001734</v>
      </c>
    </row>
    <row r="255" spans="1:20" x14ac:dyDescent="0.3">
      <c r="A255" s="6">
        <f t="shared" si="16"/>
        <v>45545</v>
      </c>
      <c r="B255" s="4">
        <f>-SUMIFS(df_extrato_zig!G:G,df_extrato_zig!E:E,Conciliacao!A255,df_extrato_zig!D:D,"Saque")</f>
        <v>0</v>
      </c>
      <c r="C255" s="4"/>
      <c r="D255" s="4">
        <f>SUMIFS(df_extrato_zig!E:E,df_extrato_zig!L:L,Conciliacao!A255,df_extrato_zig!F:F,"DINHEIRO")</f>
        <v>0</v>
      </c>
      <c r="E255" s="4">
        <f>SUMIFS(view_parc_agrup!H:H,view_parc_agrup!G:G,Conciliacao!A255)</f>
        <v>312.52999999999997</v>
      </c>
      <c r="F255" s="7">
        <f>SUMIFS(df_mutuos!H:H,df_mutuos!B:B,Conciliacao!A255)</f>
        <v>0</v>
      </c>
      <c r="G255" s="8">
        <f>SUMIFS(df_extratos!I:I,df_extratos!F:F,Conciliacao!A255,df_extratos!G:G,"CREDITO")</f>
        <v>312.52999999999997</v>
      </c>
      <c r="H255" s="24">
        <f>SUMIFS(df_tesouraria_trans!E:E,df_tesouraria_trans!D:D,Conciliacao!A255,df_tesouraria_trans!E:E,"&gt;0")</f>
        <v>0</v>
      </c>
      <c r="I255" s="10">
        <f t="shared" si="11"/>
        <v>0</v>
      </c>
      <c r="J255" s="5">
        <f>SUMIFS(df_blueme_sem_parcelamento!E:E,df_blueme_sem_parcelamento!H:H,Conciliacao!A255)</f>
        <v>3466.9</v>
      </c>
      <c r="K255" s="5">
        <f>SUMIFS(df_blueme_com_parcelamento!J:J,df_blueme_com_parcelamento!M:M,Conciliacao!A255)</f>
        <v>0</v>
      </c>
      <c r="L255" s="9">
        <f>SUMIFS(df_mutuos!I:I,df_mutuos!B:B,Conciliacao!A255)</f>
        <v>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-3466.9</v>
      </c>
      <c r="O255" s="33">
        <f>SUMIFS(df_tesouraria_trans!E:E,df_tesouraria_trans!D:D,Conciliacao!A255,df_tesouraria_trans!E:E,"&lt;0")</f>
        <v>0</v>
      </c>
      <c r="P255" s="33">
        <f>SUMIFS(df_extrato_zig!G:G,df_extrato_zig!E:E,Conciliacao!A255,df_extrato_zig!G:G,"&lt;0",df_extrato_zig!D:D,"&lt;&gt;Saque",df_extrato_zig!D:D,"&lt;&gt;Saldo Inicial")</f>
        <v>0</v>
      </c>
      <c r="Q255" s="12">
        <f t="shared" si="13"/>
        <v>0</v>
      </c>
      <c r="R255" s="26">
        <f t="shared" si="12"/>
        <v>0</v>
      </c>
      <c r="S255" s="29">
        <f>SUMIFS(df_ajustes_conciliaco!C:C,df_ajustes_conciliaco!B:B,Conciliacao!A255)</f>
        <v>0</v>
      </c>
      <c r="T255" s="32">
        <f t="shared" si="15"/>
        <v>0</v>
      </c>
    </row>
    <row r="256" spans="1:20" x14ac:dyDescent="0.3">
      <c r="A256" s="6">
        <f t="shared" si="16"/>
        <v>45546</v>
      </c>
      <c r="B256" s="4">
        <f>-SUMIFS(df_extrato_zig!G:G,df_extrato_zig!E:E,Conciliacao!A256,df_extrato_zig!D:D,"Saque")</f>
        <v>0</v>
      </c>
      <c r="C256" s="4"/>
      <c r="D256" s="4">
        <f>SUMIFS(df_extrato_zig!E:E,df_extrato_zig!L:L,Conciliacao!A256,df_extrato_zig!F:F,"DINHEIRO")</f>
        <v>0</v>
      </c>
      <c r="E256" s="4">
        <f>SUMIFS(view_parc_agrup!H:H,view_parc_agrup!G:G,Conciliacao!A256)</f>
        <v>28.8</v>
      </c>
      <c r="F256" s="7">
        <f>SUMIFS(df_mutuos!H:H,df_mutuos!B:B,Conciliacao!A256)</f>
        <v>0</v>
      </c>
      <c r="G256" s="8">
        <f>SUMIFS(df_extratos!I:I,df_extratos!F:F,Conciliacao!A256,df_extratos!G:G,"CREDITO")</f>
        <v>28.8</v>
      </c>
      <c r="H256" s="24">
        <f>SUMIFS(df_tesouraria_trans!E:E,df_tesouraria_trans!D:D,Conciliacao!A256,df_tesouraria_trans!E:E,"&gt;0")</f>
        <v>225.43</v>
      </c>
      <c r="I256" s="10">
        <f t="shared" si="11"/>
        <v>-225.43</v>
      </c>
      <c r="J256" s="5">
        <f>SUMIFS(df_blueme_sem_parcelamento!E:E,df_blueme_sem_parcelamento!H:H,Conciliacao!A256)</f>
        <v>103576.76000000001</v>
      </c>
      <c r="K256" s="5">
        <f>SUMIFS(df_blueme_com_parcelamento!J:J,df_blueme_com_parcelamento!M:M,Conciliacao!A256)</f>
        <v>808.49</v>
      </c>
      <c r="L256" s="9">
        <f>SUMIFS(df_mutuos!I:I,df_mutuos!B:B,Conciliacao!A256)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-104385.25000000001</v>
      </c>
      <c r="O256" s="33">
        <f>SUMIFS(df_tesouraria_trans!E:E,df_tesouraria_trans!D:D,Conciliacao!A256,df_tesouraria_trans!E:E,"&lt;0")</f>
        <v>0</v>
      </c>
      <c r="P256" s="33">
        <f>SUMIFS(df_extrato_zig!G:G,df_extrato_zig!E:E,Conciliacao!A256,df_extrato_zig!G:G,"&lt;0",df_extrato_zig!D:D,"&lt;&gt;Saque",df_extrato_zig!D:D,"&lt;&gt;Saldo Inicial")</f>
        <v>-264.06</v>
      </c>
      <c r="Q256" s="12">
        <f t="shared" si="13"/>
        <v>-264.06</v>
      </c>
      <c r="R256" s="26">
        <f t="shared" si="12"/>
        <v>-38.629999999999995</v>
      </c>
      <c r="S256" s="29">
        <f>SUMIFS(df_ajustes_conciliaco!C:C,df_ajustes_conciliaco!B:B,Conciliacao!A256)</f>
        <v>0</v>
      </c>
      <c r="T256" s="32">
        <f t="shared" si="15"/>
        <v>-38.629999999999995</v>
      </c>
    </row>
    <row r="257" spans="1:20" x14ac:dyDescent="0.3">
      <c r="A257" s="6">
        <f t="shared" si="16"/>
        <v>45547</v>
      </c>
      <c r="B257" s="4">
        <f>-SUMIFS(df_extrato_zig!G:G,df_extrato_zig!E:E,Conciliacao!A257,df_extrato_zig!D:D,"Saque")</f>
        <v>0</v>
      </c>
      <c r="C257" s="4"/>
      <c r="D257" s="4">
        <f>SUMIFS(df_extrato_zig!E:E,df_extrato_zig!L:L,Conciliacao!A257,df_extrato_zig!F:F,"DINHEIRO")</f>
        <v>0</v>
      </c>
      <c r="E257" s="4">
        <f>SUMIFS(view_parc_agrup!H:H,view_parc_agrup!G:G,Conciliacao!A257)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0</v>
      </c>
      <c r="H257" s="24">
        <f>SUMIFS(df_tesouraria_trans!E:E,df_tesouraria_trans!D:D,Conciliacao!A257,df_tesouraria_trans!E:E,"&gt;0")</f>
        <v>455.95</v>
      </c>
      <c r="I257" s="10">
        <f t="shared" si="11"/>
        <v>-455.95</v>
      </c>
      <c r="J257" s="5">
        <f>SUMIFS(df_blueme_sem_parcelamento!E:E,df_blueme_sem_parcelamento!H:H,Conciliacao!A257)</f>
        <v>10</v>
      </c>
      <c r="K257" s="5">
        <f>SUMIFS(df_blueme_com_parcelamento!J:J,df_blueme_com_parcelamento!M:M,Conciliacao!A257)</f>
        <v>0</v>
      </c>
      <c r="L257" s="9">
        <f>SUMIFS(df_mutuos!I:I,df_mutuos!B:B,Conciliacao!A257)</f>
        <v>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-10</v>
      </c>
      <c r="O257" s="33">
        <f>SUMIFS(df_tesouraria_trans!E:E,df_tesouraria_trans!D:D,Conciliacao!A257,df_tesouraria_trans!E:E,"&lt;0")</f>
        <v>0</v>
      </c>
      <c r="P257" s="33">
        <f>SUMIFS(df_extrato_zig!G:G,df_extrato_zig!E:E,Conciliacao!A257,df_extrato_zig!G:G,"&lt;0",df_extrato_zig!D:D,"&lt;&gt;Saque",df_extrato_zig!D:D,"&lt;&gt;Saldo Inicial")</f>
        <v>-174.44</v>
      </c>
      <c r="Q257" s="12">
        <f t="shared" si="13"/>
        <v>-174.44</v>
      </c>
      <c r="R257" s="26">
        <f t="shared" si="12"/>
        <v>281.51</v>
      </c>
      <c r="S257" s="29">
        <f>SUMIFS(df_ajustes_conciliaco!C:C,df_ajustes_conciliaco!B:B,Conciliacao!A257)</f>
        <v>0</v>
      </c>
      <c r="T257" s="32">
        <f t="shared" si="15"/>
        <v>281.51</v>
      </c>
    </row>
    <row r="258" spans="1:20" x14ac:dyDescent="0.3">
      <c r="A258" s="6">
        <f t="shared" si="16"/>
        <v>45548</v>
      </c>
      <c r="B258" s="4">
        <f>-SUMIFS(df_extrato_zig!G:G,df_extrato_zig!E:E,Conciliacao!A258,df_extrato_zig!D:D,"Saque")</f>
        <v>0</v>
      </c>
      <c r="C258" s="4"/>
      <c r="D258" s="4">
        <f>SUMIFS(df_extrato_zig!E:E,df_extrato_zig!L:L,Conciliacao!A258,df_extrato_zig!F:F,"DINHEIRO")</f>
        <v>0</v>
      </c>
      <c r="E258" s="4">
        <f>SUMIFS(view_parc_agrup!H:H,view_parc_agrup!G:G,Conciliacao!A258)</f>
        <v>2561.69</v>
      </c>
      <c r="F258" s="7">
        <f>SUMIFS(df_mutuos!H:H,df_mutuos!B:B,Conciliacao!A258)</f>
        <v>0</v>
      </c>
      <c r="G258" s="8">
        <f>SUMIFS(df_extratos!I:I,df_extratos!F:F,Conciliacao!A258,df_extratos!G:G,"CREDITO")</f>
        <v>2561.69</v>
      </c>
      <c r="H258" s="24">
        <f>SUMIFS(df_tesouraria_trans!E:E,df_tesouraria_trans!D:D,Conciliacao!A258,df_tesouraria_trans!E:E,"&gt;0")</f>
        <v>196.62</v>
      </c>
      <c r="I258" s="10">
        <f t="shared" ref="I258:I321" si="17">SUM(B258:F258)-SUM(G258:H258)</f>
        <v>-196.61999999999989</v>
      </c>
      <c r="J258" s="5">
        <f>SUMIFS(df_blueme_sem_parcelamento!E:E,df_blueme_sem_parcelamento!H:H,Conciliacao!A258)</f>
        <v>0</v>
      </c>
      <c r="K258" s="5">
        <f>SUMIFS(df_blueme_com_parcelamento!J:J,df_blueme_com_parcelamento!M:M,Conciliacao!A258)</f>
        <v>0</v>
      </c>
      <c r="L258" s="9">
        <f>SUMIFS(df_mutuos!I:I,df_mutuos!B:B,Conciliacao!A258)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0</v>
      </c>
      <c r="O258" s="33">
        <f>SUMIFS(df_tesouraria_trans!E:E,df_tesouraria_trans!D:D,Conciliacao!A258,df_tesouraria_trans!E:E,"&lt;0")</f>
        <v>0</v>
      </c>
      <c r="P258" s="33">
        <f>SUMIFS(df_extrato_zig!G:G,df_extrato_zig!E:E,Conciliacao!A258,df_extrato_zig!G:G,"&lt;0",df_extrato_zig!D:D,"&lt;&gt;Saque",df_extrato_zig!D:D,"&lt;&gt;Saldo Inicial")</f>
        <v>-187.21</v>
      </c>
      <c r="Q258" s="12">
        <f t="shared" si="13"/>
        <v>-187.21</v>
      </c>
      <c r="R258" s="26">
        <f t="shared" ref="R258:R321" si="18">Q258-I258</f>
        <v>9.4099999999998829</v>
      </c>
      <c r="S258" s="29">
        <f>SUMIFS(df_ajustes_conciliaco!C:C,df_ajustes_conciliaco!B:B,Conciliacao!A258)</f>
        <v>0</v>
      </c>
      <c r="T258" s="32">
        <f t="shared" si="15"/>
        <v>9.4099999999998829</v>
      </c>
    </row>
    <row r="259" spans="1:20" x14ac:dyDescent="0.3">
      <c r="A259" s="6">
        <f t="shared" si="16"/>
        <v>45549</v>
      </c>
      <c r="B259" s="4">
        <f>-SUMIFS(df_extrato_zig!G:G,df_extrato_zig!E:E,Conciliacao!A259,df_extrato_zig!D:D,"Saque")</f>
        <v>0</v>
      </c>
      <c r="C259" s="4"/>
      <c r="D259" s="4">
        <f>SUMIFS(df_extrato_zig!E:E,df_extrato_zig!L:L,Conciliacao!A259,df_extrato_zig!F:F,"DINHEIRO")</f>
        <v>0</v>
      </c>
      <c r="E259" s="4">
        <f>SUMIFS(view_parc_agrup!H:H,view_parc_agrup!G:G,Conciliacao!A259)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</v>
      </c>
      <c r="H259" s="24">
        <f>SUMIFS(df_tesouraria_trans!E:E,df_tesouraria_trans!D:D,Conciliacao!A259,df_tesouraria_trans!E:E,"&gt;0")</f>
        <v>0</v>
      </c>
      <c r="I259" s="10">
        <f t="shared" si="17"/>
        <v>0</v>
      </c>
      <c r="J259" s="5">
        <f>SUMIFS(df_blueme_sem_parcelamento!E:E,df_blueme_sem_parcelamento!H:H,Conciliacao!A259)</f>
        <v>0</v>
      </c>
      <c r="K259" s="5">
        <f>SUMIFS(df_blueme_com_parcelamento!J:J,df_blueme_com_parcelamento!M:M,Conciliacao!A259)</f>
        <v>0</v>
      </c>
      <c r="L259" s="9">
        <f>SUMIFS(df_mutuos!I:I,df_mutuos!B:B,Conciliacao!A259)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33">
        <f>SUMIFS(df_tesouraria_trans!E:E,df_tesouraria_trans!D:D,Conciliacao!A259,df_tesouraria_trans!E:E,"&lt;0")</f>
        <v>0</v>
      </c>
      <c r="P259" s="33">
        <f>SUMIFS(df_extrato_zig!G:G,df_extrato_zig!E:E,Conciliacao!A259,df_extrato_zig!G:G,"&lt;0",df_extrato_zig!D:D,"&lt;&gt;Saque",df_extrato_zig!D:D,"&lt;&gt;Saldo Inicial")</f>
        <v>-399.6</v>
      </c>
      <c r="Q259" s="12">
        <f t="shared" ref="Q259:Q322" si="19">SUM(J259:M259)+N259+O259+P259</f>
        <v>-399.6</v>
      </c>
      <c r="R259" s="26">
        <f t="shared" si="18"/>
        <v>-399.6</v>
      </c>
      <c r="S259" s="29">
        <f>SUMIFS(df_ajustes_conciliaco!C:C,df_ajustes_conciliaco!B:B,Conciliacao!A259)</f>
        <v>0</v>
      </c>
      <c r="T259" s="32">
        <f t="shared" si="15"/>
        <v>-399.6</v>
      </c>
    </row>
    <row r="260" spans="1:20" x14ac:dyDescent="0.3">
      <c r="A260" s="6">
        <f t="shared" si="16"/>
        <v>45550</v>
      </c>
      <c r="B260" s="4">
        <f>-SUMIFS(df_extrato_zig!G:G,df_extrato_zig!E:E,Conciliacao!A260,df_extrato_zig!D:D,"Saque")</f>
        <v>0</v>
      </c>
      <c r="C260" s="4"/>
      <c r="D260" s="4">
        <f>SUMIFS(df_extrato_zig!E:E,df_extrato_zig!L:L,Conciliacao!A260,df_extrato_zig!F:F,"DINHEIRO")</f>
        <v>0</v>
      </c>
      <c r="E260" s="4">
        <f>SUMIFS(view_parc_agrup!H:H,view_parc_agrup!G:G,Conciliacao!A260)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SUMIFS(df_tesouraria_trans!E:E,df_tesouraria_trans!D:D,Conciliacao!A260,df_tesouraria_trans!E:E,"&gt;0")</f>
        <v>0</v>
      </c>
      <c r="I260" s="10">
        <f t="shared" si="17"/>
        <v>0</v>
      </c>
      <c r="J260" s="5">
        <f>SUMIFS(df_blueme_sem_parcelamento!E:E,df_blueme_sem_parcelamento!H:H,Conciliacao!A260)</f>
        <v>0</v>
      </c>
      <c r="K260" s="5">
        <f>SUMIFS(df_blueme_com_parcelamento!J:J,df_blueme_com_parcelamento!M:M,Conciliacao!A260)</f>
        <v>0</v>
      </c>
      <c r="L260" s="9">
        <f>SUMIFS(df_mutuos!I:I,df_mutuos!B:B,Conciliacao!A260)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33">
        <f>SUMIFS(df_tesouraria_trans!E:E,df_tesouraria_trans!D:D,Conciliacao!A260,df_tesouraria_trans!E:E,"&lt;0")</f>
        <v>0</v>
      </c>
      <c r="P260" s="33">
        <f>SUMIFS(df_extrato_zig!G:G,df_extrato_zig!E:E,Conciliacao!A260,df_extrato_zig!G:G,"&lt;0",df_extrato_zig!D:D,"&lt;&gt;Saque",df_extrato_zig!D:D,"&lt;&gt;Saldo Inicial")</f>
        <v>-557.79</v>
      </c>
      <c r="Q260" s="12">
        <f t="shared" si="19"/>
        <v>-557.79</v>
      </c>
      <c r="R260" s="26">
        <f t="shared" si="18"/>
        <v>-557.79</v>
      </c>
      <c r="S260" s="29">
        <f>SUMIFS(df_ajustes_conciliaco!C:C,df_ajustes_conciliaco!B:B,Conciliacao!A260)</f>
        <v>0</v>
      </c>
      <c r="T260" s="32">
        <f t="shared" si="15"/>
        <v>-557.79</v>
      </c>
    </row>
    <row r="261" spans="1:20" x14ac:dyDescent="0.3">
      <c r="A261" s="6">
        <f t="shared" si="16"/>
        <v>45551</v>
      </c>
      <c r="B261" s="4">
        <f>-SUMIFS(df_extrato_zig!G:G,df_extrato_zig!E:E,Conciliacao!A261,df_extrato_zig!D:D,"Saque")</f>
        <v>231245.82</v>
      </c>
      <c r="C261" s="4"/>
      <c r="D261" s="4">
        <f>SUMIFS(df_extrato_zig!E:E,df_extrato_zig!L:L,Conciliacao!A261,df_extrato_zig!F:F,"DINHEIRO")</f>
        <v>0</v>
      </c>
      <c r="E261" s="4">
        <f>SUMIFS(view_parc_agrup!H:H,view_parc_agrup!G:G,Conciliacao!A261)</f>
        <v>1038.6199999999999</v>
      </c>
      <c r="F261" s="7">
        <f>SUMIFS(df_mutuos!H:H,df_mutuos!B:B,Conciliacao!A261)</f>
        <v>0</v>
      </c>
      <c r="G261" s="8">
        <f>SUMIFS(df_extratos!I:I,df_extratos!F:F,Conciliacao!A261,df_extratos!G:G,"CREDITO")</f>
        <v>232284.44</v>
      </c>
      <c r="H261" s="24">
        <f>SUMIFS(df_tesouraria_trans!E:E,df_tesouraria_trans!D:D,Conciliacao!A261,df_tesouraria_trans!E:E,"&gt;0")</f>
        <v>3592.64</v>
      </c>
      <c r="I261" s="10">
        <f t="shared" si="17"/>
        <v>-3592.640000000014</v>
      </c>
      <c r="J261" s="5">
        <f>SUMIFS(df_blueme_sem_parcelamento!E:E,df_blueme_sem_parcelamento!H:H,Conciliacao!A261)</f>
        <v>46354.78</v>
      </c>
      <c r="K261" s="5">
        <f>SUMIFS(df_blueme_com_parcelamento!J:J,df_blueme_com_parcelamento!M:M,Conciliacao!A261)</f>
        <v>15773.560000000001</v>
      </c>
      <c r="L261" s="9">
        <f>SUMIFS(df_mutuos!I:I,df_mutuos!B:B,Conciliacao!A261)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-62128.34</v>
      </c>
      <c r="O261" s="33">
        <f>SUMIFS(df_tesouraria_trans!E:E,df_tesouraria_trans!D:D,Conciliacao!A261,df_tesouraria_trans!E:E,"&lt;0")</f>
        <v>0</v>
      </c>
      <c r="P261" s="33">
        <f>SUMIFS(df_extrato_zig!G:G,df_extrato_zig!E:E,Conciliacao!A261,df_extrato_zig!G:G,"&lt;0",df_extrato_zig!D:D,"&lt;&gt;Saque",df_extrato_zig!D:D,"&lt;&gt;Saldo Inicial")</f>
        <v>-127.96</v>
      </c>
      <c r="Q261" s="12">
        <f t="shared" si="19"/>
        <v>-127.96</v>
      </c>
      <c r="R261" s="26">
        <f t="shared" si="18"/>
        <v>3464.6800000000139</v>
      </c>
      <c r="S261" s="29">
        <f>SUMIFS(df_ajustes_conciliaco!C:C,df_ajustes_conciliaco!B:B,Conciliacao!A261)</f>
        <v>0</v>
      </c>
      <c r="T261" s="32">
        <f t="shared" si="15"/>
        <v>3464.6800000000139</v>
      </c>
    </row>
    <row r="262" spans="1:20" x14ac:dyDescent="0.3">
      <c r="A262" s="6">
        <f t="shared" si="16"/>
        <v>45552</v>
      </c>
      <c r="B262" s="4">
        <f>-SUMIFS(df_extrato_zig!G:G,df_extrato_zig!E:E,Conciliacao!A262,df_extrato_zig!D:D,"Saque")</f>
        <v>0</v>
      </c>
      <c r="C262" s="4"/>
      <c r="D262" s="4">
        <f>SUMIFS(df_extrato_zig!E:E,df_extrato_zig!L:L,Conciliacao!A262,df_extrato_zig!F:F,"DINHEIRO")</f>
        <v>0</v>
      </c>
      <c r="E262" s="4">
        <f>SUMIFS(view_parc_agrup!H:H,view_parc_agrup!G:G,Conciliacao!A262)</f>
        <v>249.16</v>
      </c>
      <c r="F262" s="7">
        <f>SUMIFS(df_mutuos!H:H,df_mutuos!B:B,Conciliacao!A262)</f>
        <v>0</v>
      </c>
      <c r="G262" s="8">
        <f>SUMIFS(df_extratos!I:I,df_extratos!F:F,Conciliacao!A262,df_extratos!G:G,"CREDITO")</f>
        <v>5589.0599999999995</v>
      </c>
      <c r="H262" s="24">
        <f>SUMIFS(df_tesouraria_trans!E:E,df_tesouraria_trans!D:D,Conciliacao!A262,df_tesouraria_trans!E:E,"&gt;0")</f>
        <v>0</v>
      </c>
      <c r="I262" s="10">
        <f t="shared" si="17"/>
        <v>-5339.9</v>
      </c>
      <c r="J262" s="5">
        <f>SUMIFS(df_blueme_sem_parcelamento!E:E,df_blueme_sem_parcelamento!H:H,Conciliacao!A262)</f>
        <v>866.11</v>
      </c>
      <c r="K262" s="5">
        <f>SUMIFS(df_blueme_com_parcelamento!J:J,df_blueme_com_parcelamento!M:M,Conciliacao!A262)</f>
        <v>0</v>
      </c>
      <c r="L262" s="9">
        <f>SUMIFS(df_mutuos!I:I,df_mutuos!B:B,Conciliacao!A262)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-1731.01</v>
      </c>
      <c r="O262" s="33">
        <f>SUMIFS(df_tesouraria_trans!E:E,df_tesouraria_trans!D:D,Conciliacao!A262,df_tesouraria_trans!E:E,"&lt;0")</f>
        <v>-4475</v>
      </c>
      <c r="P262" s="33">
        <f>SUMIFS(df_extrato_zig!G:G,df_extrato_zig!E:E,Conciliacao!A262,df_extrato_zig!G:G,"&lt;0",df_extrato_zig!D:D,"&lt;&gt;Saque",df_extrato_zig!D:D,"&lt;&gt;Saldo Inicial")</f>
        <v>-1.24</v>
      </c>
      <c r="Q262" s="12">
        <f t="shared" si="19"/>
        <v>-5341.1399999999994</v>
      </c>
      <c r="R262" s="26">
        <f t="shared" si="18"/>
        <v>-1.2399999999997817</v>
      </c>
      <c r="S262" s="29">
        <f>SUMIFS(df_ajustes_conciliaco!C:C,df_ajustes_conciliaco!B:B,Conciliacao!A262)</f>
        <v>0</v>
      </c>
      <c r="T262" s="32">
        <f t="shared" si="15"/>
        <v>-1.2399999999997817</v>
      </c>
    </row>
    <row r="263" spans="1:20" x14ac:dyDescent="0.3">
      <c r="A263" s="6">
        <f t="shared" si="16"/>
        <v>45553</v>
      </c>
      <c r="B263" s="4">
        <f>-SUMIFS(df_extrato_zig!G:G,df_extrato_zig!E:E,Conciliacao!A263,df_extrato_zig!D:D,"Saque")</f>
        <v>0</v>
      </c>
      <c r="C263" s="4"/>
      <c r="D263" s="4">
        <f>SUMIFS(df_extrato_zig!E:E,df_extrato_zig!L:L,Conciliacao!A263,df_extrato_zig!F:F,"DINHEIRO")</f>
        <v>0</v>
      </c>
      <c r="E263" s="4">
        <f>SUMIFS(view_parc_agrup!H:H,view_parc_agrup!G:G,Conciliacao!A263)</f>
        <v>115.2</v>
      </c>
      <c r="F263" s="7">
        <f>SUMIFS(df_mutuos!H:H,df_mutuos!B:B,Conciliacao!A263)</f>
        <v>0</v>
      </c>
      <c r="G263" s="8">
        <f>SUMIFS(df_extratos!I:I,df_extratos!F:F,Conciliacao!A263,df_extratos!G:G,"CREDITO")</f>
        <v>115.2</v>
      </c>
      <c r="H263" s="24">
        <f>SUMIFS(df_tesouraria_trans!E:E,df_tesouraria_trans!D:D,Conciliacao!A263,df_tesouraria_trans!E:E,"&gt;0")</f>
        <v>652.57000000000005</v>
      </c>
      <c r="I263" s="10">
        <f t="shared" si="17"/>
        <v>-652.57000000000005</v>
      </c>
      <c r="J263" s="5">
        <f>SUMIFS(df_blueme_sem_parcelamento!E:E,df_blueme_sem_parcelamento!H:H,Conciliacao!A263)</f>
        <v>152117.54</v>
      </c>
      <c r="K263" s="5">
        <f>SUMIFS(df_blueme_com_parcelamento!J:J,df_blueme_com_parcelamento!M:M,Conciliacao!A263)</f>
        <v>839.01</v>
      </c>
      <c r="L263" s="9">
        <f>SUMIFS(df_mutuos!I:I,df_mutuos!B:B,Conciliacao!A263)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-152956.54999999996</v>
      </c>
      <c r="O263" s="33">
        <f>SUMIFS(df_tesouraria_trans!E:E,df_tesouraria_trans!D:D,Conciliacao!A263,df_tesouraria_trans!E:E,"&lt;0")</f>
        <v>0</v>
      </c>
      <c r="P263" s="33">
        <f>SUMIFS(df_extrato_zig!G:G,df_extrato_zig!E:E,Conciliacao!A263,df_extrato_zig!G:G,"&lt;0",df_extrato_zig!D:D,"&lt;&gt;Saque",df_extrato_zig!D:D,"&lt;&gt;Saldo Inicial")</f>
        <v>-267.67</v>
      </c>
      <c r="Q263" s="12">
        <f t="shared" si="19"/>
        <v>-267.66999999994181</v>
      </c>
      <c r="R263" s="26">
        <f t="shared" si="18"/>
        <v>384.90000000005824</v>
      </c>
      <c r="S263" s="29">
        <f>SUMIFS(df_ajustes_conciliaco!C:C,df_ajustes_conciliaco!B:B,Conciliacao!A263)</f>
        <v>0</v>
      </c>
      <c r="T263" s="32">
        <f t="shared" si="15"/>
        <v>384.90000000005824</v>
      </c>
    </row>
    <row r="264" spans="1:20" x14ac:dyDescent="0.3">
      <c r="A264" s="6">
        <f t="shared" si="16"/>
        <v>45554</v>
      </c>
      <c r="B264" s="4">
        <f>-SUMIFS(df_extrato_zig!G:G,df_extrato_zig!E:E,Conciliacao!A264,df_extrato_zig!D:D,"Saque")</f>
        <v>0</v>
      </c>
      <c r="C264" s="4"/>
      <c r="D264" s="4">
        <f>SUMIFS(df_extrato_zig!E:E,df_extrato_zig!L:L,Conciliacao!A264,df_extrato_zig!F:F,"DINHEIRO")</f>
        <v>0</v>
      </c>
      <c r="E264" s="4">
        <f>SUMIFS(view_parc_agrup!H:H,view_parc_agrup!G:G,Conciliacao!A264)</f>
        <v>242.53</v>
      </c>
      <c r="F264" s="7">
        <f>SUMIFS(df_mutuos!H:H,df_mutuos!B:B,Conciliacao!A264)</f>
        <v>0</v>
      </c>
      <c r="G264" s="8">
        <f>SUMIFS(df_extratos!I:I,df_extratos!F:F,Conciliacao!A264,df_extratos!G:G,"CREDITO")</f>
        <v>242.53</v>
      </c>
      <c r="H264" s="24">
        <f>SUMIFS(df_tesouraria_trans!E:E,df_tesouraria_trans!D:D,Conciliacao!A264,df_tesouraria_trans!E:E,"&gt;0")</f>
        <v>929.08</v>
      </c>
      <c r="I264" s="10">
        <f t="shared" si="17"/>
        <v>-929.08000000000015</v>
      </c>
      <c r="J264" s="5">
        <f>SUMIFS(df_blueme_sem_parcelamento!E:E,df_blueme_sem_parcelamento!H:H,Conciliacao!A264)</f>
        <v>8007.37</v>
      </c>
      <c r="K264" s="5">
        <f>SUMIFS(df_blueme_com_parcelamento!J:J,df_blueme_com_parcelamento!M:M,Conciliacao!A264)</f>
        <v>0</v>
      </c>
      <c r="L264" s="9">
        <f>SUMIFS(df_mutuos!I:I,df_mutuos!B:B,Conciliacao!A264)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-8007.37</v>
      </c>
      <c r="O264" s="33">
        <f>SUMIFS(df_tesouraria_trans!E:E,df_tesouraria_trans!D:D,Conciliacao!A264,df_tesouraria_trans!E:E,"&lt;0")</f>
        <v>0</v>
      </c>
      <c r="P264" s="33">
        <f>SUMIFS(df_extrato_zig!G:G,df_extrato_zig!E:E,Conciliacao!A264,df_extrato_zig!G:G,"&lt;0",df_extrato_zig!D:D,"&lt;&gt;Saque",df_extrato_zig!D:D,"&lt;&gt;Saldo Inicial")</f>
        <v>-209.46</v>
      </c>
      <c r="Q264" s="12">
        <f t="shared" si="19"/>
        <v>-209.46</v>
      </c>
      <c r="R264" s="26">
        <f t="shared" si="18"/>
        <v>719.62000000000012</v>
      </c>
      <c r="S264" s="29">
        <f>SUMIFS(df_ajustes_conciliaco!C:C,df_ajustes_conciliaco!B:B,Conciliacao!A264)</f>
        <v>0</v>
      </c>
      <c r="T264" s="32">
        <f t="shared" si="15"/>
        <v>719.62000000000012</v>
      </c>
    </row>
    <row r="265" spans="1:20" x14ac:dyDescent="0.3">
      <c r="A265" s="6">
        <f t="shared" si="16"/>
        <v>45555</v>
      </c>
      <c r="B265" s="4">
        <f>-SUMIFS(df_extrato_zig!G:G,df_extrato_zig!E:E,Conciliacao!A265,df_extrato_zig!D:D,"Saque")</f>
        <v>0</v>
      </c>
      <c r="C265" s="4"/>
      <c r="D265" s="4">
        <f>SUMIFS(df_extrato_zig!E:E,df_extrato_zig!L:L,Conciliacao!A265,df_extrato_zig!F:F,"DINHEIRO")</f>
        <v>0</v>
      </c>
      <c r="E265" s="4">
        <f>SUMIFS(view_parc_agrup!H:H,view_parc_agrup!G:G,Conciliacao!A265)</f>
        <v>712.52</v>
      </c>
      <c r="F265" s="7">
        <f>SUMIFS(df_mutuos!H:H,df_mutuos!B:B,Conciliacao!A265)</f>
        <v>0</v>
      </c>
      <c r="G265" s="8">
        <f>SUMIFS(df_extratos!I:I,df_extratos!F:F,Conciliacao!A265,df_extratos!G:G,"CREDITO")</f>
        <v>3662.5200000000004</v>
      </c>
      <c r="H265" s="24">
        <f>SUMIFS(df_tesouraria_trans!E:E,df_tesouraria_trans!D:D,Conciliacao!A265,df_tesouraria_trans!E:E,"&gt;0")</f>
        <v>1374.9</v>
      </c>
      <c r="I265" s="10">
        <f t="shared" si="17"/>
        <v>-4324.8999999999996</v>
      </c>
      <c r="J265" s="5">
        <f>SUMIFS(df_blueme_sem_parcelamento!E:E,df_blueme_sem_parcelamento!H:H,Conciliacao!A265)</f>
        <v>31478.959999999999</v>
      </c>
      <c r="K265" s="5">
        <f>SUMIFS(df_blueme_com_parcelamento!J:J,df_blueme_com_parcelamento!M:M,Conciliacao!A265)</f>
        <v>0</v>
      </c>
      <c r="L265" s="9">
        <f>SUMIFS(df_mutuos!I:I,df_mutuos!B:B,Conciliacao!A265)</f>
        <v>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-31018.959999999999</v>
      </c>
      <c r="O265" s="33">
        <f>SUMIFS(df_tesouraria_trans!E:E,df_tesouraria_trans!D:D,Conciliacao!A265,df_tesouraria_trans!E:E,"&lt;0")</f>
        <v>-2950</v>
      </c>
      <c r="P265" s="33">
        <f>SUMIFS(df_extrato_zig!G:G,df_extrato_zig!E:E,Conciliacao!A265,df_extrato_zig!G:G,"&lt;0",df_extrato_zig!D:D,"&lt;&gt;Saque",df_extrato_zig!D:D,"&lt;&gt;Saldo Inicial")</f>
        <v>-678.38</v>
      </c>
      <c r="Q265" s="12">
        <f t="shared" si="19"/>
        <v>-3168.38</v>
      </c>
      <c r="R265" s="26">
        <f t="shared" si="18"/>
        <v>1156.5199999999995</v>
      </c>
      <c r="S265" s="29">
        <f>SUMIFS(df_ajustes_conciliaco!C:C,df_ajustes_conciliaco!B:B,Conciliacao!A265)</f>
        <v>0</v>
      </c>
      <c r="T265" s="32">
        <f t="shared" si="15"/>
        <v>1156.5199999999995</v>
      </c>
    </row>
    <row r="266" spans="1:20" x14ac:dyDescent="0.3">
      <c r="A266" s="6">
        <f t="shared" si="16"/>
        <v>45556</v>
      </c>
      <c r="B266" s="4">
        <f>-SUMIFS(df_extrato_zig!G:G,df_extrato_zig!E:E,Conciliacao!A266,df_extrato_zig!D:D,"Saque")</f>
        <v>0</v>
      </c>
      <c r="C266" s="4"/>
      <c r="D266" s="4">
        <f>SUMIFS(df_extrato_zig!E:E,df_extrato_zig!L:L,Conciliacao!A266,df_extrato_zig!F:F,"DINHEIRO")</f>
        <v>0</v>
      </c>
      <c r="E266" s="4">
        <f>SUMIFS(view_parc_agrup!H:H,view_parc_agrup!G:G,Conciliacao!A266)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SUMIFS(df_tesouraria_trans!E:E,df_tesouraria_trans!D:D,Conciliacao!A266,df_tesouraria_trans!E:E,"&gt;0")</f>
        <v>0</v>
      </c>
      <c r="I266" s="10">
        <f t="shared" si="17"/>
        <v>0</v>
      </c>
      <c r="J266" s="5">
        <f>SUMIFS(df_blueme_sem_parcelamento!E:E,df_blueme_sem_parcelamento!H:H,Conciliacao!A266)</f>
        <v>0</v>
      </c>
      <c r="K266" s="5">
        <f>SUMIFS(df_blueme_com_parcelamento!J:J,df_blueme_com_parcelamento!M:M,Conciliacao!A266)</f>
        <v>0</v>
      </c>
      <c r="L266" s="9">
        <f>SUMIFS(df_mutuos!I:I,df_mutuos!B:B,Conciliacao!A266)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33">
        <f>SUMIFS(df_tesouraria_trans!E:E,df_tesouraria_trans!D:D,Conciliacao!A266,df_tesouraria_trans!E:E,"&lt;0")</f>
        <v>0</v>
      </c>
      <c r="P266" s="33">
        <f>SUMIFS(df_extrato_zig!G:G,df_extrato_zig!E:E,Conciliacao!A266,df_extrato_zig!G:G,"&lt;0",df_extrato_zig!D:D,"&lt;&gt;Saque",df_extrato_zig!D:D,"&lt;&gt;Saldo Inicial")</f>
        <v>-399.69</v>
      </c>
      <c r="Q266" s="12">
        <f t="shared" si="19"/>
        <v>-399.69</v>
      </c>
      <c r="R266" s="26">
        <f t="shared" si="18"/>
        <v>-399.69</v>
      </c>
      <c r="S266" s="29">
        <f>SUMIFS(df_ajustes_conciliaco!C:C,df_ajustes_conciliaco!B:B,Conciliacao!A266)</f>
        <v>0</v>
      </c>
      <c r="T266" s="32">
        <f t="shared" si="15"/>
        <v>-399.69</v>
      </c>
    </row>
    <row r="267" spans="1:20" x14ac:dyDescent="0.3">
      <c r="A267" s="6">
        <f t="shared" si="16"/>
        <v>45557</v>
      </c>
      <c r="B267" s="4">
        <f>-SUMIFS(df_extrato_zig!G:G,df_extrato_zig!E:E,Conciliacao!A267,df_extrato_zig!D:D,"Saque")</f>
        <v>0</v>
      </c>
      <c r="C267" s="4"/>
      <c r="D267" s="4">
        <f>SUMIFS(df_extrato_zig!E:E,df_extrato_zig!L:L,Conciliacao!A267,df_extrato_zig!F:F,"DINHEIRO")</f>
        <v>0</v>
      </c>
      <c r="E267" s="4">
        <f>SUMIFS(view_parc_agrup!H:H,view_parc_agrup!G:G,Conciliacao!A267)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SUMIFS(df_tesouraria_trans!E:E,df_tesouraria_trans!D:D,Conciliacao!A267,df_tesouraria_trans!E:E,"&gt;0")</f>
        <v>0</v>
      </c>
      <c r="I267" s="10">
        <f t="shared" si="17"/>
        <v>0</v>
      </c>
      <c r="J267" s="5">
        <f>SUMIFS(df_blueme_sem_parcelamento!E:E,df_blueme_sem_parcelamento!H:H,Conciliacao!A267)</f>
        <v>0</v>
      </c>
      <c r="K267" s="5">
        <f>SUMIFS(df_blueme_com_parcelamento!J:J,df_blueme_com_parcelamento!M:M,Conciliacao!A267)</f>
        <v>0</v>
      </c>
      <c r="L267" s="9">
        <f>SUMIFS(df_mutuos!I:I,df_mutuos!B:B,Conciliacao!A267)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33">
        <f>SUMIFS(df_tesouraria_trans!E:E,df_tesouraria_trans!D:D,Conciliacao!A267,df_tesouraria_trans!E:E,"&lt;0")</f>
        <v>0</v>
      </c>
      <c r="P267" s="33">
        <f>SUMIFS(df_extrato_zig!G:G,df_extrato_zig!E:E,Conciliacao!A267,df_extrato_zig!G:G,"&lt;0",df_extrato_zig!D:D,"&lt;&gt;Saque",df_extrato_zig!D:D,"&lt;&gt;Saldo Inicial")</f>
        <v>-596.94000000000005</v>
      </c>
      <c r="Q267" s="12">
        <f t="shared" si="19"/>
        <v>-596.94000000000005</v>
      </c>
      <c r="R267" s="26">
        <f t="shared" si="18"/>
        <v>-596.94000000000005</v>
      </c>
      <c r="S267" s="29">
        <f>SUMIFS(df_ajustes_conciliaco!C:C,df_ajustes_conciliaco!B:B,Conciliacao!A267)</f>
        <v>0</v>
      </c>
      <c r="T267" s="32">
        <f t="shared" si="15"/>
        <v>-596.94000000000005</v>
      </c>
    </row>
    <row r="268" spans="1:20" x14ac:dyDescent="0.3">
      <c r="A268" s="6">
        <f t="shared" si="16"/>
        <v>45558</v>
      </c>
      <c r="B268" s="4">
        <f>-SUMIFS(df_extrato_zig!G:G,df_extrato_zig!E:E,Conciliacao!A268,df_extrato_zig!D:D,"Saque")</f>
        <v>232072.29</v>
      </c>
      <c r="C268" s="4"/>
      <c r="D268" s="4">
        <f>SUMIFS(df_extrato_zig!E:E,df_extrato_zig!L:L,Conciliacao!A268,df_extrato_zig!F:F,"DINHEIRO")</f>
        <v>0</v>
      </c>
      <c r="E268" s="4">
        <f>SUMIFS(view_parc_agrup!H:H,view_parc_agrup!G:G,Conciliacao!A268)</f>
        <v>541.54999999999995</v>
      </c>
      <c r="F268" s="7">
        <f>SUMIFS(df_mutuos!H:H,df_mutuos!B:B,Conciliacao!A268)</f>
        <v>0</v>
      </c>
      <c r="G268" s="8">
        <f>SUMIFS(df_extratos!I:I,df_extratos!F:F,Conciliacao!A268,df_extratos!G:G,"CREDITO")</f>
        <v>235560.84</v>
      </c>
      <c r="H268" s="24">
        <f>SUMIFS(df_tesouraria_trans!E:E,df_tesouraria_trans!D:D,Conciliacao!A268,df_tesouraria_trans!E:E,"&gt;0")</f>
        <v>2948.12</v>
      </c>
      <c r="I268" s="10">
        <f t="shared" si="17"/>
        <v>-5895.1199999999953</v>
      </c>
      <c r="J268" s="5">
        <f>SUMIFS(df_blueme_sem_parcelamento!E:E,df_blueme_sem_parcelamento!H:H,Conciliacao!A268)</f>
        <v>40346.559999999998</v>
      </c>
      <c r="K268" s="5">
        <f>SUMIFS(df_blueme_com_parcelamento!J:J,df_blueme_com_parcelamento!M:M,Conciliacao!A268)</f>
        <v>21489</v>
      </c>
      <c r="L268" s="9">
        <f>SUMIFS(df_mutuos!I:I,df_mutuos!B:B,Conciliacao!A268)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-61835.55999999999</v>
      </c>
      <c r="O268" s="33">
        <f>SUMIFS(df_tesouraria_trans!E:E,df_tesouraria_trans!D:D,Conciliacao!A268,df_tesouraria_trans!E:E,"&lt;0")</f>
        <v>-2947</v>
      </c>
      <c r="P268" s="33">
        <f>SUMIFS(df_extrato_zig!G:G,df_extrato_zig!E:E,Conciliacao!A268,df_extrato_zig!G:G,"&lt;0",df_extrato_zig!D:D,"&lt;&gt;Saque",df_extrato_zig!D:D,"&lt;&gt;Saldo Inicial")</f>
        <v>-85.9</v>
      </c>
      <c r="Q268" s="12">
        <f t="shared" si="19"/>
        <v>-3032.8999999999928</v>
      </c>
      <c r="R268" s="26">
        <f t="shared" si="18"/>
        <v>2862.2200000000025</v>
      </c>
      <c r="S268" s="29">
        <f>SUMIFS(df_ajustes_conciliaco!C:C,df_ajustes_conciliaco!B:B,Conciliacao!A268)</f>
        <v>0</v>
      </c>
      <c r="T268" s="32">
        <f t="shared" si="15"/>
        <v>2862.2200000000025</v>
      </c>
    </row>
    <row r="269" spans="1:20" x14ac:dyDescent="0.3">
      <c r="A269" s="6">
        <f t="shared" si="16"/>
        <v>45559</v>
      </c>
      <c r="B269" s="4">
        <f>-SUMIFS(df_extrato_zig!G:G,df_extrato_zig!E:E,Conciliacao!A269,df_extrato_zig!D:D,"Saque")</f>
        <v>0</v>
      </c>
      <c r="C269" s="4"/>
      <c r="D269" s="4">
        <f>SUMIFS(df_extrato_zig!E:E,df_extrato_zig!L:L,Conciliacao!A269,df_extrato_zig!F:F,"DINHEIRO")</f>
        <v>0</v>
      </c>
      <c r="E269" s="4">
        <f>SUMIFS(view_parc_agrup!H:H,view_parc_agrup!G:G,Conciliacao!A269)</f>
        <v>3879.5299999999997</v>
      </c>
      <c r="F269" s="7">
        <f>SUMIFS(df_mutuos!H:H,df_mutuos!B:B,Conciliacao!A269)</f>
        <v>0</v>
      </c>
      <c r="G269" s="8">
        <f>SUMIFS(df_extratos!I:I,df_extratos!F:F,Conciliacao!A269,df_extratos!G:G,"CREDITO")</f>
        <v>3879.5299999999997</v>
      </c>
      <c r="H269" s="24">
        <f>SUMIFS(df_tesouraria_trans!E:E,df_tesouraria_trans!D:D,Conciliacao!A269,df_tesouraria_trans!E:E,"&gt;0")</f>
        <v>0</v>
      </c>
      <c r="I269" s="10">
        <f t="shared" si="17"/>
        <v>0</v>
      </c>
      <c r="J269" s="5">
        <f>SUMIFS(df_blueme_sem_parcelamento!E:E,df_blueme_sem_parcelamento!H:H,Conciliacao!A269)</f>
        <v>0</v>
      </c>
      <c r="K269" s="5">
        <f>SUMIFS(df_blueme_com_parcelamento!J:J,df_blueme_com_parcelamento!M:M,Conciliacao!A269)</f>
        <v>0</v>
      </c>
      <c r="L269" s="9">
        <f>SUMIFS(df_mutuos!I:I,df_mutuos!B:B,Conciliacao!A269)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33">
        <f>SUMIFS(df_tesouraria_trans!E:E,df_tesouraria_trans!D:D,Conciliacao!A269,df_tesouraria_trans!E:E,"&lt;0")</f>
        <v>0</v>
      </c>
      <c r="P269" s="33">
        <f>SUMIFS(df_extrato_zig!G:G,df_extrato_zig!E:E,Conciliacao!A269,df_extrato_zig!G:G,"&lt;0",df_extrato_zig!D:D,"&lt;&gt;Saque",df_extrato_zig!D:D,"&lt;&gt;Saldo Inicial")</f>
        <v>0</v>
      </c>
      <c r="Q269" s="12">
        <f t="shared" si="19"/>
        <v>0</v>
      </c>
      <c r="R269" s="26">
        <f t="shared" si="18"/>
        <v>0</v>
      </c>
      <c r="S269" s="29">
        <f>SUMIFS(df_ajustes_conciliaco!C:C,df_ajustes_conciliaco!B:B,Conciliacao!A269)</f>
        <v>0</v>
      </c>
      <c r="T269" s="32">
        <f t="shared" si="15"/>
        <v>0</v>
      </c>
    </row>
    <row r="270" spans="1:20" x14ac:dyDescent="0.3">
      <c r="A270" s="6">
        <f t="shared" si="16"/>
        <v>45560</v>
      </c>
      <c r="B270" s="4">
        <f>-SUMIFS(df_extrato_zig!G:G,df_extrato_zig!E:E,Conciliacao!A270,df_extrato_zig!D:D,"Saque")</f>
        <v>0</v>
      </c>
      <c r="C270" s="4"/>
      <c r="D270" s="4">
        <f>SUMIFS(df_extrato_zig!E:E,df_extrato_zig!L:L,Conciliacao!A270,df_extrato_zig!F:F,"DINHEIRO")</f>
        <v>0</v>
      </c>
      <c r="E270" s="4">
        <f>SUMIFS(view_parc_agrup!H:H,view_parc_agrup!G:G,Conciliacao!A270)</f>
        <v>115.2</v>
      </c>
      <c r="F270" s="7">
        <f>SUMIFS(df_mutuos!H:H,df_mutuos!B:B,Conciliacao!A270)</f>
        <v>0</v>
      </c>
      <c r="G270" s="8">
        <f>SUMIFS(df_extratos!I:I,df_extratos!F:F,Conciliacao!A270,df_extratos!G:G,"CREDITO")</f>
        <v>115.2</v>
      </c>
      <c r="H270" s="24">
        <f>SUMIFS(df_tesouraria_trans!E:E,df_tesouraria_trans!D:D,Conciliacao!A270,df_tesouraria_trans!E:E,"&gt;0")</f>
        <v>1195.48</v>
      </c>
      <c r="I270" s="10">
        <f t="shared" si="17"/>
        <v>-1195.48</v>
      </c>
      <c r="J270" s="5">
        <f>SUMIFS(df_blueme_sem_parcelamento!E:E,df_blueme_sem_parcelamento!H:H,Conciliacao!A270)</f>
        <v>64390.030000000006</v>
      </c>
      <c r="K270" s="5">
        <f>SUMIFS(df_blueme_com_parcelamento!J:J,df_blueme_com_parcelamento!M:M,Conciliacao!A270)</f>
        <v>1855.29</v>
      </c>
      <c r="L270" s="9">
        <f>SUMIFS(df_mutuos!I:I,df_mutuos!B:B,Conciliacao!A270)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-66245.320000000007</v>
      </c>
      <c r="O270" s="33">
        <f>SUMIFS(df_tesouraria_trans!E:E,df_tesouraria_trans!D:D,Conciliacao!A270,df_tesouraria_trans!E:E,"&lt;0")</f>
        <v>0</v>
      </c>
      <c r="P270" s="33">
        <f>SUMIFS(df_extrato_zig!G:G,df_extrato_zig!E:E,Conciliacao!A270,df_extrato_zig!G:G,"&lt;0",df_extrato_zig!D:D,"&lt;&gt;Saque",df_extrato_zig!D:D,"&lt;&gt;Saldo Inicial")</f>
        <v>-232.64</v>
      </c>
      <c r="Q270" s="12">
        <f t="shared" si="19"/>
        <v>-232.64</v>
      </c>
      <c r="R270" s="26">
        <f t="shared" si="18"/>
        <v>962.84</v>
      </c>
      <c r="S270" s="29">
        <f>SUMIFS(df_ajustes_conciliaco!C:C,df_ajustes_conciliaco!B:B,Conciliacao!A270)</f>
        <v>0</v>
      </c>
      <c r="T270" s="32">
        <f t="shared" si="15"/>
        <v>962.84</v>
      </c>
    </row>
    <row r="271" spans="1:20" x14ac:dyDescent="0.3">
      <c r="A271" s="6">
        <f t="shared" si="16"/>
        <v>45561</v>
      </c>
      <c r="B271" s="4">
        <f>-SUMIFS(df_extrato_zig!G:G,df_extrato_zig!E:E,Conciliacao!A271,df_extrato_zig!D:D,"Saque")</f>
        <v>0</v>
      </c>
      <c r="C271" s="4"/>
      <c r="D271" s="4">
        <f>SUMIFS(df_extrato_zig!E:E,df_extrato_zig!L:L,Conciliacao!A271,df_extrato_zig!F:F,"DINHEIRO")</f>
        <v>0</v>
      </c>
      <c r="E271" s="4">
        <f>SUMIFS(view_parc_agrup!H:H,view_parc_agrup!G:G,Conciliacao!A271)</f>
        <v>184.56</v>
      </c>
      <c r="F271" s="7">
        <f>SUMIFS(df_mutuos!H:H,df_mutuos!B:B,Conciliacao!A271)</f>
        <v>0</v>
      </c>
      <c r="G271" s="8">
        <f>SUMIFS(df_extratos!I:I,df_extratos!F:F,Conciliacao!A271,df_extratos!G:G,"CREDITO")</f>
        <v>184.56</v>
      </c>
      <c r="H271" s="24">
        <f>SUMIFS(df_tesouraria_trans!E:E,df_tesouraria_trans!D:D,Conciliacao!A271,df_tesouraria_trans!E:E,"&gt;0")</f>
        <v>995.81</v>
      </c>
      <c r="I271" s="10">
        <f t="shared" si="17"/>
        <v>-995.81</v>
      </c>
      <c r="J271" s="5">
        <f>SUMIFS(df_blueme_sem_parcelamento!E:E,df_blueme_sem_parcelamento!H:H,Conciliacao!A271)</f>
        <v>1810</v>
      </c>
      <c r="K271" s="5">
        <f>SUMIFS(df_blueme_com_parcelamento!J:J,df_blueme_com_parcelamento!M:M,Conciliacao!A271)</f>
        <v>0</v>
      </c>
      <c r="L271" s="9">
        <f>SUMIFS(df_mutuos!I:I,df_mutuos!B:B,Conciliacao!A271)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-10</v>
      </c>
      <c r="O271" s="33">
        <f>SUMIFS(df_tesouraria_trans!E:E,df_tesouraria_trans!D:D,Conciliacao!A271,df_tesouraria_trans!E:E,"&lt;0")</f>
        <v>0</v>
      </c>
      <c r="P271" s="33">
        <f>SUMIFS(df_extrato_zig!G:G,df_extrato_zig!E:E,Conciliacao!A271,df_extrato_zig!G:G,"&lt;0",df_extrato_zig!D:D,"&lt;&gt;Saque",df_extrato_zig!D:D,"&lt;&gt;Saldo Inicial")</f>
        <v>-2106.5299999999997</v>
      </c>
      <c r="Q271" s="12">
        <f t="shared" si="19"/>
        <v>-306.52999999999975</v>
      </c>
      <c r="R271" s="26">
        <f t="shared" si="18"/>
        <v>689.2800000000002</v>
      </c>
      <c r="S271" s="29">
        <f>SUMIFS(df_ajustes_conciliaco!C:C,df_ajustes_conciliaco!B:B,Conciliacao!A271)</f>
        <v>0</v>
      </c>
      <c r="T271" s="32">
        <f t="shared" si="15"/>
        <v>689.2800000000002</v>
      </c>
    </row>
    <row r="272" spans="1:20" x14ac:dyDescent="0.3">
      <c r="A272" s="6">
        <f t="shared" si="16"/>
        <v>45562</v>
      </c>
      <c r="B272" s="4">
        <f>-SUMIFS(df_extrato_zig!G:G,df_extrato_zig!E:E,Conciliacao!A272,df_extrato_zig!D:D,"Saque")</f>
        <v>0</v>
      </c>
      <c r="C272" s="4"/>
      <c r="D272" s="4">
        <f>SUMIFS(df_extrato_zig!E:E,df_extrato_zig!L:L,Conciliacao!A272,df_extrato_zig!F:F,"DINHEIRO")</f>
        <v>0</v>
      </c>
      <c r="E272" s="4">
        <f>SUMIFS(view_parc_agrup!H:H,view_parc_agrup!G:G,Conciliacao!A272)</f>
        <v>766.46999999999991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SUMIFS(df_tesouraria_trans!E:E,df_tesouraria_trans!D:D,Conciliacao!A272,df_tesouraria_trans!E:E,"&gt;0")</f>
        <v>39.549999999999997</v>
      </c>
      <c r="I272" s="10">
        <f t="shared" si="17"/>
        <v>726.92</v>
      </c>
      <c r="J272" s="5">
        <f>SUMIFS(df_blueme_sem_parcelamento!E:E,df_blueme_sem_parcelamento!H:H,Conciliacao!A272)</f>
        <v>0</v>
      </c>
      <c r="K272" s="5">
        <f>SUMIFS(df_blueme_com_parcelamento!J:J,df_blueme_com_parcelamento!M:M,Conciliacao!A272)</f>
        <v>0</v>
      </c>
      <c r="L272" s="9">
        <f>SUMIFS(df_mutuos!I:I,df_mutuos!B:B,Conciliacao!A272)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33">
        <f>SUMIFS(df_tesouraria_trans!E:E,df_tesouraria_trans!D:D,Conciliacao!A272,df_tesouraria_trans!E:E,"&lt;0")</f>
        <v>0</v>
      </c>
      <c r="P272" s="33">
        <f>SUMIFS(df_extrato_zig!G:G,df_extrato_zig!E:E,Conciliacao!A272,df_extrato_zig!G:G,"&lt;0",df_extrato_zig!D:D,"&lt;&gt;Saque",df_extrato_zig!D:D,"&lt;&gt;Saldo Inicial")</f>
        <v>-253.12</v>
      </c>
      <c r="Q272" s="12">
        <f t="shared" si="19"/>
        <v>-253.12</v>
      </c>
      <c r="R272" s="26">
        <f t="shared" si="18"/>
        <v>-980.04</v>
      </c>
      <c r="S272" s="29">
        <f>SUMIFS(df_ajustes_conciliaco!C:C,df_ajustes_conciliaco!B:B,Conciliacao!A272)</f>
        <v>0</v>
      </c>
      <c r="T272" s="32">
        <f t="shared" si="15"/>
        <v>-980.04</v>
      </c>
    </row>
    <row r="273" spans="1:20" x14ac:dyDescent="0.3">
      <c r="A273" s="6">
        <f t="shared" si="16"/>
        <v>45563</v>
      </c>
      <c r="B273" s="4">
        <f>-SUMIFS(df_extrato_zig!G:G,df_extrato_zig!E:E,Conciliacao!A273,df_extrato_zig!D:D,"Saque")</f>
        <v>0</v>
      </c>
      <c r="C273" s="4"/>
      <c r="D273" s="4">
        <f>SUMIFS(df_extrato_zig!E:E,df_extrato_zig!L:L,Conciliacao!A273,df_extrato_zig!F:F,"DINHEIRO")</f>
        <v>0</v>
      </c>
      <c r="E273" s="4">
        <f>SUMIFS(view_parc_agrup!H:H,view_parc_agrup!G:G,Conciliacao!A273)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SUMIFS(df_tesouraria_trans!E:E,df_tesouraria_trans!D:D,Conciliacao!A273,df_tesouraria_trans!E:E,"&gt;0")</f>
        <v>0</v>
      </c>
      <c r="I273" s="10">
        <f t="shared" si="17"/>
        <v>0</v>
      </c>
      <c r="J273" s="5">
        <f>SUMIFS(df_blueme_sem_parcelamento!E:E,df_blueme_sem_parcelamento!H:H,Conciliacao!A273)</f>
        <v>0</v>
      </c>
      <c r="K273" s="5">
        <f>SUMIFS(df_blueme_com_parcelamento!J:J,df_blueme_com_parcelamento!M:M,Conciliacao!A273)</f>
        <v>0</v>
      </c>
      <c r="L273" s="9">
        <f>SUMIFS(df_mutuos!I:I,df_mutuos!B:B,Conciliacao!A273)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33">
        <f>SUMIFS(df_tesouraria_trans!E:E,df_tesouraria_trans!D:D,Conciliacao!A273,df_tesouraria_trans!E:E,"&lt;0")</f>
        <v>0</v>
      </c>
      <c r="P273" s="33">
        <f>SUMIFS(df_extrato_zig!G:G,df_extrato_zig!E:E,Conciliacao!A273,df_extrato_zig!G:G,"&lt;0",df_extrato_zig!D:D,"&lt;&gt;Saque",df_extrato_zig!D:D,"&lt;&gt;Saldo Inicial")</f>
        <v>-628.95000000000005</v>
      </c>
      <c r="Q273" s="12">
        <f t="shared" si="19"/>
        <v>-628.95000000000005</v>
      </c>
      <c r="R273" s="26">
        <f t="shared" si="18"/>
        <v>-628.95000000000005</v>
      </c>
      <c r="S273" s="29">
        <f>SUMIFS(df_ajustes_conciliaco!C:C,df_ajustes_conciliaco!B:B,Conciliacao!A273)</f>
        <v>0</v>
      </c>
      <c r="T273" s="32">
        <f t="shared" si="15"/>
        <v>-628.95000000000005</v>
      </c>
    </row>
    <row r="274" spans="1:20" x14ac:dyDescent="0.3">
      <c r="A274" s="6">
        <f t="shared" si="16"/>
        <v>45564</v>
      </c>
      <c r="B274" s="4">
        <f>-SUMIFS(df_extrato_zig!G:G,df_extrato_zig!E:E,Conciliacao!A274,df_extrato_zig!D:D,"Saque")</f>
        <v>0</v>
      </c>
      <c r="C274" s="4"/>
      <c r="D274" s="4">
        <f>SUMIFS(df_extrato_zig!E:E,df_extrato_zig!L:L,Conciliacao!A274,df_extrato_zig!F:F,"DINHEIRO")</f>
        <v>0</v>
      </c>
      <c r="E274" s="4">
        <f>SUMIFS(view_parc_agrup!H:H,view_parc_agrup!G:G,Conciliacao!A274)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SUMIFS(df_tesouraria_trans!E:E,df_tesouraria_trans!D:D,Conciliacao!A274,df_tesouraria_trans!E:E,"&gt;0")</f>
        <v>0</v>
      </c>
      <c r="I274" s="10">
        <f t="shared" si="17"/>
        <v>0</v>
      </c>
      <c r="J274" s="5">
        <f>SUMIFS(df_blueme_sem_parcelamento!E:E,df_blueme_sem_parcelamento!H:H,Conciliacao!A274)</f>
        <v>0</v>
      </c>
      <c r="K274" s="5">
        <f>SUMIFS(df_blueme_com_parcelamento!J:J,df_blueme_com_parcelamento!M:M,Conciliacao!A274)</f>
        <v>0</v>
      </c>
      <c r="L274" s="9">
        <f>SUMIFS(df_mutuos!I:I,df_mutuos!B:B,Conciliacao!A274)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33">
        <f>SUMIFS(df_tesouraria_trans!E:E,df_tesouraria_trans!D:D,Conciliacao!A274,df_tesouraria_trans!E:E,"&lt;0")</f>
        <v>0</v>
      </c>
      <c r="P274" s="33">
        <f>SUMIFS(df_extrato_zig!G:G,df_extrato_zig!E:E,Conciliacao!A274,df_extrato_zig!G:G,"&lt;0",df_extrato_zig!D:D,"&lt;&gt;Saque",df_extrato_zig!D:D,"&lt;&gt;Saldo Inicial")</f>
        <v>-657.06000000000006</v>
      </c>
      <c r="Q274" s="12">
        <f t="shared" si="19"/>
        <v>-657.06000000000006</v>
      </c>
      <c r="R274" s="26">
        <f t="shared" si="18"/>
        <v>-657.06000000000006</v>
      </c>
      <c r="S274" s="29">
        <f>SUMIFS(df_ajustes_conciliaco!C:C,df_ajustes_conciliaco!B:B,Conciliacao!A274)</f>
        <v>0</v>
      </c>
      <c r="T274" s="32">
        <f t="shared" si="15"/>
        <v>-657.06000000000006</v>
      </c>
    </row>
    <row r="275" spans="1:20" x14ac:dyDescent="0.3">
      <c r="A275" s="6">
        <f t="shared" si="16"/>
        <v>45565</v>
      </c>
      <c r="B275" s="4">
        <f>-SUMIFS(df_extrato_zig!G:G,df_extrato_zig!E:E,Conciliacao!A275,df_extrato_zig!D:D,"Saque")</f>
        <v>240800.22</v>
      </c>
      <c r="C275" s="4"/>
      <c r="D275" s="4">
        <f>SUMIFS(df_extrato_zig!E:E,df_extrato_zig!L:L,Conciliacao!A275,df_extrato_zig!F:F,"DINHEIRO")</f>
        <v>0</v>
      </c>
      <c r="E275" s="4">
        <f>SUMIFS(view_parc_agrup!H:H,view_parc_agrup!G:G,Conciliacao!A275)</f>
        <v>10396.290000000001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SUMIFS(df_tesouraria_trans!E:E,df_tesouraria_trans!D:D,Conciliacao!A275,df_tesouraria_trans!E:E,"&gt;0")</f>
        <v>2329.52</v>
      </c>
      <c r="I275" s="10">
        <f t="shared" si="17"/>
        <v>248866.99000000002</v>
      </c>
      <c r="J275" s="5">
        <f>SUMIFS(df_blueme_sem_parcelamento!E:E,df_blueme_sem_parcelamento!H:H,Conciliacao!A275)</f>
        <v>92951.619999999981</v>
      </c>
      <c r="K275" s="5">
        <f>SUMIFS(df_blueme_com_parcelamento!J:J,df_blueme_com_parcelamento!M:M,Conciliacao!A275)</f>
        <v>15115.99</v>
      </c>
      <c r="L275" s="9">
        <f>SUMIFS(df_mutuos!I:I,df_mutuos!B:B,Conciliacao!A275)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33">
        <f>SUMIFS(df_tesouraria_trans!E:E,df_tesouraria_trans!D:D,Conciliacao!A275,df_tesouraria_trans!E:E,"&lt;0")</f>
        <v>0</v>
      </c>
      <c r="P275" s="33">
        <f>SUMIFS(df_extrato_zig!G:G,df_extrato_zig!E:E,Conciliacao!A275,df_extrato_zig!G:G,"&lt;0",df_extrato_zig!D:D,"&lt;&gt;Saque",df_extrato_zig!D:D,"&lt;&gt;Saldo Inicial")</f>
        <v>-161.12</v>
      </c>
      <c r="Q275" s="12">
        <f t="shared" si="19"/>
        <v>107906.48999999999</v>
      </c>
      <c r="R275" s="26">
        <f t="shared" si="18"/>
        <v>-140960.50000000003</v>
      </c>
      <c r="S275" s="29">
        <f>SUMIFS(df_ajustes_conciliaco!C:C,df_ajustes_conciliaco!B:B,Conciliacao!A275)</f>
        <v>0</v>
      </c>
      <c r="T275" s="32">
        <f t="shared" si="15"/>
        <v>-140960.50000000003</v>
      </c>
    </row>
    <row r="276" spans="1:20" x14ac:dyDescent="0.3">
      <c r="A276" s="6">
        <f t="shared" si="16"/>
        <v>45566</v>
      </c>
      <c r="B276" s="4">
        <f>-SUMIFS(df_extrato_zig!G:G,df_extrato_zig!E:E,Conciliacao!A276,df_extrato_zig!D:D,"Saque")</f>
        <v>0</v>
      </c>
      <c r="C276" s="4"/>
      <c r="D276" s="4">
        <f>SUMIFS(df_extrato_zig!E:E,df_extrato_zig!L:L,Conciliacao!A276,df_extrato_zig!F:F,"DINHEIRO")</f>
        <v>0</v>
      </c>
      <c r="E276" s="4">
        <f>SUMIFS(view_parc_agrup!H:H,view_parc_agrup!G:G,Conciliacao!A276)</f>
        <v>170.11</v>
      </c>
      <c r="F276" s="7">
        <f>SUMIFS(df_mutuos!H:H,df_mutuos!B:B,Conciliacao!A276)</f>
        <v>0</v>
      </c>
      <c r="G276" s="8">
        <f>SUMIFS(df_extratos!I:I,df_extratos!F:F,Conciliacao!A276,df_extratos!G:G,"CREDITO")</f>
        <v>2495.11</v>
      </c>
      <c r="H276" s="24">
        <f>SUMIFS(df_tesouraria_trans!E:E,df_tesouraria_trans!D:D,Conciliacao!A276,df_tesouraria_trans!E:E,"&gt;0")</f>
        <v>0</v>
      </c>
      <c r="I276" s="10">
        <f t="shared" si="17"/>
        <v>-2325</v>
      </c>
      <c r="J276" s="5">
        <f>SUMIFS(df_blueme_sem_parcelamento!E:E,df_blueme_sem_parcelamento!H:H,Conciliacao!A276)</f>
        <v>1980</v>
      </c>
      <c r="K276" s="5">
        <f>SUMIFS(df_blueme_com_parcelamento!J:J,df_blueme_com_parcelamento!M:M,Conciliacao!A276)</f>
        <v>0</v>
      </c>
      <c r="L276" s="9">
        <f>SUMIFS(df_mutuos!I:I,df_mutuos!B:B,Conciliacao!A276)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33">
        <f>SUMIFS(df_tesouraria_trans!E:E,df_tesouraria_trans!D:D,Conciliacao!A276,df_tesouraria_trans!E:E,"&lt;0")</f>
        <v>-2325</v>
      </c>
      <c r="P276" s="33">
        <f>SUMIFS(df_extrato_zig!G:G,df_extrato_zig!E:E,Conciliacao!A276,df_extrato_zig!G:G,"&lt;0",df_extrato_zig!D:D,"&lt;&gt;Saque",df_extrato_zig!D:D,"&lt;&gt;Saldo Inicial")</f>
        <v>-1980</v>
      </c>
      <c r="Q276" s="12">
        <f t="shared" si="19"/>
        <v>-2325</v>
      </c>
      <c r="R276" s="26">
        <f t="shared" si="18"/>
        <v>0</v>
      </c>
      <c r="S276" s="29">
        <f>SUMIFS(df_ajustes_conciliaco!C:C,df_ajustes_conciliaco!B:B,Conciliacao!A276)</f>
        <v>0</v>
      </c>
      <c r="T276" s="32">
        <f t="shared" si="15"/>
        <v>0</v>
      </c>
    </row>
    <row r="277" spans="1:20" x14ac:dyDescent="0.3">
      <c r="A277" s="6">
        <f t="shared" si="16"/>
        <v>45567</v>
      </c>
      <c r="B277" s="4">
        <f>-SUMIFS(df_extrato_zig!G:G,df_extrato_zig!E:E,Conciliacao!A277,df_extrato_zig!D:D,"Saque")</f>
        <v>0</v>
      </c>
      <c r="C277" s="4"/>
      <c r="D277" s="4">
        <f>SUMIFS(df_extrato_zig!E:E,df_extrato_zig!L:L,Conciliacao!A277,df_extrato_zig!F:F,"DINHEIRO")</f>
        <v>0</v>
      </c>
      <c r="E277" s="4">
        <f>SUMIFS(view_parc_agrup!H:H,view_parc_agrup!G:G,Conciliacao!A277)</f>
        <v>28.8</v>
      </c>
      <c r="F277" s="7">
        <f>SUMIFS(df_mutuos!H:H,df_mutuos!B:B,Conciliacao!A277)</f>
        <v>0</v>
      </c>
      <c r="G277" s="8">
        <f>SUMIFS(df_extratos!I:I,df_extratos!F:F,Conciliacao!A277,df_extratos!G:G,"CREDITO")</f>
        <v>28.8</v>
      </c>
      <c r="H277" s="24">
        <f>SUMIFS(df_tesouraria_trans!E:E,df_tesouraria_trans!D:D,Conciliacao!A277,df_tesouraria_trans!E:E,"&gt;0")</f>
        <v>2398.29</v>
      </c>
      <c r="I277" s="10">
        <f t="shared" si="17"/>
        <v>-2398.29</v>
      </c>
      <c r="J277" s="5">
        <f>SUMIFS(df_blueme_sem_parcelamento!E:E,df_blueme_sem_parcelamento!H:H,Conciliacao!A277)</f>
        <v>62042.630000000012</v>
      </c>
      <c r="K277" s="5">
        <f>SUMIFS(df_blueme_com_parcelamento!J:J,df_blueme_com_parcelamento!M:M,Conciliacao!A277)</f>
        <v>4072.18</v>
      </c>
      <c r="L277" s="9">
        <f>SUMIFS(df_mutuos!I:I,df_mutuos!B:B,Conciliacao!A277)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-66114.81</v>
      </c>
      <c r="O277" s="33">
        <f>SUMIFS(df_tesouraria_trans!E:E,df_tesouraria_trans!D:D,Conciliacao!A277,df_tesouraria_trans!E:E,"&lt;0")</f>
        <v>0</v>
      </c>
      <c r="P277" s="33">
        <f>SUMIFS(df_extrato_zig!G:G,df_extrato_zig!E:E,Conciliacao!A277,df_extrato_zig!G:G,"&lt;0",df_extrato_zig!D:D,"&lt;&gt;Saque",df_extrato_zig!D:D,"&lt;&gt;Saldo Inicial")</f>
        <v>-358.28</v>
      </c>
      <c r="Q277" s="12">
        <f t="shared" si="19"/>
        <v>-358.27999999998542</v>
      </c>
      <c r="R277" s="26">
        <f t="shared" si="18"/>
        <v>2040.0100000000145</v>
      </c>
      <c r="S277" s="29">
        <f>SUMIFS(df_ajustes_conciliaco!C:C,df_ajustes_conciliaco!B:B,Conciliacao!A277)</f>
        <v>0</v>
      </c>
      <c r="T277" s="32">
        <f t="shared" si="15"/>
        <v>2040.0100000000145</v>
      </c>
    </row>
    <row r="278" spans="1:20" x14ac:dyDescent="0.3">
      <c r="A278" s="6">
        <f t="shared" si="16"/>
        <v>45568</v>
      </c>
      <c r="B278" s="4">
        <f>-SUMIFS(df_extrato_zig!G:G,df_extrato_zig!E:E,Conciliacao!A278,df_extrato_zig!D:D,"Saque")</f>
        <v>0</v>
      </c>
      <c r="C278" s="4"/>
      <c r="D278" s="4">
        <f>SUMIFS(df_extrato_zig!E:E,df_extrato_zig!L:L,Conciliacao!A278,df_extrato_zig!F:F,"DINHEIRO")</f>
        <v>0</v>
      </c>
      <c r="E278" s="4">
        <f>SUMIFS(view_parc_agrup!H:H,view_parc_agrup!G:G,Conciliacao!A278)</f>
        <v>309.14999999999998</v>
      </c>
      <c r="F278" s="7">
        <f>SUMIFS(df_mutuos!H:H,df_mutuos!B:B,Conciliacao!A278)</f>
        <v>0</v>
      </c>
      <c r="G278" s="8">
        <f>SUMIFS(df_extratos!I:I,df_extratos!F:F,Conciliacao!A278,df_extratos!G:G,"CREDITO")</f>
        <v>309.14999999999998</v>
      </c>
      <c r="H278" s="24">
        <f>SUMIFS(df_tesouraria_trans!E:E,df_tesouraria_trans!D:D,Conciliacao!A278,df_tesouraria_trans!E:E,"&gt;0")</f>
        <v>1990.8600000000001</v>
      </c>
      <c r="I278" s="10">
        <f t="shared" si="17"/>
        <v>-1990.8600000000001</v>
      </c>
      <c r="J278" s="5">
        <f>SUMIFS(df_blueme_sem_parcelamento!E:E,df_blueme_sem_parcelamento!H:H,Conciliacao!A278)</f>
        <v>79039.449999999983</v>
      </c>
      <c r="K278" s="5">
        <f>SUMIFS(df_blueme_com_parcelamento!J:J,df_blueme_com_parcelamento!M:M,Conciliacao!A278)</f>
        <v>0</v>
      </c>
      <c r="L278" s="9">
        <f>SUMIFS(df_mutuos!I:I,df_mutuos!B:B,Conciliacao!A278)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-79039.45</v>
      </c>
      <c r="O278" s="33">
        <f>SUMIFS(df_tesouraria_trans!E:E,df_tesouraria_trans!D:D,Conciliacao!A278,df_tesouraria_trans!E:E,"&lt;0")</f>
        <v>0</v>
      </c>
      <c r="P278" s="33">
        <f>SUMIFS(df_extrato_zig!G:G,df_extrato_zig!E:E,Conciliacao!A278,df_extrato_zig!G:G,"&lt;0",df_extrato_zig!D:D,"&lt;&gt;Saque",df_extrato_zig!D:D,"&lt;&gt;Saldo Inicial")</f>
        <v>-410.78</v>
      </c>
      <c r="Q278" s="12">
        <f t="shared" si="19"/>
        <v>-410.78000000001452</v>
      </c>
      <c r="R278" s="26">
        <f t="shared" si="18"/>
        <v>1580.0799999999856</v>
      </c>
      <c r="S278" s="29">
        <f>SUMIFS(df_ajustes_conciliaco!C:C,df_ajustes_conciliaco!B:B,Conciliacao!A278)</f>
        <v>0</v>
      </c>
      <c r="T278" s="32">
        <f t="shared" si="15"/>
        <v>1580.0799999999856</v>
      </c>
    </row>
    <row r="279" spans="1:20" x14ac:dyDescent="0.3">
      <c r="A279" s="6">
        <f t="shared" si="16"/>
        <v>45569</v>
      </c>
      <c r="B279" s="4">
        <f>-SUMIFS(df_extrato_zig!G:G,df_extrato_zig!E:E,Conciliacao!A279,df_extrato_zig!D:D,"Saque")</f>
        <v>0</v>
      </c>
      <c r="C279" s="4"/>
      <c r="D279" s="4">
        <f>SUMIFS(df_extrato_zig!E:E,df_extrato_zig!L:L,Conciliacao!A279,df_extrato_zig!F:F,"DINHEIRO")</f>
        <v>0</v>
      </c>
      <c r="E279" s="4">
        <f>SUMIFS(view_parc_agrup!H:H,view_parc_agrup!G:G,Conciliacao!A279)</f>
        <v>15014.15</v>
      </c>
      <c r="F279" s="7">
        <f>SUMIFS(df_mutuos!H:H,df_mutuos!B:B,Conciliacao!A279)</f>
        <v>0</v>
      </c>
      <c r="G279" s="8">
        <f>SUMIFS(df_extratos!I:I,df_extratos!F:F,Conciliacao!A279,df_extratos!G:G,"CREDITO")</f>
        <v>15014.15</v>
      </c>
      <c r="H279" s="24">
        <f>SUMIFS(df_tesouraria_trans!E:E,df_tesouraria_trans!D:D,Conciliacao!A279,df_tesouraria_trans!E:E,"&gt;0")</f>
        <v>1386.51</v>
      </c>
      <c r="I279" s="10">
        <f t="shared" si="17"/>
        <v>-1386.5100000000002</v>
      </c>
      <c r="J279" s="5">
        <f>SUMIFS(df_blueme_sem_parcelamento!E:E,df_blueme_sem_parcelamento!H:H,Conciliacao!A279)</f>
        <v>0</v>
      </c>
      <c r="K279" s="5">
        <f>SUMIFS(df_blueme_com_parcelamento!J:J,df_blueme_com_parcelamento!M:M,Conciliacao!A279)</f>
        <v>0</v>
      </c>
      <c r="L279" s="9">
        <f>SUMIFS(df_mutuos!I:I,df_mutuos!B:B,Conciliacao!A279)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33">
        <f>SUMIFS(df_tesouraria_trans!E:E,df_tesouraria_trans!D:D,Conciliacao!A279,df_tesouraria_trans!E:E,"&lt;0")</f>
        <v>0</v>
      </c>
      <c r="P279" s="33">
        <f>SUMIFS(df_extrato_zig!G:G,df_extrato_zig!E:E,Conciliacao!A279,df_extrato_zig!G:G,"&lt;0",df_extrato_zig!D:D,"&lt;&gt;Saque",df_extrato_zig!D:D,"&lt;&gt;Saldo Inicial")</f>
        <v>-257.12</v>
      </c>
      <c r="Q279" s="12">
        <f t="shared" si="19"/>
        <v>-257.12</v>
      </c>
      <c r="R279" s="26">
        <f t="shared" si="18"/>
        <v>1129.3900000000003</v>
      </c>
      <c r="S279" s="29">
        <f>SUMIFS(df_ajustes_conciliaco!C:C,df_ajustes_conciliaco!B:B,Conciliacao!A279)</f>
        <v>0</v>
      </c>
      <c r="T279" s="32">
        <f t="shared" ref="T279:T310" si="20">R279-S279</f>
        <v>1129.3900000000003</v>
      </c>
    </row>
    <row r="280" spans="1:20" x14ac:dyDescent="0.3">
      <c r="A280" s="6">
        <f t="shared" si="16"/>
        <v>45570</v>
      </c>
      <c r="B280" s="4">
        <f>-SUMIFS(df_extrato_zig!G:G,df_extrato_zig!E:E,Conciliacao!A280,df_extrato_zig!D:D,"Saque")</f>
        <v>0</v>
      </c>
      <c r="C280" s="4"/>
      <c r="D280" s="4">
        <f>SUMIFS(df_extrato_zig!E:E,df_extrato_zig!L:L,Conciliacao!A280,df_extrato_zig!F:F,"DINHEIRO")</f>
        <v>0</v>
      </c>
      <c r="E280" s="4">
        <f>SUMIFS(view_parc_agrup!H:H,view_parc_agrup!G:G,Conciliacao!A280)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SUMIFS(df_tesouraria_trans!E:E,df_tesouraria_trans!D:D,Conciliacao!A280,df_tesouraria_trans!E:E,"&gt;0")</f>
        <v>0</v>
      </c>
      <c r="I280" s="10">
        <f t="shared" si="17"/>
        <v>0</v>
      </c>
      <c r="J280" s="5">
        <f>SUMIFS(df_blueme_sem_parcelamento!E:E,df_blueme_sem_parcelamento!H:H,Conciliacao!A280)</f>
        <v>0</v>
      </c>
      <c r="K280" s="5">
        <f>SUMIFS(df_blueme_com_parcelamento!J:J,df_blueme_com_parcelamento!M:M,Conciliacao!A280)</f>
        <v>0</v>
      </c>
      <c r="L280" s="9">
        <f>SUMIFS(df_mutuos!I:I,df_mutuos!B:B,Conciliacao!A280)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33">
        <f>SUMIFS(df_tesouraria_trans!E:E,df_tesouraria_trans!D:D,Conciliacao!A280,df_tesouraria_trans!E:E,"&lt;0")</f>
        <v>0</v>
      </c>
      <c r="P280" s="33">
        <f>SUMIFS(df_extrato_zig!G:G,df_extrato_zig!E:E,Conciliacao!A280,df_extrato_zig!G:G,"&lt;0",df_extrato_zig!D:D,"&lt;&gt;Saque",df_extrato_zig!D:D,"&lt;&gt;Saldo Inicial")</f>
        <v>-622.68999999999994</v>
      </c>
      <c r="Q280" s="12">
        <f t="shared" si="19"/>
        <v>-622.68999999999994</v>
      </c>
      <c r="R280" s="26">
        <f t="shared" si="18"/>
        <v>-622.68999999999994</v>
      </c>
      <c r="S280" s="29">
        <f>SUMIFS(df_ajustes_conciliaco!C:C,df_ajustes_conciliaco!B:B,Conciliacao!A280)</f>
        <v>0</v>
      </c>
      <c r="T280" s="32">
        <f t="shared" si="20"/>
        <v>-622.68999999999994</v>
      </c>
    </row>
    <row r="281" spans="1:20" x14ac:dyDescent="0.3">
      <c r="A281" s="6">
        <f t="shared" si="16"/>
        <v>45571</v>
      </c>
      <c r="B281" s="4">
        <f>-SUMIFS(df_extrato_zig!G:G,df_extrato_zig!E:E,Conciliacao!A281,df_extrato_zig!D:D,"Saque")</f>
        <v>0</v>
      </c>
      <c r="C281" s="4"/>
      <c r="D281" s="4">
        <f>SUMIFS(df_extrato_zig!E:E,df_extrato_zig!L:L,Conciliacao!A281,df_extrato_zig!F:F,"DINHEIRO")</f>
        <v>0</v>
      </c>
      <c r="E281" s="4">
        <f>SUMIFS(view_parc_agrup!H:H,view_parc_agrup!G:G,Conciliacao!A281)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SUMIFS(df_tesouraria_trans!E:E,df_tesouraria_trans!D:D,Conciliacao!A281,df_tesouraria_trans!E:E,"&gt;0")</f>
        <v>0</v>
      </c>
      <c r="I281" s="10">
        <f t="shared" si="17"/>
        <v>0</v>
      </c>
      <c r="J281" s="5">
        <f>SUMIFS(df_blueme_sem_parcelamento!E:E,df_blueme_sem_parcelamento!H:H,Conciliacao!A281)</f>
        <v>0</v>
      </c>
      <c r="K281" s="5">
        <f>SUMIFS(df_blueme_com_parcelamento!J:J,df_blueme_com_parcelamento!M:M,Conciliacao!A281)</f>
        <v>0</v>
      </c>
      <c r="L281" s="9">
        <f>SUMIFS(df_mutuos!I:I,df_mutuos!B:B,Conciliacao!A281)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33">
        <f>SUMIFS(df_tesouraria_trans!E:E,df_tesouraria_trans!D:D,Conciliacao!A281,df_tesouraria_trans!E:E,"&lt;0")</f>
        <v>0</v>
      </c>
      <c r="P281" s="33">
        <f>SUMIFS(df_extrato_zig!G:G,df_extrato_zig!E:E,Conciliacao!A281,df_extrato_zig!G:G,"&lt;0",df_extrato_zig!D:D,"&lt;&gt;Saque",df_extrato_zig!D:D,"&lt;&gt;Saldo Inicial")</f>
        <v>-729.27</v>
      </c>
      <c r="Q281" s="12">
        <f t="shared" si="19"/>
        <v>-729.27</v>
      </c>
      <c r="R281" s="26">
        <f t="shared" si="18"/>
        <v>-729.27</v>
      </c>
      <c r="S281" s="29">
        <f>SUMIFS(df_ajustes_conciliaco!C:C,df_ajustes_conciliaco!B:B,Conciliacao!A281)</f>
        <v>0</v>
      </c>
      <c r="T281" s="32">
        <f t="shared" si="20"/>
        <v>-729.27</v>
      </c>
    </row>
    <row r="282" spans="1:20" x14ac:dyDescent="0.3">
      <c r="A282" s="6">
        <f t="shared" si="16"/>
        <v>45572</v>
      </c>
      <c r="B282" s="4">
        <f>-SUMIFS(df_extrato_zig!G:G,df_extrato_zig!E:E,Conciliacao!A282,df_extrato_zig!D:D,"Saque")</f>
        <v>232659.02</v>
      </c>
      <c r="C282" s="4"/>
      <c r="D282" s="4">
        <f>SUMIFS(df_extrato_zig!E:E,df_extrato_zig!L:L,Conciliacao!A282,df_extrato_zig!F:F,"DINHEIRO")</f>
        <v>0</v>
      </c>
      <c r="E282" s="4">
        <f>SUMIFS(view_parc_agrup!H:H,view_parc_agrup!G:G,Conciliacao!A282)</f>
        <v>1857.4099999999999</v>
      </c>
      <c r="F282" s="7">
        <f>SUMIFS(df_mutuos!H:H,df_mutuos!B:B,Conciliacao!A282)</f>
        <v>0</v>
      </c>
      <c r="G282" s="8">
        <f>SUMIFS(df_extratos!I:I,df_extratos!F:F,Conciliacao!A282,df_extratos!G:G,"CREDITO")</f>
        <v>237761.42999999996</v>
      </c>
      <c r="H282" s="24">
        <f>SUMIFS(df_tesouraria_trans!E:E,df_tesouraria_trans!D:D,Conciliacao!A282,df_tesouraria_trans!E:E,"&gt;0")</f>
        <v>2697.25</v>
      </c>
      <c r="I282" s="10">
        <f t="shared" si="17"/>
        <v>-5942.2499999999709</v>
      </c>
      <c r="J282" s="5">
        <f>SUMIFS(df_blueme_sem_parcelamento!E:E,df_blueme_sem_parcelamento!H:H,Conciliacao!A282)</f>
        <v>39886.719999999994</v>
      </c>
      <c r="K282" s="5">
        <f>SUMIFS(df_blueme_com_parcelamento!J:J,df_blueme_com_parcelamento!M:M,Conciliacao!A282)</f>
        <v>23469.54</v>
      </c>
      <c r="L282" s="9">
        <f>SUMIFS(df_mutuos!I:I,df_mutuos!B:B,Conciliacao!A282)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-63356.259999999987</v>
      </c>
      <c r="O282" s="33">
        <f>SUMIFS(df_tesouraria_trans!E:E,df_tesouraria_trans!D:D,Conciliacao!A282,df_tesouraria_trans!E:E,"&lt;0")</f>
        <v>-3245</v>
      </c>
      <c r="P282" s="33">
        <f>SUMIFS(df_extrato_zig!G:G,df_extrato_zig!E:E,Conciliacao!A282,df_extrato_zig!G:G,"&lt;0",df_extrato_zig!D:D,"&lt;&gt;Saque",df_extrato_zig!D:D,"&lt;&gt;Saldo Inicial")</f>
        <v>-78.87</v>
      </c>
      <c r="Q282" s="12">
        <f t="shared" si="19"/>
        <v>-3323.8699999999926</v>
      </c>
      <c r="R282" s="26">
        <f t="shared" si="18"/>
        <v>2618.3799999999783</v>
      </c>
      <c r="S282" s="29">
        <f>SUMIFS(df_ajustes_conciliaco!C:C,df_ajustes_conciliaco!B:B,Conciliacao!A282)</f>
        <v>0</v>
      </c>
      <c r="T282" s="32">
        <f t="shared" si="20"/>
        <v>2618.3799999999783</v>
      </c>
    </row>
    <row r="283" spans="1:20" x14ac:dyDescent="0.3">
      <c r="A283" s="6">
        <f t="shared" si="16"/>
        <v>45573</v>
      </c>
      <c r="B283" s="4">
        <f>-SUMIFS(df_extrato_zig!G:G,df_extrato_zig!E:E,Conciliacao!A283,df_extrato_zig!D:D,"Saque")</f>
        <v>0</v>
      </c>
      <c r="C283" s="4"/>
      <c r="D283" s="4">
        <f>SUMIFS(df_extrato_zig!E:E,df_extrato_zig!L:L,Conciliacao!A283,df_extrato_zig!F:F,"DINHEIRO")</f>
        <v>0</v>
      </c>
      <c r="E283" s="4">
        <f>SUMIFS(view_parc_agrup!H:H,view_parc_agrup!G:G,Conciliacao!A283)</f>
        <v>212.63</v>
      </c>
      <c r="F283" s="7">
        <f>SUMIFS(df_mutuos!H:H,df_mutuos!B:B,Conciliacao!A283)</f>
        <v>0</v>
      </c>
      <c r="G283" s="8">
        <f>SUMIFS(df_extratos!I:I,df_extratos!F:F,Conciliacao!A283,df_extratos!G:G,"CREDITO")</f>
        <v>212.63</v>
      </c>
      <c r="H283" s="24">
        <f>SUMIFS(df_tesouraria_trans!E:E,df_tesouraria_trans!D:D,Conciliacao!A283,df_tesouraria_trans!E:E,"&gt;0")</f>
        <v>0</v>
      </c>
      <c r="I283" s="10">
        <f t="shared" si="17"/>
        <v>0</v>
      </c>
      <c r="J283" s="5">
        <f>SUMIFS(df_blueme_sem_parcelamento!E:E,df_blueme_sem_parcelamento!H:H,Conciliacao!A283)</f>
        <v>0</v>
      </c>
      <c r="K283" s="5">
        <f>SUMIFS(df_blueme_com_parcelamento!J:J,df_blueme_com_parcelamento!M:M,Conciliacao!A283)</f>
        <v>0</v>
      </c>
      <c r="L283" s="9">
        <f>SUMIFS(df_mutuos!I:I,df_mutuos!B:B,Conciliacao!A283)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33">
        <f>SUMIFS(df_tesouraria_trans!E:E,df_tesouraria_trans!D:D,Conciliacao!A283,df_tesouraria_trans!E:E,"&lt;0")</f>
        <v>0</v>
      </c>
      <c r="P283" s="33">
        <f>SUMIFS(df_extrato_zig!G:G,df_extrato_zig!E:E,Conciliacao!A283,df_extrato_zig!G:G,"&lt;0",df_extrato_zig!D:D,"&lt;&gt;Saque",df_extrato_zig!D:D,"&lt;&gt;Saldo Inicial")</f>
        <v>-0.08</v>
      </c>
      <c r="Q283" s="12">
        <f t="shared" si="19"/>
        <v>-0.08</v>
      </c>
      <c r="R283" s="26">
        <f t="shared" si="18"/>
        <v>-0.08</v>
      </c>
      <c r="S283" s="29">
        <f>SUMIFS(df_ajustes_conciliaco!C:C,df_ajustes_conciliaco!B:B,Conciliacao!A283)</f>
        <v>0</v>
      </c>
      <c r="T283" s="32">
        <f t="shared" si="20"/>
        <v>-0.08</v>
      </c>
    </row>
    <row r="284" spans="1:20" x14ac:dyDescent="0.3">
      <c r="A284" s="6">
        <f t="shared" si="16"/>
        <v>45574</v>
      </c>
      <c r="B284" s="4">
        <f>-SUMIFS(df_extrato_zig!G:G,df_extrato_zig!E:E,Conciliacao!A284,df_extrato_zig!D:D,"Saque")</f>
        <v>0</v>
      </c>
      <c r="C284" s="4"/>
      <c r="D284" s="4">
        <f>SUMIFS(df_extrato_zig!E:E,df_extrato_zig!L:L,Conciliacao!A284,df_extrato_zig!F:F,"DINHEIRO")</f>
        <v>0</v>
      </c>
      <c r="E284" s="4">
        <f>SUMIFS(view_parc_agrup!H:H,view_parc_agrup!G:G,Conciliacao!A284)</f>
        <v>57.6</v>
      </c>
      <c r="F284" s="7">
        <f>SUMIFS(df_mutuos!H:H,df_mutuos!B:B,Conciliacao!A284)</f>
        <v>0</v>
      </c>
      <c r="G284" s="8">
        <f>SUMIFS(df_extratos!I:I,df_extratos!F:F,Conciliacao!A284,df_extratos!G:G,"CREDITO")</f>
        <v>6268.8</v>
      </c>
      <c r="H284" s="24">
        <f>SUMIFS(df_tesouraria_trans!E:E,df_tesouraria_trans!D:D,Conciliacao!A284,df_tesouraria_trans!E:E,"&gt;0")</f>
        <v>1770.16</v>
      </c>
      <c r="I284" s="10">
        <f t="shared" si="17"/>
        <v>-7981.36</v>
      </c>
      <c r="J284" s="5">
        <f>SUMIFS(df_blueme_sem_parcelamento!E:E,df_blueme_sem_parcelamento!H:H,Conciliacao!A284)</f>
        <v>282694.39</v>
      </c>
      <c r="K284" s="5">
        <f>SUMIFS(df_blueme_com_parcelamento!J:J,df_blueme_com_parcelamento!M:M,Conciliacao!A284)</f>
        <v>1079.9100000000001</v>
      </c>
      <c r="L284" s="9">
        <f>SUMIFS(df_mutuos!I:I,df_mutuos!B:B,Conciliacao!A284)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-290014.33999999979</v>
      </c>
      <c r="O284" s="33">
        <f>SUMIFS(df_tesouraria_trans!E:E,df_tesouraria_trans!D:D,Conciliacao!A284,df_tesouraria_trans!E:E,"&lt;0")</f>
        <v>0</v>
      </c>
      <c r="P284" s="33">
        <f>SUMIFS(df_extrato_zig!G:G,df_extrato_zig!E:E,Conciliacao!A284,df_extrato_zig!G:G,"&lt;0",df_extrato_zig!D:D,"&lt;&gt;Saque",df_extrato_zig!D:D,"&lt;&gt;Saldo Inicial")</f>
        <v>-255.42</v>
      </c>
      <c r="Q284" s="12">
        <f t="shared" si="19"/>
        <v>-6495.4599999998045</v>
      </c>
      <c r="R284" s="26">
        <f t="shared" si="18"/>
        <v>1485.9000000001952</v>
      </c>
      <c r="S284" s="29">
        <f>SUMIFS(df_ajustes_conciliaco!C:C,df_ajustes_conciliaco!B:B,Conciliacao!A284)</f>
        <v>0</v>
      </c>
      <c r="T284" s="32">
        <f t="shared" si="20"/>
        <v>1485.9000000001952</v>
      </c>
    </row>
    <row r="285" spans="1:20" x14ac:dyDescent="0.3">
      <c r="A285" s="6">
        <f t="shared" si="16"/>
        <v>45575</v>
      </c>
      <c r="B285" s="4">
        <f>-SUMIFS(df_extrato_zig!G:G,df_extrato_zig!E:E,Conciliacao!A285,df_extrato_zig!D:D,"Saque")</f>
        <v>0</v>
      </c>
      <c r="C285" s="4"/>
      <c r="D285" s="4">
        <f>SUMIFS(df_extrato_zig!E:E,df_extrato_zig!L:L,Conciliacao!A285,df_extrato_zig!F:F,"DINHEIRO")</f>
        <v>0</v>
      </c>
      <c r="E285" s="4">
        <f>SUMIFS(view_parc_agrup!H:H,view_parc_agrup!G:G,Conciliacao!A285)</f>
        <v>29094.959999999999</v>
      </c>
      <c r="F285" s="7">
        <f>SUMIFS(df_mutuos!H:H,df_mutuos!B:B,Conciliacao!A285)</f>
        <v>0</v>
      </c>
      <c r="G285" s="8">
        <f>SUMIFS(df_extratos!I:I,df_extratos!F:F,Conciliacao!A285,df_extratos!G:G,"CREDITO")</f>
        <v>29094.959999999999</v>
      </c>
      <c r="H285" s="24">
        <f>SUMIFS(df_tesouraria_trans!E:E,df_tesouraria_trans!D:D,Conciliacao!A285,df_tesouraria_trans!E:E,"&gt;0")</f>
        <v>1237.8699999999999</v>
      </c>
      <c r="I285" s="10">
        <f t="shared" si="17"/>
        <v>-1237.869999999999</v>
      </c>
      <c r="J285" s="5">
        <f>SUMIFS(df_blueme_sem_parcelamento!E:E,df_blueme_sem_parcelamento!H:H,Conciliacao!A285)</f>
        <v>20</v>
      </c>
      <c r="K285" s="5">
        <f>SUMIFS(df_blueme_com_parcelamento!J:J,df_blueme_com_parcelamento!M:M,Conciliacao!A285)</f>
        <v>0</v>
      </c>
      <c r="L285" s="9">
        <f>SUMIFS(df_mutuos!I:I,df_mutuos!B:B,Conciliacao!A285)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-20</v>
      </c>
      <c r="O285" s="33">
        <f>SUMIFS(df_tesouraria_trans!E:E,df_tesouraria_trans!D:D,Conciliacao!A285,df_tesouraria_trans!E:E,"&lt;0")</f>
        <v>0</v>
      </c>
      <c r="P285" s="33">
        <f>SUMIFS(df_extrato_zig!G:G,df_extrato_zig!E:E,Conciliacao!A285,df_extrato_zig!G:G,"&lt;0",df_extrato_zig!D:D,"&lt;&gt;Saque",df_extrato_zig!D:D,"&lt;&gt;Saldo Inicial")</f>
        <v>-183.26</v>
      </c>
      <c r="Q285" s="12">
        <f t="shared" si="19"/>
        <v>-183.26</v>
      </c>
      <c r="R285" s="26">
        <f t="shared" si="18"/>
        <v>1054.609999999999</v>
      </c>
      <c r="S285" s="29">
        <f>SUMIFS(df_ajustes_conciliaco!C:C,df_ajustes_conciliaco!B:B,Conciliacao!A285)</f>
        <v>0</v>
      </c>
      <c r="T285" s="32">
        <f t="shared" si="20"/>
        <v>1054.609999999999</v>
      </c>
    </row>
    <row r="286" spans="1:20" x14ac:dyDescent="0.3">
      <c r="A286" s="6">
        <f t="shared" si="16"/>
        <v>45576</v>
      </c>
      <c r="B286" s="4">
        <f>-SUMIFS(df_extrato_zig!G:G,df_extrato_zig!E:E,Conciliacao!A286,df_extrato_zig!D:D,"Saque")</f>
        <v>0</v>
      </c>
      <c r="C286" s="4"/>
      <c r="D286" s="4">
        <f>SUMIFS(df_extrato_zig!E:E,df_extrato_zig!L:L,Conciliacao!A286,df_extrato_zig!F:F,"DINHEIRO")</f>
        <v>0</v>
      </c>
      <c r="E286" s="4">
        <f>SUMIFS(view_parc_agrup!H:H,view_parc_agrup!G:G,Conciliacao!A286)</f>
        <v>42950.39</v>
      </c>
      <c r="F286" s="7">
        <f>SUMIFS(df_mutuos!H:H,df_mutuos!B:B,Conciliacao!A286)</f>
        <v>0</v>
      </c>
      <c r="G286" s="8">
        <f>SUMIFS(df_extratos!I:I,df_extratos!F:F,Conciliacao!A286,df_extratos!G:G,"CREDITO")</f>
        <v>46580.39</v>
      </c>
      <c r="H286" s="24">
        <f>SUMIFS(df_tesouraria_trans!E:E,df_tesouraria_trans!D:D,Conciliacao!A286,df_tesouraria_trans!E:E,"&gt;0")</f>
        <v>625.45000000000005</v>
      </c>
      <c r="I286" s="10">
        <f t="shared" si="17"/>
        <v>-4255.4499999999971</v>
      </c>
      <c r="J286" s="5">
        <f>SUMIFS(df_blueme_sem_parcelamento!E:E,df_blueme_sem_parcelamento!H:H,Conciliacao!A286)</f>
        <v>0</v>
      </c>
      <c r="K286" s="5">
        <f>SUMIFS(df_blueme_com_parcelamento!J:J,df_blueme_com_parcelamento!M:M,Conciliacao!A286)</f>
        <v>0</v>
      </c>
      <c r="L286" s="9">
        <f>SUMIFS(df_mutuos!I:I,df_mutuos!B:B,Conciliacao!A286)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33">
        <f>SUMIFS(df_tesouraria_trans!E:E,df_tesouraria_trans!D:D,Conciliacao!A286,df_tesouraria_trans!E:E,"&lt;0")</f>
        <v>-3630</v>
      </c>
      <c r="P286" s="33">
        <f>SUMIFS(df_extrato_zig!G:G,df_extrato_zig!E:E,Conciliacao!A286,df_extrato_zig!G:G,"&lt;0",df_extrato_zig!D:D,"&lt;&gt;Saque",df_extrato_zig!D:D,"&lt;&gt;Saldo Inicial")</f>
        <v>-316.92</v>
      </c>
      <c r="Q286" s="12">
        <f t="shared" si="19"/>
        <v>-3946.92</v>
      </c>
      <c r="R286" s="26">
        <f t="shared" si="18"/>
        <v>308.52999999999702</v>
      </c>
      <c r="S286" s="29">
        <f>SUMIFS(df_ajustes_conciliaco!C:C,df_ajustes_conciliaco!B:B,Conciliacao!A286)</f>
        <v>0</v>
      </c>
      <c r="T286" s="32">
        <f t="shared" si="20"/>
        <v>308.52999999999702</v>
      </c>
    </row>
    <row r="287" spans="1:20" x14ac:dyDescent="0.3">
      <c r="A287" s="6">
        <f t="shared" si="16"/>
        <v>45577</v>
      </c>
      <c r="B287" s="4">
        <f>-SUMIFS(df_extrato_zig!G:G,df_extrato_zig!E:E,Conciliacao!A287,df_extrato_zig!D:D,"Saque")</f>
        <v>0</v>
      </c>
      <c r="C287" s="4"/>
      <c r="D287" s="4">
        <f>SUMIFS(df_extrato_zig!E:E,df_extrato_zig!L:L,Conciliacao!A287,df_extrato_zig!F:F,"DINHEIRO")</f>
        <v>0</v>
      </c>
      <c r="E287" s="4">
        <f>SUMIFS(view_parc_agrup!H:H,view_parc_agrup!G:G,Conciliacao!A287)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SUMIFS(df_tesouraria_trans!E:E,df_tesouraria_trans!D:D,Conciliacao!A287,df_tesouraria_trans!E:E,"&gt;0")</f>
        <v>0</v>
      </c>
      <c r="I287" s="10">
        <f t="shared" si="17"/>
        <v>0</v>
      </c>
      <c r="J287" s="5">
        <f>SUMIFS(df_blueme_sem_parcelamento!E:E,df_blueme_sem_parcelamento!H:H,Conciliacao!A287)</f>
        <v>0</v>
      </c>
      <c r="K287" s="5">
        <f>SUMIFS(df_blueme_com_parcelamento!J:J,df_blueme_com_parcelamento!M:M,Conciliacao!A287)</f>
        <v>0</v>
      </c>
      <c r="L287" s="9">
        <f>SUMIFS(df_mutuos!I:I,df_mutuos!B:B,Conciliacao!A287)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33">
        <f>SUMIFS(df_tesouraria_trans!E:E,df_tesouraria_trans!D:D,Conciliacao!A287,df_tesouraria_trans!E:E,"&lt;0")</f>
        <v>0</v>
      </c>
      <c r="P287" s="33">
        <f>SUMIFS(df_extrato_zig!G:G,df_extrato_zig!E:E,Conciliacao!A287,df_extrato_zig!G:G,"&lt;0",df_extrato_zig!D:D,"&lt;&gt;Saque",df_extrato_zig!D:D,"&lt;&gt;Saldo Inicial")</f>
        <v>-463.33</v>
      </c>
      <c r="Q287" s="12">
        <f t="shared" si="19"/>
        <v>-463.33</v>
      </c>
      <c r="R287" s="26">
        <f t="shared" si="18"/>
        <v>-463.33</v>
      </c>
      <c r="S287" s="29">
        <f>SUMIFS(df_ajustes_conciliaco!C:C,df_ajustes_conciliaco!B:B,Conciliacao!A287)</f>
        <v>0</v>
      </c>
      <c r="T287" s="32">
        <f t="shared" si="20"/>
        <v>-463.33</v>
      </c>
    </row>
    <row r="288" spans="1:20" x14ac:dyDescent="0.3">
      <c r="A288" s="6">
        <f t="shared" si="16"/>
        <v>45578</v>
      </c>
      <c r="B288" s="4">
        <f>-SUMIFS(df_extrato_zig!G:G,df_extrato_zig!E:E,Conciliacao!A288,df_extrato_zig!D:D,"Saque")</f>
        <v>0</v>
      </c>
      <c r="C288" s="4"/>
      <c r="D288" s="4">
        <f>SUMIFS(df_extrato_zig!E:E,df_extrato_zig!L:L,Conciliacao!A288,df_extrato_zig!F:F,"DINHEIRO")</f>
        <v>0</v>
      </c>
      <c r="E288" s="4">
        <f>SUMIFS(view_parc_agrup!H:H,view_parc_agrup!G:G,Conciliacao!A288)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SUMIFS(df_tesouraria_trans!E:E,df_tesouraria_trans!D:D,Conciliacao!A288,df_tesouraria_trans!E:E,"&gt;0")</f>
        <v>0</v>
      </c>
      <c r="I288" s="10">
        <f t="shared" si="17"/>
        <v>0</v>
      </c>
      <c r="J288" s="5">
        <f>SUMIFS(df_blueme_sem_parcelamento!E:E,df_blueme_sem_parcelamento!H:H,Conciliacao!A288)</f>
        <v>0</v>
      </c>
      <c r="K288" s="5">
        <f>SUMIFS(df_blueme_com_parcelamento!J:J,df_blueme_com_parcelamento!M:M,Conciliacao!A288)</f>
        <v>0</v>
      </c>
      <c r="L288" s="9">
        <f>SUMIFS(df_mutuos!I:I,df_mutuos!B:B,Conciliacao!A288)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33">
        <f>SUMIFS(df_tesouraria_trans!E:E,df_tesouraria_trans!D:D,Conciliacao!A288,df_tesouraria_trans!E:E,"&lt;0")</f>
        <v>0</v>
      </c>
      <c r="P288" s="33">
        <f>SUMIFS(df_extrato_zig!G:G,df_extrato_zig!E:E,Conciliacao!A288,df_extrato_zig!G:G,"&lt;0",df_extrato_zig!D:D,"&lt;&gt;Saque",df_extrato_zig!D:D,"&lt;&gt;Saldo Inicial")</f>
        <v>-626.64</v>
      </c>
      <c r="Q288" s="12">
        <f t="shared" si="19"/>
        <v>-626.64</v>
      </c>
      <c r="R288" s="26">
        <f t="shared" si="18"/>
        <v>-626.64</v>
      </c>
      <c r="S288" s="29">
        <f>SUMIFS(df_ajustes_conciliaco!C:C,df_ajustes_conciliaco!B:B,Conciliacao!A288)</f>
        <v>0</v>
      </c>
      <c r="T288" s="32">
        <f t="shared" si="20"/>
        <v>-626.64</v>
      </c>
    </row>
    <row r="289" spans="1:20" x14ac:dyDescent="0.3">
      <c r="A289" s="6">
        <f t="shared" si="16"/>
        <v>45579</v>
      </c>
      <c r="B289" s="4">
        <f>-SUMIFS(df_extrato_zig!G:G,df_extrato_zig!E:E,Conciliacao!A289,df_extrato_zig!D:D,"Saque")</f>
        <v>221320.45</v>
      </c>
      <c r="C289" s="4"/>
      <c r="D289" s="4">
        <f>SUMIFS(df_extrato_zig!E:E,df_extrato_zig!L:L,Conciliacao!A289,df_extrato_zig!F:F,"DINHEIRO")</f>
        <v>0</v>
      </c>
      <c r="E289" s="4">
        <f>SUMIFS(view_parc_agrup!H:H,view_parc_agrup!G:G,Conciliacao!A289)</f>
        <v>814.43</v>
      </c>
      <c r="F289" s="7">
        <f>SUMIFS(df_mutuos!H:H,df_mutuos!B:B,Conciliacao!A289)</f>
        <v>0</v>
      </c>
      <c r="G289" s="8">
        <f>SUMIFS(df_extratos!I:I,df_extratos!F:F,Conciliacao!A289,df_extratos!G:G,"CREDITO")</f>
        <v>223871.88</v>
      </c>
      <c r="H289" s="24">
        <f>SUMIFS(df_tesouraria_trans!E:E,df_tesouraria_trans!D:D,Conciliacao!A289,df_tesouraria_trans!E:E,"&gt;0")</f>
        <v>1741.38</v>
      </c>
      <c r="I289" s="10">
        <f t="shared" si="17"/>
        <v>-3478.3800000000047</v>
      </c>
      <c r="J289" s="5">
        <f>SUMIFS(df_blueme_sem_parcelamento!E:E,df_blueme_sem_parcelamento!H:H,Conciliacao!A289)</f>
        <v>54161.31</v>
      </c>
      <c r="K289" s="5">
        <f>SUMIFS(df_blueme_com_parcelamento!J:J,df_blueme_com_parcelamento!M:M,Conciliacao!A289)</f>
        <v>9970.51</v>
      </c>
      <c r="L289" s="9">
        <f>SUMIFS(df_mutuos!I:I,df_mutuos!B:B,Conciliacao!A289)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-64131.820000000022</v>
      </c>
      <c r="O289" s="33">
        <f>SUMIFS(df_tesouraria_trans!E:E,df_tesouraria_trans!D:D,Conciliacao!A289,df_tesouraria_trans!E:E,"&lt;0")</f>
        <v>-1737</v>
      </c>
      <c r="P289" s="33">
        <f>SUMIFS(df_extrato_zig!G:G,df_extrato_zig!E:E,Conciliacao!A289,df_extrato_zig!G:G,"&lt;0",df_extrato_zig!D:D,"&lt;&gt;Saque",df_extrato_zig!D:D,"&lt;&gt;Saldo Inicial")</f>
        <v>-133.91999999999999</v>
      </c>
      <c r="Q289" s="12">
        <f t="shared" si="19"/>
        <v>-1870.9200000000219</v>
      </c>
      <c r="R289" s="26">
        <f t="shared" si="18"/>
        <v>1607.4599999999828</v>
      </c>
      <c r="S289" s="29">
        <f>SUMIFS(df_ajustes_conciliaco!C:C,df_ajustes_conciliaco!B:B,Conciliacao!A289)</f>
        <v>0</v>
      </c>
      <c r="T289" s="32">
        <f t="shared" si="20"/>
        <v>1607.4599999999828</v>
      </c>
    </row>
    <row r="290" spans="1:20" x14ac:dyDescent="0.3">
      <c r="A290" s="6">
        <f t="shared" si="16"/>
        <v>45580</v>
      </c>
      <c r="B290" s="4">
        <f>-SUMIFS(df_extrato_zig!G:G,df_extrato_zig!E:E,Conciliacao!A290,df_extrato_zig!D:D,"Saque")</f>
        <v>0</v>
      </c>
      <c r="C290" s="4"/>
      <c r="D290" s="4">
        <f>SUMIFS(df_extrato_zig!E:E,df_extrato_zig!L:L,Conciliacao!A290,df_extrato_zig!F:F,"DINHEIRO")</f>
        <v>0</v>
      </c>
      <c r="E290" s="4">
        <f>SUMIFS(view_parc_agrup!H:H,view_parc_agrup!G:G,Conciliacao!A290)</f>
        <v>288.14999999999998</v>
      </c>
      <c r="F290" s="7">
        <f>SUMIFS(df_mutuos!H:H,df_mutuos!B:B,Conciliacao!A290)</f>
        <v>0</v>
      </c>
      <c r="G290" s="8">
        <f>SUMIFS(df_extratos!I:I,df_extratos!F:F,Conciliacao!A290,df_extratos!G:G,"CREDITO")</f>
        <v>288.14999999999998</v>
      </c>
      <c r="H290" s="24">
        <f>SUMIFS(df_tesouraria_trans!E:E,df_tesouraria_trans!D:D,Conciliacao!A290,df_tesouraria_trans!E:E,"&gt;0")</f>
        <v>0</v>
      </c>
      <c r="I290" s="10">
        <f t="shared" si="17"/>
        <v>0</v>
      </c>
      <c r="J290" s="5">
        <f>SUMIFS(df_blueme_sem_parcelamento!E:E,df_blueme_sem_parcelamento!H:H,Conciliacao!A290)</f>
        <v>101069.57</v>
      </c>
      <c r="K290" s="5">
        <f>SUMIFS(df_blueme_com_parcelamento!J:J,df_blueme_com_parcelamento!M:M,Conciliacao!A290)</f>
        <v>0</v>
      </c>
      <c r="L290" s="9">
        <f>SUMIFS(df_mutuos!I:I,df_mutuos!B:B,Conciliacao!A290)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-101069.57</v>
      </c>
      <c r="O290" s="33">
        <f>SUMIFS(df_tesouraria_trans!E:E,df_tesouraria_trans!D:D,Conciliacao!A290,df_tesouraria_trans!E:E,"&lt;0")</f>
        <v>0</v>
      </c>
      <c r="P290" s="33">
        <f>SUMIFS(df_extrato_zig!G:G,df_extrato_zig!E:E,Conciliacao!A290,df_extrato_zig!G:G,"&lt;0",df_extrato_zig!D:D,"&lt;&gt;Saque",df_extrato_zig!D:D,"&lt;&gt;Saldo Inicial")</f>
        <v>0</v>
      </c>
      <c r="Q290" s="12">
        <f t="shared" si="19"/>
        <v>0</v>
      </c>
      <c r="R290" s="26">
        <f t="shared" si="18"/>
        <v>0</v>
      </c>
      <c r="S290" s="29">
        <f>SUMIFS(df_ajustes_conciliaco!C:C,df_ajustes_conciliaco!B:B,Conciliacao!A290)</f>
        <v>0</v>
      </c>
      <c r="T290" s="32">
        <f t="shared" si="20"/>
        <v>0</v>
      </c>
    </row>
    <row r="291" spans="1:20" x14ac:dyDescent="0.3">
      <c r="A291" s="6">
        <f t="shared" si="16"/>
        <v>45581</v>
      </c>
      <c r="B291" s="4">
        <f>-SUMIFS(df_extrato_zig!G:G,df_extrato_zig!E:E,Conciliacao!A291,df_extrato_zig!D:D,"Saque")</f>
        <v>0</v>
      </c>
      <c r="C291" s="4"/>
      <c r="D291" s="4">
        <f>SUMIFS(df_extrato_zig!E:E,df_extrato_zig!L:L,Conciliacao!A291,df_extrato_zig!F:F,"DINHEIRO")</f>
        <v>0</v>
      </c>
      <c r="E291" s="4">
        <f>SUMIFS(view_parc_agrup!H:H,view_parc_agrup!G:G,Conciliacao!A291)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SUMIFS(df_tesouraria_trans!E:E,df_tesouraria_trans!D:D,Conciliacao!A291,df_tesouraria_trans!E:E,"&gt;0")</f>
        <v>733.37</v>
      </c>
      <c r="I291" s="10">
        <f t="shared" si="17"/>
        <v>-733.37</v>
      </c>
      <c r="J291" s="5">
        <f>SUMIFS(df_blueme_sem_parcelamento!E:E,df_blueme_sem_parcelamento!H:H,Conciliacao!A291)</f>
        <v>161715.82</v>
      </c>
      <c r="K291" s="5">
        <f>SUMIFS(df_blueme_com_parcelamento!J:J,df_blueme_com_parcelamento!M:M,Conciliacao!A291)</f>
        <v>0</v>
      </c>
      <c r="L291" s="9">
        <f>SUMIFS(df_mutuos!I:I,df_mutuos!B:B,Conciliacao!A291)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-161715.66999999998</v>
      </c>
      <c r="O291" s="33">
        <f>SUMIFS(df_tesouraria_trans!E:E,df_tesouraria_trans!D:D,Conciliacao!A291,df_tesouraria_trans!E:E,"&lt;0")</f>
        <v>0</v>
      </c>
      <c r="P291" s="33">
        <f>SUMIFS(df_extrato_zig!G:G,df_extrato_zig!E:E,Conciliacao!A291,df_extrato_zig!G:G,"&lt;0",df_extrato_zig!D:D,"&lt;&gt;Saque",df_extrato_zig!D:D,"&lt;&gt;Saldo Inicial")</f>
        <v>-220.57</v>
      </c>
      <c r="Q291" s="12">
        <f t="shared" si="19"/>
        <v>-220.41999999997671</v>
      </c>
      <c r="R291" s="26">
        <f t="shared" si="18"/>
        <v>512.95000000002324</v>
      </c>
      <c r="S291" s="29">
        <f>SUMIFS(df_ajustes_conciliaco!C:C,df_ajustes_conciliaco!B:B,Conciliacao!A291)</f>
        <v>0</v>
      </c>
      <c r="T291" s="32">
        <f t="shared" si="20"/>
        <v>512.95000000002324</v>
      </c>
    </row>
    <row r="292" spans="1:20" x14ac:dyDescent="0.3">
      <c r="A292" s="6">
        <f t="shared" si="16"/>
        <v>45582</v>
      </c>
      <c r="B292" s="4">
        <f>-SUMIFS(df_extrato_zig!G:G,df_extrato_zig!E:E,Conciliacao!A292,df_extrato_zig!D:D,"Saque")</f>
        <v>0</v>
      </c>
      <c r="C292" s="4"/>
      <c r="D292" s="4">
        <f>SUMIFS(df_extrato_zig!E:E,df_extrato_zig!L:L,Conciliacao!A292,df_extrato_zig!F:F,"DINHEIRO")</f>
        <v>0</v>
      </c>
      <c r="E292" s="4">
        <f>SUMIFS(view_parc_agrup!H:H,view_parc_agrup!G:G,Conciliacao!A292)</f>
        <v>144</v>
      </c>
      <c r="F292" s="7">
        <f>SUMIFS(df_mutuos!H:H,df_mutuos!B:B,Conciliacao!A292)</f>
        <v>0</v>
      </c>
      <c r="G292" s="8">
        <f>SUMIFS(df_extratos!I:I,df_extratos!F:F,Conciliacao!A292,df_extratos!G:G,"CREDITO")</f>
        <v>144</v>
      </c>
      <c r="H292" s="24">
        <f>SUMIFS(df_tesouraria_trans!E:E,df_tesouraria_trans!D:D,Conciliacao!A292,df_tesouraria_trans!E:E,"&gt;0")</f>
        <v>780.26</v>
      </c>
      <c r="I292" s="10">
        <f t="shared" si="17"/>
        <v>-780.26</v>
      </c>
      <c r="J292" s="5">
        <f>SUMIFS(df_blueme_sem_parcelamento!E:E,df_blueme_sem_parcelamento!H:H,Conciliacao!A292)</f>
        <v>410.89</v>
      </c>
      <c r="K292" s="5">
        <f>SUMIFS(df_blueme_com_parcelamento!J:J,df_blueme_com_parcelamento!M:M,Conciliacao!A292)</f>
        <v>0</v>
      </c>
      <c r="L292" s="9">
        <f>SUMIFS(df_mutuos!I:I,df_mutuos!B:B,Conciliacao!A292)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-410.89</v>
      </c>
      <c r="O292" s="33">
        <f>SUMIFS(df_tesouraria_trans!E:E,df_tesouraria_trans!D:D,Conciliacao!A292,df_tesouraria_trans!E:E,"&lt;0")</f>
        <v>0</v>
      </c>
      <c r="P292" s="33">
        <f>SUMIFS(df_extrato_zig!G:G,df_extrato_zig!E:E,Conciliacao!A292,df_extrato_zig!G:G,"&lt;0",df_extrato_zig!D:D,"&lt;&gt;Saque",df_extrato_zig!D:D,"&lt;&gt;Saldo Inicial")</f>
        <v>-231.81</v>
      </c>
      <c r="Q292" s="12">
        <f t="shared" si="19"/>
        <v>-231.81</v>
      </c>
      <c r="R292" s="26">
        <f t="shared" si="18"/>
        <v>548.45000000000005</v>
      </c>
      <c r="S292" s="29">
        <f>SUMIFS(df_ajustes_conciliaco!C:C,df_ajustes_conciliaco!B:B,Conciliacao!A292)</f>
        <v>0</v>
      </c>
      <c r="T292" s="32">
        <f t="shared" si="20"/>
        <v>548.45000000000005</v>
      </c>
    </row>
    <row r="293" spans="1:20" x14ac:dyDescent="0.3">
      <c r="A293" s="6">
        <f t="shared" si="16"/>
        <v>45583</v>
      </c>
      <c r="B293" s="4">
        <f>-SUMIFS(df_extrato_zig!G:G,df_extrato_zig!E:E,Conciliacao!A293,df_extrato_zig!D:D,"Saque")</f>
        <v>0</v>
      </c>
      <c r="C293" s="4"/>
      <c r="D293" s="4">
        <f>SUMIFS(df_extrato_zig!E:E,df_extrato_zig!L:L,Conciliacao!A293,df_extrato_zig!F:F,"DINHEIRO")</f>
        <v>0</v>
      </c>
      <c r="E293" s="4">
        <f>SUMIFS(view_parc_agrup!H:H,view_parc_agrup!G:G,Conciliacao!A293)</f>
        <v>1792.71</v>
      </c>
      <c r="F293" s="7">
        <f>SUMIFS(df_mutuos!H:H,df_mutuos!B:B,Conciliacao!A293)</f>
        <v>0</v>
      </c>
      <c r="G293" s="8">
        <f>SUMIFS(df_extratos!I:I,df_extratos!F:F,Conciliacao!A293,df_extratos!G:G,"CREDITO")</f>
        <v>1792.71</v>
      </c>
      <c r="H293" s="24">
        <f>SUMIFS(df_tesouraria_trans!E:E,df_tesouraria_trans!D:D,Conciliacao!A293,df_tesouraria_trans!E:E,"&gt;0")</f>
        <v>1216.44</v>
      </c>
      <c r="I293" s="10">
        <f t="shared" si="17"/>
        <v>-1216.44</v>
      </c>
      <c r="J293" s="5">
        <f>SUMIFS(df_blueme_sem_parcelamento!E:E,df_blueme_sem_parcelamento!H:H,Conciliacao!A293)</f>
        <v>3.96</v>
      </c>
      <c r="K293" s="5">
        <f>SUMIFS(df_blueme_com_parcelamento!J:J,df_blueme_com_parcelamento!M:M,Conciliacao!A293)</f>
        <v>0</v>
      </c>
      <c r="L293" s="9">
        <f>SUMIFS(df_mutuos!I:I,df_mutuos!B:B,Conciliacao!A293)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-3.96</v>
      </c>
      <c r="O293" s="33">
        <f>SUMIFS(df_tesouraria_trans!E:E,df_tesouraria_trans!D:D,Conciliacao!A293,df_tesouraria_trans!E:E,"&lt;0")</f>
        <v>0</v>
      </c>
      <c r="P293" s="33">
        <f>SUMIFS(df_extrato_zig!G:G,df_extrato_zig!E:E,Conciliacao!A293,df_extrato_zig!G:G,"&lt;0",df_extrato_zig!D:D,"&lt;&gt;Saque",df_extrato_zig!D:D,"&lt;&gt;Saldo Inicial")</f>
        <v>-248.97</v>
      </c>
      <c r="Q293" s="12">
        <f t="shared" si="19"/>
        <v>-248.97</v>
      </c>
      <c r="R293" s="26">
        <f t="shared" si="18"/>
        <v>967.47</v>
      </c>
      <c r="S293" s="29">
        <f>SUMIFS(df_ajustes_conciliaco!C:C,df_ajustes_conciliaco!B:B,Conciliacao!A293)</f>
        <v>0</v>
      </c>
      <c r="T293" s="32">
        <f t="shared" si="20"/>
        <v>967.47</v>
      </c>
    </row>
    <row r="294" spans="1:20" x14ac:dyDescent="0.3">
      <c r="A294" s="6">
        <f t="shared" si="16"/>
        <v>45584</v>
      </c>
      <c r="B294" s="4">
        <f>-SUMIFS(df_extrato_zig!G:G,df_extrato_zig!E:E,Conciliacao!A294,df_extrato_zig!D:D,"Saque")</f>
        <v>0</v>
      </c>
      <c r="C294" s="4"/>
      <c r="D294" s="4">
        <f>SUMIFS(df_extrato_zig!E:E,df_extrato_zig!L:L,Conciliacao!A294,df_extrato_zig!F:F,"DINHEIRO")</f>
        <v>0</v>
      </c>
      <c r="E294" s="4">
        <f>SUMIFS(view_parc_agrup!H:H,view_parc_agrup!G:G,Conciliacao!A294)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SUMIFS(df_tesouraria_trans!E:E,df_tesouraria_trans!D:D,Conciliacao!A294,df_tesouraria_trans!E:E,"&gt;0")</f>
        <v>0</v>
      </c>
      <c r="I294" s="10">
        <f t="shared" si="17"/>
        <v>0</v>
      </c>
      <c r="J294" s="5">
        <f>SUMIFS(df_blueme_sem_parcelamento!E:E,df_blueme_sem_parcelamento!H:H,Conciliacao!A294)</f>
        <v>0</v>
      </c>
      <c r="K294" s="5">
        <f>SUMIFS(df_blueme_com_parcelamento!J:J,df_blueme_com_parcelamento!M:M,Conciliacao!A294)</f>
        <v>0</v>
      </c>
      <c r="L294" s="9">
        <f>SUMIFS(df_mutuos!I:I,df_mutuos!B:B,Conciliacao!A294)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33">
        <f>SUMIFS(df_tesouraria_trans!E:E,df_tesouraria_trans!D:D,Conciliacao!A294,df_tesouraria_trans!E:E,"&lt;0")</f>
        <v>0</v>
      </c>
      <c r="P294" s="33">
        <f>SUMIFS(df_extrato_zig!G:G,df_extrato_zig!E:E,Conciliacao!A294,df_extrato_zig!G:G,"&lt;0",df_extrato_zig!D:D,"&lt;&gt;Saque",df_extrato_zig!D:D,"&lt;&gt;Saldo Inicial")</f>
        <v>-534.48</v>
      </c>
      <c r="Q294" s="12">
        <f t="shared" si="19"/>
        <v>-534.48</v>
      </c>
      <c r="R294" s="26">
        <f t="shared" si="18"/>
        <v>-534.48</v>
      </c>
      <c r="S294" s="29">
        <f>SUMIFS(df_ajustes_conciliaco!C:C,df_ajustes_conciliaco!B:B,Conciliacao!A294)</f>
        <v>0</v>
      </c>
      <c r="T294" s="32">
        <f t="shared" si="20"/>
        <v>-534.48</v>
      </c>
    </row>
    <row r="295" spans="1:20" x14ac:dyDescent="0.3">
      <c r="A295" s="6">
        <f t="shared" si="16"/>
        <v>45585</v>
      </c>
      <c r="B295" s="4">
        <f>-SUMIFS(df_extrato_zig!G:G,df_extrato_zig!E:E,Conciliacao!A295,df_extrato_zig!D:D,"Saque")</f>
        <v>0</v>
      </c>
      <c r="C295" s="4"/>
      <c r="D295" s="4">
        <f>SUMIFS(df_extrato_zig!E:E,df_extrato_zig!L:L,Conciliacao!A295,df_extrato_zig!F:F,"DINHEIRO")</f>
        <v>0</v>
      </c>
      <c r="E295" s="4">
        <f>SUMIFS(view_parc_agrup!H:H,view_parc_agrup!G:G,Conciliacao!A295)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SUMIFS(df_tesouraria_trans!E:E,df_tesouraria_trans!D:D,Conciliacao!A295,df_tesouraria_trans!E:E,"&gt;0")</f>
        <v>0</v>
      </c>
      <c r="I295" s="10">
        <f t="shared" si="17"/>
        <v>0</v>
      </c>
      <c r="J295" s="5">
        <f>SUMIFS(df_blueme_sem_parcelamento!E:E,df_blueme_sem_parcelamento!H:H,Conciliacao!A295)</f>
        <v>460</v>
      </c>
      <c r="K295" s="5">
        <f>SUMIFS(df_blueme_com_parcelamento!J:J,df_blueme_com_parcelamento!M:M,Conciliacao!A295)</f>
        <v>0</v>
      </c>
      <c r="L295" s="9">
        <f>SUMIFS(df_mutuos!I:I,df_mutuos!B:B,Conciliacao!A295)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33">
        <f>SUMIFS(df_tesouraria_trans!E:E,df_tesouraria_trans!D:D,Conciliacao!A295,df_tesouraria_trans!E:E,"&lt;0")</f>
        <v>0</v>
      </c>
      <c r="P295" s="33">
        <f>SUMIFS(df_extrato_zig!G:G,df_extrato_zig!E:E,Conciliacao!A295,df_extrato_zig!G:G,"&lt;0",df_extrato_zig!D:D,"&lt;&gt;Saque",df_extrato_zig!D:D,"&lt;&gt;Saldo Inicial")</f>
        <v>-1080.79</v>
      </c>
      <c r="Q295" s="12">
        <f t="shared" si="19"/>
        <v>-620.79</v>
      </c>
      <c r="R295" s="26">
        <f t="shared" si="18"/>
        <v>-620.79</v>
      </c>
      <c r="S295" s="29">
        <f>SUMIFS(df_ajustes_conciliaco!C:C,df_ajustes_conciliaco!B:B,Conciliacao!A295)</f>
        <v>0</v>
      </c>
      <c r="T295" s="32">
        <f t="shared" si="20"/>
        <v>-620.79</v>
      </c>
    </row>
    <row r="296" spans="1:20" x14ac:dyDescent="0.3">
      <c r="A296" s="6">
        <f t="shared" si="16"/>
        <v>45586</v>
      </c>
      <c r="B296" s="4">
        <f>-SUMIFS(df_extrato_zig!G:G,df_extrato_zig!E:E,Conciliacao!A296,df_extrato_zig!D:D,"Saque")</f>
        <v>224480.51</v>
      </c>
      <c r="C296" s="4"/>
      <c r="D296" s="4">
        <f>SUMIFS(df_extrato_zig!E:E,df_extrato_zig!L:L,Conciliacao!A296,df_extrato_zig!F:F,"DINHEIRO")</f>
        <v>0</v>
      </c>
      <c r="E296" s="4">
        <f>SUMIFS(view_parc_agrup!H:H,view_parc_agrup!G:G,Conciliacao!A296)</f>
        <v>1038.6500000000001</v>
      </c>
      <c r="F296" s="7">
        <f>SUMIFS(df_mutuos!H:H,df_mutuos!B:B,Conciliacao!A296)</f>
        <v>0</v>
      </c>
      <c r="G296" s="8">
        <f>SUMIFS(df_extratos!I:I,df_extratos!F:F,Conciliacao!A296,df_extratos!G:G,"CREDITO")</f>
        <v>231593.16</v>
      </c>
      <c r="H296" s="24">
        <f>SUMIFS(df_tesouraria_trans!E:E,df_tesouraria_trans!D:D,Conciliacao!A296,df_tesouraria_trans!E:E,"&gt;0")</f>
        <v>3346.74</v>
      </c>
      <c r="I296" s="10">
        <f t="shared" si="17"/>
        <v>-9420.7399999999907</v>
      </c>
      <c r="J296" s="5">
        <f>SUMIFS(df_blueme_sem_parcelamento!E:E,df_blueme_sem_parcelamento!H:H,Conciliacao!A296)</f>
        <v>27986.73</v>
      </c>
      <c r="K296" s="5">
        <f>SUMIFS(df_blueme_com_parcelamento!J:J,df_blueme_com_parcelamento!M:M,Conciliacao!A296)</f>
        <v>5073.5099999999993</v>
      </c>
      <c r="L296" s="9">
        <f>SUMIFS(df_mutuos!I:I,df_mutuos!B:B,Conciliacao!A296)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-33060.240000000005</v>
      </c>
      <c r="O296" s="33">
        <f>SUMIFS(df_tesouraria_trans!E:E,df_tesouraria_trans!D:D,Conciliacao!A296,df_tesouraria_trans!E:E,"&lt;0")</f>
        <v>-6074</v>
      </c>
      <c r="P296" s="33">
        <f>SUMIFS(df_extrato_zig!G:G,df_extrato_zig!E:E,Conciliacao!A296,df_extrato_zig!G:G,"&lt;0",df_extrato_zig!D:D,"&lt;&gt;Saque",df_extrato_zig!D:D,"&lt;&gt;Saldo Inicial")</f>
        <v>-79.510000000000005</v>
      </c>
      <c r="Q296" s="12">
        <f t="shared" si="19"/>
        <v>-6153.5100000000075</v>
      </c>
      <c r="R296" s="26">
        <f t="shared" si="18"/>
        <v>3267.2299999999832</v>
      </c>
      <c r="S296" s="29">
        <f>SUMIFS(df_ajustes_conciliaco!C:C,df_ajustes_conciliaco!B:B,Conciliacao!A296)</f>
        <v>0</v>
      </c>
      <c r="T296" s="32">
        <f t="shared" si="20"/>
        <v>3267.2299999999832</v>
      </c>
    </row>
    <row r="297" spans="1:20" x14ac:dyDescent="0.3">
      <c r="A297" s="6">
        <f t="shared" si="16"/>
        <v>45587</v>
      </c>
      <c r="B297" s="4">
        <f>-SUMIFS(df_extrato_zig!G:G,df_extrato_zig!E:E,Conciliacao!A297,df_extrato_zig!D:D,"Saque")</f>
        <v>0</v>
      </c>
      <c r="C297" s="4"/>
      <c r="D297" s="4">
        <f>SUMIFS(df_extrato_zig!E:E,df_extrato_zig!L:L,Conciliacao!A297,df_extrato_zig!F:F,"DINHEIRO")</f>
        <v>0</v>
      </c>
      <c r="E297" s="4">
        <f>SUMIFS(view_parc_agrup!H:H,view_parc_agrup!G:G,Conciliacao!A297)</f>
        <v>38.4</v>
      </c>
      <c r="F297" s="7">
        <f>SUMIFS(df_mutuos!H:H,df_mutuos!B:B,Conciliacao!A297)</f>
        <v>0</v>
      </c>
      <c r="G297" s="8">
        <f>SUMIFS(df_extratos!I:I,df_extratos!F:F,Conciliacao!A297,df_extratos!G:G,"CREDITO")</f>
        <v>38.4</v>
      </c>
      <c r="H297" s="24">
        <f>SUMIFS(df_tesouraria_trans!E:E,df_tesouraria_trans!D:D,Conciliacao!A297,df_tesouraria_trans!E:E,"&gt;0")</f>
        <v>0</v>
      </c>
      <c r="I297" s="10">
        <f t="shared" si="17"/>
        <v>0</v>
      </c>
      <c r="J297" s="5">
        <f>SUMIFS(df_blueme_sem_parcelamento!E:E,df_blueme_sem_parcelamento!H:H,Conciliacao!A297)</f>
        <v>0</v>
      </c>
      <c r="K297" s="5">
        <f>SUMIFS(df_blueme_com_parcelamento!J:J,df_blueme_com_parcelamento!M:M,Conciliacao!A297)</f>
        <v>2000.83</v>
      </c>
      <c r="L297" s="9">
        <f>SUMIFS(df_mutuos!I:I,df_mutuos!B:B,Conciliacao!A297)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-2000.83</v>
      </c>
      <c r="O297" s="33">
        <f>SUMIFS(df_tesouraria_trans!E:E,df_tesouraria_trans!D:D,Conciliacao!A297,df_tesouraria_trans!E:E,"&lt;0")</f>
        <v>0</v>
      </c>
      <c r="P297" s="33">
        <f>SUMIFS(df_extrato_zig!G:G,df_extrato_zig!E:E,Conciliacao!A297,df_extrato_zig!G:G,"&lt;0",df_extrato_zig!D:D,"&lt;&gt;Saque",df_extrato_zig!D:D,"&lt;&gt;Saldo Inicial")</f>
        <v>0</v>
      </c>
      <c r="Q297" s="12">
        <f t="shared" si="19"/>
        <v>0</v>
      </c>
      <c r="R297" s="26">
        <f t="shared" si="18"/>
        <v>0</v>
      </c>
      <c r="S297" s="29">
        <f>SUMIFS(df_ajustes_conciliaco!C:C,df_ajustes_conciliaco!B:B,Conciliacao!A297)</f>
        <v>0</v>
      </c>
      <c r="T297" s="32">
        <f t="shared" si="20"/>
        <v>0</v>
      </c>
    </row>
    <row r="298" spans="1:20" x14ac:dyDescent="0.3">
      <c r="A298" s="6">
        <f t="shared" si="16"/>
        <v>45588</v>
      </c>
      <c r="B298" s="4">
        <f>-SUMIFS(df_extrato_zig!G:G,df_extrato_zig!E:E,Conciliacao!A298,df_extrato_zig!D:D,"Saque")</f>
        <v>0</v>
      </c>
      <c r="C298" s="4"/>
      <c r="D298" s="4">
        <f>SUMIFS(df_extrato_zig!E:E,df_extrato_zig!L:L,Conciliacao!A298,df_extrato_zig!F:F,"DINHEIRO")</f>
        <v>0</v>
      </c>
      <c r="E298" s="4">
        <f>SUMIFS(view_parc_agrup!H:H,view_parc_agrup!G:G,Conciliacao!A298)</f>
        <v>364.83</v>
      </c>
      <c r="F298" s="7">
        <f>SUMIFS(df_mutuos!H:H,df_mutuos!B:B,Conciliacao!A298)</f>
        <v>0</v>
      </c>
      <c r="G298" s="8">
        <f>SUMIFS(df_extratos!I:I,df_extratos!F:F,Conciliacao!A298,df_extratos!G:G,"CREDITO")</f>
        <v>364.83</v>
      </c>
      <c r="H298" s="24">
        <f>SUMIFS(df_tesouraria_trans!E:E,df_tesouraria_trans!D:D,Conciliacao!A298,df_tesouraria_trans!E:E,"&gt;0")</f>
        <v>197.99</v>
      </c>
      <c r="I298" s="10">
        <f t="shared" si="17"/>
        <v>-197.98999999999995</v>
      </c>
      <c r="J298" s="5">
        <f>SUMIFS(df_blueme_sem_parcelamento!E:E,df_blueme_sem_parcelamento!H:H,Conciliacao!A298)</f>
        <v>218184.72999999998</v>
      </c>
      <c r="K298" s="5">
        <f>SUMIFS(df_blueme_com_parcelamento!J:J,df_blueme_com_parcelamento!M:M,Conciliacao!A298)</f>
        <v>0</v>
      </c>
      <c r="L298" s="9">
        <f>SUMIFS(df_mutuos!I:I,df_mutuos!B:B,Conciliacao!A298)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-218182.32999999996</v>
      </c>
      <c r="O298" s="33">
        <f>SUMIFS(df_tesouraria_trans!E:E,df_tesouraria_trans!D:D,Conciliacao!A298,df_tesouraria_trans!E:E,"&lt;0")</f>
        <v>0</v>
      </c>
      <c r="P298" s="33">
        <f>SUMIFS(df_extrato_zig!G:G,df_extrato_zig!E:E,Conciliacao!A298,df_extrato_zig!G:G,"&lt;0",df_extrato_zig!D:D,"&lt;&gt;Saque",df_extrato_zig!D:D,"&lt;&gt;Saldo Inicial")</f>
        <v>-159.21</v>
      </c>
      <c r="Q298" s="12">
        <f t="shared" si="19"/>
        <v>-156.80999999997672</v>
      </c>
      <c r="R298" s="26">
        <f t="shared" si="18"/>
        <v>41.180000000023227</v>
      </c>
      <c r="S298" s="29">
        <f>SUMIFS(df_ajustes_conciliaco!C:C,df_ajustes_conciliaco!B:B,Conciliacao!A298)</f>
        <v>0</v>
      </c>
      <c r="T298" s="32">
        <f t="shared" si="20"/>
        <v>41.180000000023227</v>
      </c>
    </row>
    <row r="299" spans="1:20" x14ac:dyDescent="0.3">
      <c r="A299" s="6">
        <f t="shared" si="16"/>
        <v>45589</v>
      </c>
      <c r="B299" s="4">
        <f>-SUMIFS(df_extrato_zig!G:G,df_extrato_zig!E:E,Conciliacao!A299,df_extrato_zig!D:D,"Saque")</f>
        <v>0</v>
      </c>
      <c r="C299" s="4"/>
      <c r="D299" s="4">
        <f>SUMIFS(df_extrato_zig!E:E,df_extrato_zig!L:L,Conciliacao!A299,df_extrato_zig!F:F,"DINHEIRO")</f>
        <v>0</v>
      </c>
      <c r="E299" s="4">
        <f>SUMIFS(view_parc_agrup!H:H,view_parc_agrup!G:G,Conciliacao!A299)</f>
        <v>407.63</v>
      </c>
      <c r="F299" s="7">
        <f>SUMIFS(df_mutuos!H:H,df_mutuos!B:B,Conciliacao!A299)</f>
        <v>0</v>
      </c>
      <c r="G299" s="8">
        <f>SUMIFS(df_extratos!I:I,df_extratos!F:F,Conciliacao!A299,df_extratos!G:G,"CREDITO")</f>
        <v>407.63</v>
      </c>
      <c r="H299" s="24">
        <f>SUMIFS(df_tesouraria_trans!E:E,df_tesouraria_trans!D:D,Conciliacao!A299,df_tesouraria_trans!E:E,"&gt;0")</f>
        <v>571.12</v>
      </c>
      <c r="I299" s="10">
        <f t="shared" si="17"/>
        <v>-571.12</v>
      </c>
      <c r="J299" s="5">
        <f>SUMIFS(df_blueme_sem_parcelamento!E:E,df_blueme_sem_parcelamento!H:H,Conciliacao!A299)</f>
        <v>33.9</v>
      </c>
      <c r="K299" s="5">
        <f>SUMIFS(df_blueme_com_parcelamento!J:J,df_blueme_com_parcelamento!M:M,Conciliacao!A299)</f>
        <v>0</v>
      </c>
      <c r="L299" s="9">
        <f>SUMIFS(df_mutuos!I:I,df_mutuos!B:B,Conciliacao!A299)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-33.9</v>
      </c>
      <c r="O299" s="33">
        <f>SUMIFS(df_tesouraria_trans!E:E,df_tesouraria_trans!D:D,Conciliacao!A299,df_tesouraria_trans!E:E,"&lt;0")</f>
        <v>0</v>
      </c>
      <c r="P299" s="33">
        <f>SUMIFS(df_extrato_zig!G:G,df_extrato_zig!E:E,Conciliacao!A299,df_extrato_zig!G:G,"&lt;0",df_extrato_zig!D:D,"&lt;&gt;Saque",df_extrato_zig!D:D,"&lt;&gt;Saldo Inicial")</f>
        <v>-280.79000000000002</v>
      </c>
      <c r="Q299" s="12">
        <f t="shared" si="19"/>
        <v>-280.79000000000002</v>
      </c>
      <c r="R299" s="26">
        <f t="shared" si="18"/>
        <v>290.33</v>
      </c>
      <c r="S299" s="29">
        <f>SUMIFS(df_ajustes_conciliaco!C:C,df_ajustes_conciliaco!B:B,Conciliacao!A299)</f>
        <v>0</v>
      </c>
      <c r="T299" s="32">
        <f t="shared" si="20"/>
        <v>290.33</v>
      </c>
    </row>
    <row r="300" spans="1:20" x14ac:dyDescent="0.3">
      <c r="A300" s="6">
        <f t="shared" si="16"/>
        <v>45590</v>
      </c>
      <c r="B300" s="4">
        <f>-SUMIFS(df_extrato_zig!G:G,df_extrato_zig!E:E,Conciliacao!A300,df_extrato_zig!D:D,"Saque")</f>
        <v>0</v>
      </c>
      <c r="C300" s="4"/>
      <c r="D300" s="4">
        <f>SUMIFS(df_extrato_zig!E:E,df_extrato_zig!L:L,Conciliacao!A300,df_extrato_zig!F:F,"DINHEIRO")</f>
        <v>0</v>
      </c>
      <c r="E300" s="4">
        <f>SUMIFS(view_parc_agrup!H:H,view_parc_agrup!G:G,Conciliacao!A300)</f>
        <v>1620.75</v>
      </c>
      <c r="F300" s="7">
        <f>SUMIFS(df_mutuos!H:H,df_mutuos!B:B,Conciliacao!A300)</f>
        <v>0</v>
      </c>
      <c r="G300" s="8">
        <f>SUMIFS(df_extratos!I:I,df_extratos!F:F,Conciliacao!A300,df_extratos!G:G,"CREDITO")</f>
        <v>1620.75</v>
      </c>
      <c r="H300" s="24">
        <f>SUMIFS(df_tesouraria_trans!E:E,df_tesouraria_trans!D:D,Conciliacao!A300,df_tesouraria_trans!E:E,"&gt;0")</f>
        <v>514.6</v>
      </c>
      <c r="I300" s="10">
        <f t="shared" si="17"/>
        <v>-514.59999999999991</v>
      </c>
      <c r="J300" s="5">
        <f>SUMIFS(df_blueme_sem_parcelamento!E:E,df_blueme_sem_parcelamento!H:H,Conciliacao!A300)</f>
        <v>171.2</v>
      </c>
      <c r="K300" s="5">
        <f>SUMIFS(df_blueme_com_parcelamento!J:J,df_blueme_com_parcelamento!M:M,Conciliacao!A300)</f>
        <v>0</v>
      </c>
      <c r="L300" s="9">
        <f>SUMIFS(df_mutuos!I:I,df_mutuos!B:B,Conciliacao!A300)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-171.2</v>
      </c>
      <c r="O300" s="33">
        <f>SUMIFS(df_tesouraria_trans!E:E,df_tesouraria_trans!D:D,Conciliacao!A300,df_tesouraria_trans!E:E,"&lt;0")</f>
        <v>0</v>
      </c>
      <c r="P300" s="33">
        <f>SUMIFS(df_extrato_zig!G:G,df_extrato_zig!E:E,Conciliacao!A300,df_extrato_zig!G:G,"&lt;0",df_extrato_zig!D:D,"&lt;&gt;Saque",df_extrato_zig!D:D,"&lt;&gt;Saldo Inicial")</f>
        <v>-292.95</v>
      </c>
      <c r="Q300" s="12">
        <f t="shared" si="19"/>
        <v>-292.95</v>
      </c>
      <c r="R300" s="26">
        <f t="shared" si="18"/>
        <v>221.64999999999992</v>
      </c>
      <c r="S300" s="29">
        <f>SUMIFS(df_ajustes_conciliaco!C:C,df_ajustes_conciliaco!B:B,Conciliacao!A300)</f>
        <v>0</v>
      </c>
      <c r="T300" s="32">
        <f t="shared" si="20"/>
        <v>221.64999999999992</v>
      </c>
    </row>
    <row r="301" spans="1:20" x14ac:dyDescent="0.3">
      <c r="A301" s="6">
        <f t="shared" si="16"/>
        <v>45591</v>
      </c>
      <c r="B301" s="4">
        <f>-SUMIFS(df_extrato_zig!G:G,df_extrato_zig!E:E,Conciliacao!A301,df_extrato_zig!D:D,"Saque")</f>
        <v>0</v>
      </c>
      <c r="C301" s="4"/>
      <c r="D301" s="4">
        <f>SUMIFS(df_extrato_zig!E:E,df_extrato_zig!L:L,Conciliacao!A301,df_extrato_zig!F:F,"DINHEIRO")</f>
        <v>0</v>
      </c>
      <c r="E301" s="4">
        <f>SUMIFS(view_parc_agrup!H:H,view_parc_agrup!G:G,Conciliacao!A301)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SUMIFS(df_tesouraria_trans!E:E,df_tesouraria_trans!D:D,Conciliacao!A301,df_tesouraria_trans!E:E,"&gt;0")</f>
        <v>0</v>
      </c>
      <c r="I301" s="10">
        <f t="shared" si="17"/>
        <v>0</v>
      </c>
      <c r="J301" s="5">
        <f>SUMIFS(df_blueme_sem_parcelamento!E:E,df_blueme_sem_parcelamento!H:H,Conciliacao!A301)</f>
        <v>1800</v>
      </c>
      <c r="K301" s="5">
        <f>SUMIFS(df_blueme_com_parcelamento!J:J,df_blueme_com_parcelamento!M:M,Conciliacao!A301)</f>
        <v>0</v>
      </c>
      <c r="L301" s="9">
        <f>SUMIFS(df_mutuos!I:I,df_mutuos!B:B,Conciliacao!A301)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33">
        <f>SUMIFS(df_tesouraria_trans!E:E,df_tesouraria_trans!D:D,Conciliacao!A301,df_tesouraria_trans!E:E,"&lt;0")</f>
        <v>0</v>
      </c>
      <c r="P301" s="33">
        <f>SUMIFS(df_extrato_zig!G:G,df_extrato_zig!E:E,Conciliacao!A301,df_extrato_zig!G:G,"&lt;0",df_extrato_zig!D:D,"&lt;&gt;Saque",df_extrato_zig!D:D,"&lt;&gt;Saldo Inicial")</f>
        <v>-2320.83</v>
      </c>
      <c r="Q301" s="12">
        <f t="shared" si="19"/>
        <v>-520.82999999999993</v>
      </c>
      <c r="R301" s="26">
        <f t="shared" si="18"/>
        <v>-520.82999999999993</v>
      </c>
      <c r="S301" s="29">
        <f>SUMIFS(df_ajustes_conciliaco!C:C,df_ajustes_conciliaco!B:B,Conciliacao!A301)</f>
        <v>0</v>
      </c>
      <c r="T301" s="32">
        <f t="shared" si="20"/>
        <v>-520.82999999999993</v>
      </c>
    </row>
    <row r="302" spans="1:20" x14ac:dyDescent="0.3">
      <c r="A302" s="6">
        <f t="shared" si="16"/>
        <v>45592</v>
      </c>
      <c r="B302" s="4">
        <f>-SUMIFS(df_extrato_zig!G:G,df_extrato_zig!E:E,Conciliacao!A302,df_extrato_zig!D:D,"Saque")</f>
        <v>0</v>
      </c>
      <c r="C302" s="4"/>
      <c r="D302" s="4">
        <f>SUMIFS(df_extrato_zig!E:E,df_extrato_zig!L:L,Conciliacao!A302,df_extrato_zig!F:F,"DINHEIRO")</f>
        <v>0</v>
      </c>
      <c r="E302" s="4">
        <f>SUMIFS(view_parc_agrup!H:H,view_parc_agrup!G:G,Conciliacao!A302)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SUMIFS(df_tesouraria_trans!E:E,df_tesouraria_trans!D:D,Conciliacao!A302,df_tesouraria_trans!E:E,"&gt;0")</f>
        <v>0</v>
      </c>
      <c r="I302" s="10">
        <f t="shared" si="17"/>
        <v>0</v>
      </c>
      <c r="J302" s="5">
        <f>SUMIFS(df_blueme_sem_parcelamento!E:E,df_blueme_sem_parcelamento!H:H,Conciliacao!A302)</f>
        <v>0</v>
      </c>
      <c r="K302" s="5">
        <f>SUMIFS(df_blueme_com_parcelamento!J:J,df_blueme_com_parcelamento!M:M,Conciliacao!A302)</f>
        <v>0</v>
      </c>
      <c r="L302" s="9">
        <f>SUMIFS(df_mutuos!I:I,df_mutuos!B:B,Conciliacao!A302)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33">
        <f>SUMIFS(df_tesouraria_trans!E:E,df_tesouraria_trans!D:D,Conciliacao!A302,df_tesouraria_trans!E:E,"&lt;0")</f>
        <v>0</v>
      </c>
      <c r="P302" s="33">
        <f>SUMIFS(df_extrato_zig!G:G,df_extrato_zig!E:E,Conciliacao!A302,df_extrato_zig!G:G,"&lt;0",df_extrato_zig!D:D,"&lt;&gt;Saque",df_extrato_zig!D:D,"&lt;&gt;Saldo Inicial")</f>
        <v>-639.79999999999995</v>
      </c>
      <c r="Q302" s="12">
        <f t="shared" si="19"/>
        <v>-639.79999999999995</v>
      </c>
      <c r="R302" s="26">
        <f t="shared" si="18"/>
        <v>-639.79999999999995</v>
      </c>
      <c r="S302" s="29">
        <f>SUMIFS(df_ajustes_conciliaco!C:C,df_ajustes_conciliaco!B:B,Conciliacao!A302)</f>
        <v>0</v>
      </c>
      <c r="T302" s="32">
        <f t="shared" si="20"/>
        <v>-639.79999999999995</v>
      </c>
    </row>
    <row r="303" spans="1:20" x14ac:dyDescent="0.3">
      <c r="A303" s="6">
        <f t="shared" si="16"/>
        <v>45593</v>
      </c>
      <c r="B303" s="4">
        <f>-SUMIFS(df_extrato_zig!G:G,df_extrato_zig!E:E,Conciliacao!A303,df_extrato_zig!D:D,"Saque")</f>
        <v>245510.95</v>
      </c>
      <c r="C303" s="4"/>
      <c r="D303" s="4">
        <f>SUMIFS(df_extrato_zig!E:E,df_extrato_zig!L:L,Conciliacao!A303,df_extrato_zig!F:F,"DINHEIRO")</f>
        <v>0</v>
      </c>
      <c r="E303" s="4">
        <f>SUMIFS(view_parc_agrup!H:H,view_parc_agrup!G:G,Conciliacao!A303)</f>
        <v>547.84999999999991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SUMIFS(df_tesouraria_trans!E:E,df_tesouraria_trans!D:D,Conciliacao!A303,df_tesouraria_trans!E:E,"&gt;0")</f>
        <v>0</v>
      </c>
      <c r="I303" s="10">
        <f t="shared" si="17"/>
        <v>246058.80000000002</v>
      </c>
      <c r="J303" s="5">
        <f>SUMIFS(df_blueme_sem_parcelamento!E:E,df_blueme_sem_parcelamento!H:H,Conciliacao!A303)</f>
        <v>72157.24000000002</v>
      </c>
      <c r="K303" s="5">
        <f>SUMIFS(df_blueme_com_parcelamento!J:J,df_blueme_com_parcelamento!M:M,Conciliacao!A303)</f>
        <v>14105.8</v>
      </c>
      <c r="L303" s="9">
        <f>SUMIFS(df_mutuos!I:I,df_mutuos!B:B,Conciliacao!A303)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33">
        <f>SUMIFS(df_tesouraria_trans!E:E,df_tesouraria_trans!D:D,Conciliacao!A303,df_tesouraria_trans!E:E,"&lt;0")</f>
        <v>0</v>
      </c>
      <c r="P303" s="33">
        <f>SUMIFS(df_extrato_zig!G:G,df_extrato_zig!E:E,Conciliacao!A303,df_extrato_zig!G:G,"&lt;0",df_extrato_zig!D:D,"&lt;&gt;Saque",df_extrato_zig!D:D,"&lt;&gt;Saldo Inicial")</f>
        <v>-92.16</v>
      </c>
      <c r="Q303" s="12">
        <f t="shared" si="19"/>
        <v>86170.880000000019</v>
      </c>
      <c r="R303" s="26">
        <f t="shared" si="18"/>
        <v>-159887.91999999998</v>
      </c>
      <c r="S303" s="29">
        <f>SUMIFS(df_ajustes_conciliaco!C:C,df_ajustes_conciliaco!B:B,Conciliacao!A303)</f>
        <v>0</v>
      </c>
      <c r="T303" s="32">
        <f t="shared" si="20"/>
        <v>-159887.91999999998</v>
      </c>
    </row>
    <row r="304" spans="1:20" x14ac:dyDescent="0.3">
      <c r="A304" s="6">
        <f t="shared" si="16"/>
        <v>45594</v>
      </c>
      <c r="B304" s="4">
        <f>-SUMIFS(df_extrato_zig!G:G,df_extrato_zig!E:E,Conciliacao!A304,df_extrato_zig!D:D,"Saque")</f>
        <v>0</v>
      </c>
      <c r="C304" s="4"/>
      <c r="D304" s="4">
        <f>SUMIFS(df_extrato_zig!E:E,df_extrato_zig!L:L,Conciliacao!A304,df_extrato_zig!F:F,"DINHEIRO")</f>
        <v>0</v>
      </c>
      <c r="E304" s="4">
        <f>SUMIFS(view_parc_agrup!H:H,view_parc_agrup!G:G,Conciliacao!A304)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SUMIFS(df_tesouraria_trans!E:E,df_tesouraria_trans!D:D,Conciliacao!A304,df_tesouraria_trans!E:E,"&gt;0")</f>
        <v>0</v>
      </c>
      <c r="I304" s="10">
        <f t="shared" si="17"/>
        <v>0</v>
      </c>
      <c r="J304" s="5">
        <f>SUMIFS(df_blueme_sem_parcelamento!E:E,df_blueme_sem_parcelamento!H:H,Conciliacao!A304)</f>
        <v>0</v>
      </c>
      <c r="K304" s="5">
        <f>SUMIFS(df_blueme_com_parcelamento!J:J,df_blueme_com_parcelamento!M:M,Conciliacao!A304)</f>
        <v>0</v>
      </c>
      <c r="L304" s="9">
        <f>SUMIFS(df_mutuos!I:I,df_mutuos!B:B,Conciliacao!A304)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33">
        <f>SUMIFS(df_tesouraria_trans!E:E,df_tesouraria_trans!D:D,Conciliacao!A304,df_tesouraria_trans!E:E,"&lt;0")</f>
        <v>0</v>
      </c>
      <c r="P304" s="33">
        <f>SUMIFS(df_extrato_zig!G:G,df_extrato_zig!E:E,Conciliacao!A304,df_extrato_zig!G:G,"&lt;0",df_extrato_zig!D:D,"&lt;&gt;Saque",df_extrato_zig!D:D,"&lt;&gt;Saldo Inicial")</f>
        <v>0</v>
      </c>
      <c r="Q304" s="12">
        <f t="shared" si="19"/>
        <v>0</v>
      </c>
      <c r="R304" s="26">
        <f t="shared" si="18"/>
        <v>0</v>
      </c>
      <c r="S304" s="29">
        <f>SUMIFS(df_ajustes_conciliaco!C:C,df_ajustes_conciliaco!B:B,Conciliacao!A304)</f>
        <v>0</v>
      </c>
      <c r="T304" s="32">
        <f t="shared" si="20"/>
        <v>0</v>
      </c>
    </row>
    <row r="305" spans="1:20" x14ac:dyDescent="0.3">
      <c r="A305" s="6">
        <f t="shared" si="16"/>
        <v>45595</v>
      </c>
      <c r="B305" s="4">
        <f>-SUMIFS(df_extrato_zig!G:G,df_extrato_zig!E:E,Conciliacao!A305,df_extrato_zig!D:D,"Saque")</f>
        <v>0</v>
      </c>
      <c r="C305" s="4"/>
      <c r="D305" s="4">
        <f>SUMIFS(df_extrato_zig!E:E,df_extrato_zig!L:L,Conciliacao!A305,df_extrato_zig!F:F,"DINHEIRO")</f>
        <v>0</v>
      </c>
      <c r="E305" s="4">
        <f>SUMIFS(view_parc_agrup!H:H,view_parc_agrup!G:G,Conciliacao!A305)</f>
        <v>28.8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SUMIFS(df_tesouraria_trans!E:E,df_tesouraria_trans!D:D,Conciliacao!A305,df_tesouraria_trans!E:E,"&gt;0")</f>
        <v>0</v>
      </c>
      <c r="I305" s="10">
        <f t="shared" si="17"/>
        <v>28.8</v>
      </c>
      <c r="J305" s="5">
        <f>SUMIFS(df_blueme_sem_parcelamento!E:E,df_blueme_sem_parcelamento!H:H,Conciliacao!A305)</f>
        <v>78482.94</v>
      </c>
      <c r="K305" s="5">
        <f>SUMIFS(df_blueme_com_parcelamento!J:J,df_blueme_com_parcelamento!M:M,Conciliacao!A305)</f>
        <v>1553.41</v>
      </c>
      <c r="L305" s="9">
        <f>SUMIFS(df_mutuos!I:I,df_mutuos!B:B,Conciliacao!A305)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33">
        <f>SUMIFS(df_tesouraria_trans!E:E,df_tesouraria_trans!D:D,Conciliacao!A305,df_tesouraria_trans!E:E,"&lt;0")</f>
        <v>0</v>
      </c>
      <c r="P305" s="33">
        <f>SUMIFS(df_extrato_zig!G:G,df_extrato_zig!E:E,Conciliacao!A305,df_extrato_zig!G:G,"&lt;0",df_extrato_zig!D:D,"&lt;&gt;Saque",df_extrato_zig!D:D,"&lt;&gt;Saldo Inicial")</f>
        <v>-228.87</v>
      </c>
      <c r="Q305" s="12">
        <f t="shared" si="19"/>
        <v>79807.48000000001</v>
      </c>
      <c r="R305" s="26">
        <f t="shared" si="18"/>
        <v>79778.680000000008</v>
      </c>
      <c r="S305" s="29">
        <f>SUMIFS(df_ajustes_conciliaco!C:C,df_ajustes_conciliaco!B:B,Conciliacao!A305)</f>
        <v>0</v>
      </c>
      <c r="T305" s="32">
        <f t="shared" si="20"/>
        <v>79778.680000000008</v>
      </c>
    </row>
    <row r="306" spans="1:20" x14ac:dyDescent="0.3">
      <c r="A306" s="6">
        <f t="shared" si="16"/>
        <v>45596</v>
      </c>
      <c r="B306" s="4">
        <f>-SUMIFS(df_extrato_zig!G:G,df_extrato_zig!E:E,Conciliacao!A306,df_extrato_zig!D:D,"Saque")</f>
        <v>0</v>
      </c>
      <c r="C306" s="4"/>
      <c r="D306" s="4">
        <f>SUMIFS(df_extrato_zig!E:E,df_extrato_zig!L:L,Conciliacao!A306,df_extrato_zig!F:F,"DINHEIRO")</f>
        <v>0</v>
      </c>
      <c r="E306" s="4">
        <f>SUMIFS(view_parc_agrup!H:H,view_parc_agrup!G:G,Conciliacao!A306)</f>
        <v>658.9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SUMIFS(df_tesouraria_trans!E:E,df_tesouraria_trans!D:D,Conciliacao!A306,df_tesouraria_trans!E:E,"&gt;0")</f>
        <v>0</v>
      </c>
      <c r="I306" s="10">
        <f t="shared" si="17"/>
        <v>658.9</v>
      </c>
      <c r="J306" s="5">
        <f>SUMIFS(df_blueme_sem_parcelamento!E:E,df_blueme_sem_parcelamento!H:H,Conciliacao!A306)</f>
        <v>15346.399999999998</v>
      </c>
      <c r="K306" s="5">
        <f>SUMIFS(df_blueme_com_parcelamento!J:J,df_blueme_com_parcelamento!M:M,Conciliacao!A306)</f>
        <v>0</v>
      </c>
      <c r="L306" s="9">
        <f>SUMIFS(df_mutuos!I:I,df_mutuos!B:B,Conciliacao!A306)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33">
        <f>SUMIFS(df_tesouraria_trans!E:E,df_tesouraria_trans!D:D,Conciliacao!A306,df_tesouraria_trans!E:E,"&lt;0")</f>
        <v>0</v>
      </c>
      <c r="P306" s="33">
        <f>SUMIFS(df_extrato_zig!G:G,df_extrato_zig!E:E,Conciliacao!A306,df_extrato_zig!G:G,"&lt;0",df_extrato_zig!D:D,"&lt;&gt;Saque",df_extrato_zig!D:D,"&lt;&gt;Saldo Inicial")</f>
        <v>-272.63</v>
      </c>
      <c r="Q306" s="12">
        <f t="shared" si="19"/>
        <v>15073.769999999999</v>
      </c>
      <c r="R306" s="26">
        <f t="shared" si="18"/>
        <v>14414.869999999999</v>
      </c>
      <c r="S306" s="29">
        <f>SUMIFS(df_ajustes_conciliaco!C:C,df_ajustes_conciliaco!B:B,Conciliacao!A306)</f>
        <v>0</v>
      </c>
      <c r="T306" s="32">
        <f t="shared" si="20"/>
        <v>14414.869999999999</v>
      </c>
    </row>
    <row r="307" spans="1:20" x14ac:dyDescent="0.3">
      <c r="A307" s="6">
        <f t="shared" si="16"/>
        <v>45597</v>
      </c>
      <c r="B307" s="4">
        <f>-SUMIFS(df_extrato_zig!G:G,df_extrato_zig!E:E,Conciliacao!A307,df_extrato_zig!D:D,"Saque")</f>
        <v>0</v>
      </c>
      <c r="C307" s="4"/>
      <c r="D307" s="4">
        <f>SUMIFS(df_extrato_zig!E:E,df_extrato_zig!L:L,Conciliacao!A307,df_extrato_zig!F:F,"DINHEIRO")</f>
        <v>0</v>
      </c>
      <c r="E307" s="4">
        <f>SUMIFS(view_parc_agrup!H:H,view_parc_agrup!G:G,Conciliacao!A307)</f>
        <v>2724.2900000000004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SUMIFS(df_tesouraria_trans!E:E,df_tesouraria_trans!D:D,Conciliacao!A307,df_tesouraria_trans!E:E,"&gt;0")</f>
        <v>0</v>
      </c>
      <c r="I307" s="10">
        <f t="shared" si="17"/>
        <v>2724.2900000000004</v>
      </c>
      <c r="J307" s="5">
        <f>SUMIFS(df_blueme_sem_parcelamento!E:E,df_blueme_sem_parcelamento!H:H,Conciliacao!A307)</f>
        <v>0</v>
      </c>
      <c r="K307" s="5">
        <f>SUMIFS(df_blueme_com_parcelamento!J:J,df_blueme_com_parcelamento!M:M,Conciliacao!A307)</f>
        <v>0</v>
      </c>
      <c r="L307" s="9">
        <f>SUMIFS(df_mutuos!I:I,df_mutuos!B:B,Conciliacao!A307)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33">
        <f>SUMIFS(df_tesouraria_trans!E:E,df_tesouraria_trans!D:D,Conciliacao!A307,df_tesouraria_trans!E:E,"&lt;0")</f>
        <v>0</v>
      </c>
      <c r="P307" s="33">
        <f>SUMIFS(df_extrato_zig!G:G,df_extrato_zig!E:E,Conciliacao!A307,df_extrato_zig!G:G,"&lt;0",df_extrato_zig!D:D,"&lt;&gt;Saque",df_extrato_zig!D:D,"&lt;&gt;Saldo Inicial")</f>
        <v>-2373.4700000000003</v>
      </c>
      <c r="Q307" s="12">
        <f t="shared" si="19"/>
        <v>-2373.4700000000003</v>
      </c>
      <c r="R307" s="26">
        <f t="shared" si="18"/>
        <v>-5097.76</v>
      </c>
      <c r="S307" s="29">
        <f>SUMIFS(df_ajustes_conciliaco!C:C,df_ajustes_conciliaco!B:B,Conciliacao!A307)</f>
        <v>0</v>
      </c>
      <c r="T307" s="32">
        <f t="shared" si="20"/>
        <v>-5097.76</v>
      </c>
    </row>
    <row r="308" spans="1:20" x14ac:dyDescent="0.3">
      <c r="A308" s="6">
        <f t="shared" si="16"/>
        <v>45598</v>
      </c>
      <c r="B308" s="4">
        <f>-SUMIFS(df_extrato_zig!G:G,df_extrato_zig!E:E,Conciliacao!A308,df_extrato_zig!D:D,"Saque")</f>
        <v>0</v>
      </c>
      <c r="C308" s="4"/>
      <c r="D308" s="4">
        <f>SUMIFS(df_extrato_zig!E:E,df_extrato_zig!L:L,Conciliacao!A308,df_extrato_zig!F:F,"DINHEIRO")</f>
        <v>0</v>
      </c>
      <c r="E308" s="4">
        <f>SUMIFS(view_parc_agrup!H:H,view_parc_agrup!G:G,Conciliacao!A308)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SUMIFS(df_tesouraria_trans!E:E,df_tesouraria_trans!D:D,Conciliacao!A308,df_tesouraria_trans!E:E,"&gt;0")</f>
        <v>0</v>
      </c>
      <c r="I308" s="10">
        <f t="shared" si="17"/>
        <v>0</v>
      </c>
      <c r="J308" s="5">
        <f>SUMIFS(df_blueme_sem_parcelamento!E:E,df_blueme_sem_parcelamento!H:H,Conciliacao!A308)</f>
        <v>0</v>
      </c>
      <c r="K308" s="5">
        <f>SUMIFS(df_blueme_com_parcelamento!J:J,df_blueme_com_parcelamento!M:M,Conciliacao!A308)</f>
        <v>0</v>
      </c>
      <c r="L308" s="9">
        <f>SUMIFS(df_mutuos!I:I,df_mutuos!B:B,Conciliacao!A308)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33">
        <f>SUMIFS(df_tesouraria_trans!E:E,df_tesouraria_trans!D:D,Conciliacao!A308,df_tesouraria_trans!E:E,"&lt;0")</f>
        <v>0</v>
      </c>
      <c r="P308" s="33">
        <f>SUMIFS(df_extrato_zig!G:G,df_extrato_zig!E:E,Conciliacao!A308,df_extrato_zig!G:G,"&lt;0",df_extrato_zig!D:D,"&lt;&gt;Saque",df_extrato_zig!D:D,"&lt;&gt;Saldo Inicial")</f>
        <v>-483.87</v>
      </c>
      <c r="Q308" s="12">
        <f t="shared" si="19"/>
        <v>-483.87</v>
      </c>
      <c r="R308" s="26">
        <f t="shared" si="18"/>
        <v>-483.87</v>
      </c>
      <c r="S308" s="29">
        <f>SUMIFS(df_ajustes_conciliaco!C:C,df_ajustes_conciliaco!B:B,Conciliacao!A308)</f>
        <v>0</v>
      </c>
      <c r="T308" s="32">
        <f t="shared" si="20"/>
        <v>-483.87</v>
      </c>
    </row>
    <row r="309" spans="1:20" x14ac:dyDescent="0.3">
      <c r="A309" s="6">
        <f t="shared" si="16"/>
        <v>45599</v>
      </c>
      <c r="B309" s="4">
        <f>-SUMIFS(df_extrato_zig!G:G,df_extrato_zig!E:E,Conciliacao!A309,df_extrato_zig!D:D,"Saque")</f>
        <v>0</v>
      </c>
      <c r="C309" s="4"/>
      <c r="D309" s="4">
        <f>SUMIFS(df_extrato_zig!E:E,df_extrato_zig!L:L,Conciliacao!A309,df_extrato_zig!F:F,"DINHEIRO")</f>
        <v>0</v>
      </c>
      <c r="E309" s="4">
        <f>SUMIFS(view_parc_agrup!H:H,view_parc_agrup!G:G,Conciliacao!A309)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SUMIFS(df_tesouraria_trans!E:E,df_tesouraria_trans!D:D,Conciliacao!A309,df_tesouraria_trans!E:E,"&gt;0")</f>
        <v>0</v>
      </c>
      <c r="I309" s="10">
        <f t="shared" si="17"/>
        <v>0</v>
      </c>
      <c r="J309" s="5">
        <f>SUMIFS(df_blueme_sem_parcelamento!E:E,df_blueme_sem_parcelamento!H:H,Conciliacao!A309)</f>
        <v>0</v>
      </c>
      <c r="K309" s="5">
        <f>SUMIFS(df_blueme_com_parcelamento!J:J,df_blueme_com_parcelamento!M:M,Conciliacao!A309)</f>
        <v>0</v>
      </c>
      <c r="L309" s="9">
        <f>SUMIFS(df_mutuos!I:I,df_mutuos!B:B,Conciliacao!A309)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33">
        <f>SUMIFS(df_tesouraria_trans!E:E,df_tesouraria_trans!D:D,Conciliacao!A309,df_tesouraria_trans!E:E,"&lt;0")</f>
        <v>0</v>
      </c>
      <c r="P309" s="33">
        <f>SUMIFS(df_extrato_zig!G:G,df_extrato_zig!E:E,Conciliacao!A309,df_extrato_zig!G:G,"&lt;0",df_extrato_zig!D:D,"&lt;&gt;Saque",df_extrato_zig!D:D,"&lt;&gt;Saldo Inicial")</f>
        <v>-613.38</v>
      </c>
      <c r="Q309" s="12">
        <f t="shared" si="19"/>
        <v>-613.38</v>
      </c>
      <c r="R309" s="26">
        <f t="shared" si="18"/>
        <v>-613.38</v>
      </c>
      <c r="S309" s="29">
        <f>SUMIFS(df_ajustes_conciliaco!C:C,df_ajustes_conciliaco!B:B,Conciliacao!A309)</f>
        <v>0</v>
      </c>
      <c r="T309" s="32">
        <f t="shared" si="20"/>
        <v>-613.38</v>
      </c>
    </row>
    <row r="310" spans="1:20" x14ac:dyDescent="0.3">
      <c r="A310" s="6">
        <f t="shared" si="16"/>
        <v>45600</v>
      </c>
      <c r="B310" s="4">
        <f>-SUMIFS(df_extrato_zig!G:G,df_extrato_zig!E:E,Conciliacao!A310,df_extrato_zig!D:D,"Saque")</f>
        <v>280457.59999999998</v>
      </c>
      <c r="C310" s="4"/>
      <c r="D310" s="4">
        <f>SUMIFS(df_extrato_zig!E:E,df_extrato_zig!L:L,Conciliacao!A310,df_extrato_zig!F:F,"DINHEIRO")</f>
        <v>0</v>
      </c>
      <c r="E310" s="4">
        <f>SUMIFS(view_parc_agrup!H:H,view_parc_agrup!G:G,Conciliacao!A310)</f>
        <v>2465.7200000000003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SUMIFS(df_tesouraria_trans!E:E,df_tesouraria_trans!D:D,Conciliacao!A310,df_tesouraria_trans!E:E,"&gt;0")</f>
        <v>0</v>
      </c>
      <c r="I310" s="10">
        <f t="shared" si="17"/>
        <v>282923.31999999995</v>
      </c>
      <c r="J310" s="5">
        <f>SUMIFS(df_blueme_sem_parcelamento!E:E,df_blueme_sem_parcelamento!H:H,Conciliacao!A310)</f>
        <v>51289.560000000012</v>
      </c>
      <c r="K310" s="5">
        <f>SUMIFS(df_blueme_com_parcelamento!J:J,df_blueme_com_parcelamento!M:M,Conciliacao!A310)</f>
        <v>31824.030000000002</v>
      </c>
      <c r="L310" s="9">
        <f>SUMIFS(df_mutuos!I:I,df_mutuos!B:B,Conciliacao!A310)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33">
        <f>SUMIFS(df_tesouraria_trans!E:E,df_tesouraria_trans!D:D,Conciliacao!A310,df_tesouraria_trans!E:E,"&lt;0")</f>
        <v>0</v>
      </c>
      <c r="P310" s="33">
        <f>SUMIFS(df_extrato_zig!G:G,df_extrato_zig!E:E,Conciliacao!A310,df_extrato_zig!G:G,"&lt;0",df_extrato_zig!D:D,"&lt;&gt;Saque",df_extrato_zig!D:D,"&lt;&gt;Saldo Inicial")</f>
        <v>-101.35</v>
      </c>
      <c r="Q310" s="12">
        <f t="shared" si="19"/>
        <v>83012.240000000005</v>
      </c>
      <c r="R310" s="26">
        <f t="shared" si="18"/>
        <v>-199911.07999999996</v>
      </c>
      <c r="S310" s="29">
        <f>SUMIFS(df_ajustes_conciliaco!C:C,df_ajustes_conciliaco!B:B,Conciliacao!A310)</f>
        <v>0</v>
      </c>
      <c r="T310" s="32">
        <f t="shared" si="20"/>
        <v>-199911.07999999996</v>
      </c>
    </row>
    <row r="311" spans="1:20" x14ac:dyDescent="0.3">
      <c r="A311" s="6">
        <f t="shared" si="16"/>
        <v>45601</v>
      </c>
      <c r="B311" s="4">
        <f>-SUMIFS(df_extrato_zig!G:G,df_extrato_zig!E:E,Conciliacao!A311,df_extrato_zig!D:D,"Saque")</f>
        <v>0</v>
      </c>
      <c r="C311" s="4"/>
      <c r="D311" s="4">
        <f>SUMIFS(df_extrato_zig!E:E,df_extrato_zig!L:L,Conciliacao!A311,df_extrato_zig!F:F,"DINHEIRO")</f>
        <v>0</v>
      </c>
      <c r="E311" s="4">
        <f>SUMIFS(view_parc_agrup!H:H,view_parc_agrup!G:G,Conciliacao!A311)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SUMIFS(df_tesouraria_trans!E:E,df_tesouraria_trans!D:D,Conciliacao!A311,df_tesouraria_trans!E:E,"&gt;0")</f>
        <v>0</v>
      </c>
      <c r="I311" s="10">
        <f t="shared" si="17"/>
        <v>0</v>
      </c>
      <c r="J311" s="5">
        <f>SUMIFS(df_blueme_sem_parcelamento!E:E,df_blueme_sem_parcelamento!H:H,Conciliacao!A311)</f>
        <v>0</v>
      </c>
      <c r="K311" s="5">
        <f>SUMIFS(df_blueme_com_parcelamento!J:J,df_blueme_com_parcelamento!M:M,Conciliacao!A311)</f>
        <v>0</v>
      </c>
      <c r="L311" s="9">
        <f>SUMIFS(df_mutuos!I:I,df_mutuos!B:B,Conciliacao!A311)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33">
        <f>SUMIFS(df_tesouraria_trans!E:E,df_tesouraria_trans!D:D,Conciliacao!A311,df_tesouraria_trans!E:E,"&lt;0")</f>
        <v>0</v>
      </c>
      <c r="P311" s="33">
        <f>SUMIFS(df_extrato_zig!G:G,df_extrato_zig!E:E,Conciliacao!A311,df_extrato_zig!G:G,"&lt;0",df_extrato_zig!D:D,"&lt;&gt;Saque",df_extrato_zig!D:D,"&lt;&gt;Saldo Inicial")</f>
        <v>0</v>
      </c>
      <c r="Q311" s="12">
        <f t="shared" si="19"/>
        <v>0</v>
      </c>
      <c r="R311" s="26">
        <f t="shared" si="18"/>
        <v>0</v>
      </c>
      <c r="S311" s="29">
        <f>SUMIFS(df_ajustes_conciliaco!C:C,df_ajustes_conciliaco!B:B,Conciliacao!A311)</f>
        <v>0</v>
      </c>
      <c r="T311" s="32">
        <f t="shared" ref="T311:T342" si="21">R311-S311</f>
        <v>0</v>
      </c>
    </row>
    <row r="312" spans="1:20" x14ac:dyDescent="0.3">
      <c r="A312" s="6">
        <f t="shared" si="16"/>
        <v>45602</v>
      </c>
      <c r="B312" s="4">
        <f>-SUMIFS(df_extrato_zig!G:G,df_extrato_zig!E:E,Conciliacao!A312,df_extrato_zig!D:D,"Saque")</f>
        <v>0</v>
      </c>
      <c r="C312" s="4"/>
      <c r="D312" s="4">
        <f>SUMIFS(df_extrato_zig!E:E,df_extrato_zig!L:L,Conciliacao!A312,df_extrato_zig!F:F,"DINHEIRO")</f>
        <v>0</v>
      </c>
      <c r="E312" s="4">
        <f>SUMIFS(view_parc_agrup!H:H,view_parc_agrup!G:G,Conciliacao!A312)</f>
        <v>9328.26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SUMIFS(df_tesouraria_trans!E:E,df_tesouraria_trans!D:D,Conciliacao!A312,df_tesouraria_trans!E:E,"&gt;0")</f>
        <v>0</v>
      </c>
      <c r="I312" s="10">
        <f t="shared" si="17"/>
        <v>9328.26</v>
      </c>
      <c r="J312" s="5">
        <f>SUMIFS(df_blueme_sem_parcelamento!E:E,df_blueme_sem_parcelamento!H:H,Conciliacao!A312)</f>
        <v>288947.07</v>
      </c>
      <c r="K312" s="5">
        <f>SUMIFS(df_blueme_com_parcelamento!J:J,df_blueme_com_parcelamento!M:M,Conciliacao!A312)</f>
        <v>1014.3</v>
      </c>
      <c r="L312" s="9">
        <f>SUMIFS(df_mutuos!I:I,df_mutuos!B:B,Conciliacao!A312)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33">
        <f>SUMIFS(df_tesouraria_trans!E:E,df_tesouraria_trans!D:D,Conciliacao!A312,df_tesouraria_trans!E:E,"&lt;0")</f>
        <v>0</v>
      </c>
      <c r="P312" s="33">
        <f>SUMIFS(df_extrato_zig!G:G,df_extrato_zig!E:E,Conciliacao!A312,df_extrato_zig!G:G,"&lt;0",df_extrato_zig!D:D,"&lt;&gt;Saque",df_extrato_zig!D:D,"&lt;&gt;Saldo Inicial")</f>
        <v>-303.26</v>
      </c>
      <c r="Q312" s="12">
        <f t="shared" si="19"/>
        <v>289658.11</v>
      </c>
      <c r="R312" s="26">
        <f t="shared" si="18"/>
        <v>280329.84999999998</v>
      </c>
      <c r="S312" s="29">
        <f>SUMIFS(df_ajustes_conciliaco!C:C,df_ajustes_conciliaco!B:B,Conciliacao!A312)</f>
        <v>0</v>
      </c>
      <c r="T312" s="32">
        <f t="shared" si="21"/>
        <v>280329.84999999998</v>
      </c>
    </row>
    <row r="313" spans="1:20" x14ac:dyDescent="0.3">
      <c r="A313" s="6">
        <f t="shared" si="16"/>
        <v>45603</v>
      </c>
      <c r="B313" s="4">
        <f>-SUMIFS(df_extrato_zig!G:G,df_extrato_zig!E:E,Conciliacao!A313,df_extrato_zig!D:D,"Saque")</f>
        <v>0</v>
      </c>
      <c r="C313" s="4"/>
      <c r="D313" s="4">
        <f>SUMIFS(df_extrato_zig!E:E,df_extrato_zig!L:L,Conciliacao!A313,df_extrato_zig!F:F,"DINHEIRO")</f>
        <v>0</v>
      </c>
      <c r="E313" s="4">
        <f>SUMIFS(view_parc_agrup!H:H,view_parc_agrup!G:G,Conciliacao!A313)</f>
        <v>11524.03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SUMIFS(df_tesouraria_trans!E:E,df_tesouraria_trans!D:D,Conciliacao!A313,df_tesouraria_trans!E:E,"&gt;0")</f>
        <v>0</v>
      </c>
      <c r="I313" s="10">
        <f t="shared" si="17"/>
        <v>11524.03</v>
      </c>
      <c r="J313" s="5">
        <f>SUMIFS(df_blueme_sem_parcelamento!E:E,df_blueme_sem_parcelamento!H:H,Conciliacao!A313)</f>
        <v>1085</v>
      </c>
      <c r="K313" s="5">
        <f>SUMIFS(df_blueme_com_parcelamento!J:J,df_blueme_com_parcelamento!M:M,Conciliacao!A313)</f>
        <v>0</v>
      </c>
      <c r="L313" s="9">
        <f>SUMIFS(df_mutuos!I:I,df_mutuos!B:B,Conciliacao!A313)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33">
        <f>SUMIFS(df_tesouraria_trans!E:E,df_tesouraria_trans!D:D,Conciliacao!A313,df_tesouraria_trans!E:E,"&lt;0")</f>
        <v>0</v>
      </c>
      <c r="P313" s="33">
        <f>SUMIFS(df_extrato_zig!G:G,df_extrato_zig!E:E,Conciliacao!A313,df_extrato_zig!G:G,"&lt;0",df_extrato_zig!D:D,"&lt;&gt;Saque",df_extrato_zig!D:D,"&lt;&gt;Saldo Inicial")</f>
        <v>-411.87</v>
      </c>
      <c r="Q313" s="12">
        <f t="shared" si="19"/>
        <v>673.13</v>
      </c>
      <c r="R313" s="26">
        <f t="shared" si="18"/>
        <v>-10850.900000000001</v>
      </c>
      <c r="S313" s="29">
        <f>SUMIFS(df_ajustes_conciliaco!C:C,df_ajustes_conciliaco!B:B,Conciliacao!A313)</f>
        <v>0</v>
      </c>
      <c r="T313" s="32">
        <f t="shared" si="21"/>
        <v>-10850.900000000001</v>
      </c>
    </row>
    <row r="314" spans="1:20" x14ac:dyDescent="0.3">
      <c r="A314" s="6">
        <f t="shared" si="16"/>
        <v>45604</v>
      </c>
      <c r="B314" s="4">
        <f>-SUMIFS(df_extrato_zig!G:G,df_extrato_zig!E:E,Conciliacao!A314,df_extrato_zig!D:D,"Saque")</f>
        <v>0</v>
      </c>
      <c r="C314" s="4"/>
      <c r="D314" s="4">
        <f>SUMIFS(df_extrato_zig!E:E,df_extrato_zig!L:L,Conciliacao!A314,df_extrato_zig!F:F,"DINHEIRO")</f>
        <v>0</v>
      </c>
      <c r="E314" s="4">
        <f>SUMIFS(view_parc_agrup!H:H,view_parc_agrup!G:G,Conciliacao!A314)</f>
        <v>67751.87999999999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SUMIFS(df_tesouraria_trans!E:E,df_tesouraria_trans!D:D,Conciliacao!A314,df_tesouraria_trans!E:E,"&gt;0")</f>
        <v>0</v>
      </c>
      <c r="I314" s="10">
        <f t="shared" si="17"/>
        <v>67751.87999999999</v>
      </c>
      <c r="J314" s="5">
        <f>SUMIFS(df_blueme_sem_parcelamento!E:E,df_blueme_sem_parcelamento!H:H,Conciliacao!A314)</f>
        <v>0</v>
      </c>
      <c r="K314" s="5">
        <f>SUMIFS(df_blueme_com_parcelamento!J:J,df_blueme_com_parcelamento!M:M,Conciliacao!A314)</f>
        <v>0</v>
      </c>
      <c r="L314" s="9">
        <f>SUMIFS(df_mutuos!I:I,df_mutuos!B:B,Conciliacao!A314)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33">
        <f>SUMIFS(df_tesouraria_trans!E:E,df_tesouraria_trans!D:D,Conciliacao!A314,df_tesouraria_trans!E:E,"&lt;0")</f>
        <v>0</v>
      </c>
      <c r="P314" s="33">
        <f>SUMIFS(df_extrato_zig!G:G,df_extrato_zig!E:E,Conciliacao!A314,df_extrato_zig!G:G,"&lt;0",df_extrato_zig!D:D,"&lt;&gt;Saque",df_extrato_zig!D:D,"&lt;&gt;Saldo Inicial")</f>
        <v>-323.45</v>
      </c>
      <c r="Q314" s="12">
        <f t="shared" si="19"/>
        <v>-323.45</v>
      </c>
      <c r="R314" s="26">
        <f t="shared" si="18"/>
        <v>-68075.329999999987</v>
      </c>
      <c r="S314" s="29">
        <f>SUMIFS(df_ajustes_conciliaco!C:C,df_ajustes_conciliaco!B:B,Conciliacao!A314)</f>
        <v>0</v>
      </c>
      <c r="T314" s="32">
        <f t="shared" si="21"/>
        <v>-68075.329999999987</v>
      </c>
    </row>
    <row r="315" spans="1:20" x14ac:dyDescent="0.3">
      <c r="A315" s="6">
        <f t="shared" ref="A315:A367" si="22">A314+1</f>
        <v>45605</v>
      </c>
      <c r="B315" s="4">
        <f>-SUMIFS(df_extrato_zig!G:G,df_extrato_zig!E:E,Conciliacao!A315,df_extrato_zig!D:D,"Saque")</f>
        <v>0</v>
      </c>
      <c r="C315" s="4"/>
      <c r="D315" s="4">
        <f>SUMIFS(df_extrato_zig!E:E,df_extrato_zig!L:L,Conciliacao!A315,df_extrato_zig!F:F,"DINHEIRO")</f>
        <v>0</v>
      </c>
      <c r="E315" s="4">
        <f>SUMIFS(view_parc_agrup!H:H,view_parc_agrup!G:G,Conciliacao!A315)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SUMIFS(df_tesouraria_trans!E:E,df_tesouraria_trans!D:D,Conciliacao!A315,df_tesouraria_trans!E:E,"&gt;0")</f>
        <v>0</v>
      </c>
      <c r="I315" s="10">
        <f t="shared" si="17"/>
        <v>0</v>
      </c>
      <c r="J315" s="5">
        <f>SUMIFS(df_blueme_sem_parcelamento!E:E,df_blueme_sem_parcelamento!H:H,Conciliacao!A315)</f>
        <v>0</v>
      </c>
      <c r="K315" s="5">
        <f>SUMIFS(df_blueme_com_parcelamento!J:J,df_blueme_com_parcelamento!M:M,Conciliacao!A315)</f>
        <v>0</v>
      </c>
      <c r="L315" s="9">
        <f>SUMIFS(df_mutuos!I:I,df_mutuos!B:B,Conciliacao!A315)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33">
        <f>SUMIFS(df_tesouraria_trans!E:E,df_tesouraria_trans!D:D,Conciliacao!A315,df_tesouraria_trans!E:E,"&lt;0")</f>
        <v>0</v>
      </c>
      <c r="P315" s="33">
        <f>SUMIFS(df_extrato_zig!G:G,df_extrato_zig!E:E,Conciliacao!A315,df_extrato_zig!G:G,"&lt;0",df_extrato_zig!D:D,"&lt;&gt;Saque",df_extrato_zig!D:D,"&lt;&gt;Saldo Inicial")</f>
        <v>-509.45</v>
      </c>
      <c r="Q315" s="12">
        <f t="shared" si="19"/>
        <v>-509.45</v>
      </c>
      <c r="R315" s="26">
        <f t="shared" si="18"/>
        <v>-509.45</v>
      </c>
      <c r="S315" s="29">
        <f>SUMIFS(df_ajustes_conciliaco!C:C,df_ajustes_conciliaco!B:B,Conciliacao!A315)</f>
        <v>0</v>
      </c>
      <c r="T315" s="32">
        <f t="shared" si="21"/>
        <v>-509.45</v>
      </c>
    </row>
    <row r="316" spans="1:20" x14ac:dyDescent="0.3">
      <c r="A316" s="6">
        <f t="shared" si="22"/>
        <v>45606</v>
      </c>
      <c r="B316" s="4">
        <f>-SUMIFS(df_extrato_zig!G:G,df_extrato_zig!E:E,Conciliacao!A316,df_extrato_zig!D:D,"Saque")</f>
        <v>0</v>
      </c>
      <c r="C316" s="4"/>
      <c r="D316" s="4">
        <f>SUMIFS(df_extrato_zig!E:E,df_extrato_zig!L:L,Conciliacao!A316,df_extrato_zig!F:F,"DINHEIRO")</f>
        <v>0</v>
      </c>
      <c r="E316" s="4">
        <f>SUMIFS(view_parc_agrup!H:H,view_parc_agrup!G:G,Conciliacao!A316)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SUMIFS(df_tesouraria_trans!E:E,df_tesouraria_trans!D:D,Conciliacao!A316,df_tesouraria_trans!E:E,"&gt;0")</f>
        <v>0</v>
      </c>
      <c r="I316" s="10">
        <f t="shared" si="17"/>
        <v>0</v>
      </c>
      <c r="J316" s="5">
        <f>SUMIFS(df_blueme_sem_parcelamento!E:E,df_blueme_sem_parcelamento!H:H,Conciliacao!A316)</f>
        <v>0</v>
      </c>
      <c r="K316" s="5">
        <f>SUMIFS(df_blueme_com_parcelamento!J:J,df_blueme_com_parcelamento!M:M,Conciliacao!A316)</f>
        <v>0</v>
      </c>
      <c r="L316" s="9">
        <f>SUMIFS(df_mutuos!I:I,df_mutuos!B:B,Conciliacao!A316)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33">
        <f>SUMIFS(df_tesouraria_trans!E:E,df_tesouraria_trans!D:D,Conciliacao!A316,df_tesouraria_trans!E:E,"&lt;0")</f>
        <v>0</v>
      </c>
      <c r="P316" s="33">
        <f>SUMIFS(df_extrato_zig!G:G,df_extrato_zig!E:E,Conciliacao!A316,df_extrato_zig!G:G,"&lt;0",df_extrato_zig!D:D,"&lt;&gt;Saque",df_extrato_zig!D:D,"&lt;&gt;Saldo Inicial")</f>
        <v>-719.36</v>
      </c>
      <c r="Q316" s="12">
        <f t="shared" si="19"/>
        <v>-719.36</v>
      </c>
      <c r="R316" s="26">
        <f t="shared" si="18"/>
        <v>-719.36</v>
      </c>
      <c r="S316" s="29">
        <f>SUMIFS(df_ajustes_conciliaco!C:C,df_ajustes_conciliaco!B:B,Conciliacao!A316)</f>
        <v>0</v>
      </c>
      <c r="T316" s="32">
        <f t="shared" si="21"/>
        <v>-719.36</v>
      </c>
    </row>
    <row r="317" spans="1:20" x14ac:dyDescent="0.3">
      <c r="A317" s="6">
        <f t="shared" si="22"/>
        <v>45607</v>
      </c>
      <c r="B317" s="4">
        <f>-SUMIFS(df_extrato_zig!G:G,df_extrato_zig!E:E,Conciliacao!A317,df_extrato_zig!D:D,"Saque")</f>
        <v>257760.52</v>
      </c>
      <c r="C317" s="4"/>
      <c r="D317" s="4">
        <f>SUMIFS(df_extrato_zig!E:E,df_extrato_zig!L:L,Conciliacao!A317,df_extrato_zig!F:F,"DINHEIRO")</f>
        <v>0</v>
      </c>
      <c r="E317" s="4">
        <f>SUMIFS(view_parc_agrup!H:H,view_parc_agrup!G:G,Conciliacao!A317)</f>
        <v>663.0200000000001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SUMIFS(df_tesouraria_trans!E:E,df_tesouraria_trans!D:D,Conciliacao!A317,df_tesouraria_trans!E:E,"&gt;0")</f>
        <v>0</v>
      </c>
      <c r="I317" s="10">
        <f t="shared" si="17"/>
        <v>258423.53999999998</v>
      </c>
      <c r="J317" s="5">
        <f>SUMIFS(df_blueme_sem_parcelamento!E:E,df_blueme_sem_parcelamento!H:H,Conciliacao!A317)</f>
        <v>70472.53</v>
      </c>
      <c r="K317" s="5">
        <f>SUMIFS(df_blueme_com_parcelamento!J:J,df_blueme_com_parcelamento!M:M,Conciliacao!A317)</f>
        <v>25143.05</v>
      </c>
      <c r="L317" s="9">
        <f>SUMIFS(df_mutuos!I:I,df_mutuos!B:B,Conciliacao!A317)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33">
        <f>SUMIFS(df_tesouraria_trans!E:E,df_tesouraria_trans!D:D,Conciliacao!A317,df_tesouraria_trans!E:E,"&lt;0")</f>
        <v>0</v>
      </c>
      <c r="P317" s="33">
        <f>SUMIFS(df_extrato_zig!G:G,df_extrato_zig!E:E,Conciliacao!A317,df_extrato_zig!G:G,"&lt;0",df_extrato_zig!D:D,"&lt;&gt;Saque",df_extrato_zig!D:D,"&lt;&gt;Saldo Inicial")</f>
        <v>-123.29</v>
      </c>
      <c r="Q317" s="12">
        <f t="shared" si="19"/>
        <v>95492.290000000008</v>
      </c>
      <c r="R317" s="26">
        <f t="shared" si="18"/>
        <v>-162931.24999999997</v>
      </c>
      <c r="S317" s="29">
        <f>SUMIFS(df_ajustes_conciliaco!C:C,df_ajustes_conciliaco!B:B,Conciliacao!A317)</f>
        <v>0</v>
      </c>
      <c r="T317" s="32">
        <f t="shared" si="21"/>
        <v>-162931.24999999997</v>
      </c>
    </row>
    <row r="318" spans="1:20" x14ac:dyDescent="0.3">
      <c r="A318" s="6">
        <f t="shared" si="22"/>
        <v>45608</v>
      </c>
      <c r="B318" s="4">
        <f>-SUMIFS(df_extrato_zig!G:G,df_extrato_zig!E:E,Conciliacao!A318,df_extrato_zig!D:D,"Saque")</f>
        <v>0</v>
      </c>
      <c r="C318" s="4"/>
      <c r="D318" s="4">
        <f>SUMIFS(df_extrato_zig!E:E,df_extrato_zig!L:L,Conciliacao!A318,df_extrato_zig!F:F,"DINHEIRO")</f>
        <v>0</v>
      </c>
      <c r="E318" s="4">
        <f>SUMIFS(view_parc_agrup!H:H,view_parc_agrup!G:G,Conciliacao!A318)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SUMIFS(df_tesouraria_trans!E:E,df_tesouraria_trans!D:D,Conciliacao!A318,df_tesouraria_trans!E:E,"&gt;0")</f>
        <v>0</v>
      </c>
      <c r="I318" s="10">
        <f t="shared" si="17"/>
        <v>0</v>
      </c>
      <c r="J318" s="5">
        <f>SUMIFS(df_blueme_sem_parcelamento!E:E,df_blueme_sem_parcelamento!H:H,Conciliacao!A318)</f>
        <v>10</v>
      </c>
      <c r="K318" s="5">
        <f>SUMIFS(df_blueme_com_parcelamento!J:J,df_blueme_com_parcelamento!M:M,Conciliacao!A318)</f>
        <v>0</v>
      </c>
      <c r="L318" s="9">
        <f>SUMIFS(df_mutuos!I:I,df_mutuos!B:B,Conciliacao!A318)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33">
        <f>SUMIFS(df_tesouraria_trans!E:E,df_tesouraria_trans!D:D,Conciliacao!A318,df_tesouraria_trans!E:E,"&lt;0")</f>
        <v>0</v>
      </c>
      <c r="P318" s="33">
        <f>SUMIFS(df_extrato_zig!G:G,df_extrato_zig!E:E,Conciliacao!A318,df_extrato_zig!G:G,"&lt;0",df_extrato_zig!D:D,"&lt;&gt;Saque",df_extrato_zig!D:D,"&lt;&gt;Saldo Inicial")</f>
        <v>0</v>
      </c>
      <c r="Q318" s="12">
        <f t="shared" si="19"/>
        <v>10</v>
      </c>
      <c r="R318" s="26">
        <f t="shared" si="18"/>
        <v>10</v>
      </c>
      <c r="S318" s="29">
        <f>SUMIFS(df_ajustes_conciliaco!C:C,df_ajustes_conciliaco!B:B,Conciliacao!A318)</f>
        <v>0</v>
      </c>
      <c r="T318" s="32">
        <f t="shared" si="21"/>
        <v>10</v>
      </c>
    </row>
    <row r="319" spans="1:20" x14ac:dyDescent="0.3">
      <c r="A319" s="6">
        <f t="shared" si="22"/>
        <v>45609</v>
      </c>
      <c r="B319" s="4">
        <f>-SUMIFS(df_extrato_zig!G:G,df_extrato_zig!E:E,Conciliacao!A319,df_extrato_zig!D:D,"Saque")</f>
        <v>0</v>
      </c>
      <c r="C319" s="4"/>
      <c r="D319" s="4">
        <f>SUMIFS(df_extrato_zig!E:E,df_extrato_zig!L:L,Conciliacao!A319,df_extrato_zig!F:F,"DINHEIRO")</f>
        <v>0</v>
      </c>
      <c r="E319" s="4">
        <f>SUMIFS(view_parc_agrup!H:H,view_parc_agrup!G:G,Conciliacao!A319)</f>
        <v>28.8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SUMIFS(df_tesouraria_trans!E:E,df_tesouraria_trans!D:D,Conciliacao!A319,df_tesouraria_trans!E:E,"&gt;0")</f>
        <v>0</v>
      </c>
      <c r="I319" s="10">
        <f t="shared" si="17"/>
        <v>28.8</v>
      </c>
      <c r="J319" s="5">
        <f>SUMIFS(df_blueme_sem_parcelamento!E:E,df_blueme_sem_parcelamento!H:H,Conciliacao!A319)</f>
        <v>84554.680000000022</v>
      </c>
      <c r="K319" s="5">
        <f>SUMIFS(df_blueme_com_parcelamento!J:J,df_blueme_com_parcelamento!M:M,Conciliacao!A319)</f>
        <v>0</v>
      </c>
      <c r="L319" s="9">
        <f>SUMIFS(df_mutuos!I:I,df_mutuos!B:B,Conciliacao!A319)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33">
        <f>SUMIFS(df_tesouraria_trans!E:E,df_tesouraria_trans!D:D,Conciliacao!A319,df_tesouraria_trans!E:E,"&lt;0")</f>
        <v>0</v>
      </c>
      <c r="P319" s="33">
        <f>SUMIFS(df_extrato_zig!G:G,df_extrato_zig!E:E,Conciliacao!A319,df_extrato_zig!G:G,"&lt;0",df_extrato_zig!D:D,"&lt;&gt;Saque",df_extrato_zig!D:D,"&lt;&gt;Saldo Inicial")</f>
        <v>-273.18</v>
      </c>
      <c r="Q319" s="12">
        <f t="shared" si="19"/>
        <v>84281.500000000029</v>
      </c>
      <c r="R319" s="26">
        <f t="shared" si="18"/>
        <v>84252.700000000026</v>
      </c>
      <c r="S319" s="29">
        <f>SUMIFS(df_ajustes_conciliaco!C:C,df_ajustes_conciliaco!B:B,Conciliacao!A319)</f>
        <v>0</v>
      </c>
      <c r="T319" s="32">
        <f t="shared" si="21"/>
        <v>84252.700000000026</v>
      </c>
    </row>
    <row r="320" spans="1:20" x14ac:dyDescent="0.3">
      <c r="A320" s="6">
        <f t="shared" si="22"/>
        <v>45610</v>
      </c>
      <c r="B320" s="4">
        <f>-SUMIFS(df_extrato_zig!G:G,df_extrato_zig!E:E,Conciliacao!A320,df_extrato_zig!D:D,"Saque")</f>
        <v>0</v>
      </c>
      <c r="C320" s="4"/>
      <c r="D320" s="4">
        <f>SUMIFS(df_extrato_zig!E:E,df_extrato_zig!L:L,Conciliacao!A320,df_extrato_zig!F:F,"DINHEIRO")</f>
        <v>0</v>
      </c>
      <c r="E320" s="4">
        <f>SUMIFS(view_parc_agrup!H:H,view_parc_agrup!G:G,Conciliacao!A320)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SUMIFS(df_tesouraria_trans!E:E,df_tesouraria_trans!D:D,Conciliacao!A320,df_tesouraria_trans!E:E,"&gt;0")</f>
        <v>0</v>
      </c>
      <c r="I320" s="10">
        <f t="shared" si="17"/>
        <v>0</v>
      </c>
      <c r="J320" s="5">
        <f>SUMIFS(df_blueme_sem_parcelamento!E:E,df_blueme_sem_parcelamento!H:H,Conciliacao!A320)</f>
        <v>0</v>
      </c>
      <c r="K320" s="5">
        <f>SUMIFS(df_blueme_com_parcelamento!J:J,df_blueme_com_parcelamento!M:M,Conciliacao!A320)</f>
        <v>0</v>
      </c>
      <c r="L320" s="9">
        <f>SUMIFS(df_mutuos!I:I,df_mutuos!B:B,Conciliacao!A320)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33">
        <f>SUMIFS(df_tesouraria_trans!E:E,df_tesouraria_trans!D:D,Conciliacao!A320,df_tesouraria_trans!E:E,"&lt;0")</f>
        <v>0</v>
      </c>
      <c r="P320" s="33">
        <f>SUMIFS(df_extrato_zig!G:G,df_extrato_zig!E:E,Conciliacao!A320,df_extrato_zig!G:G,"&lt;0",df_extrato_zig!D:D,"&lt;&gt;Saque",df_extrato_zig!D:D,"&lt;&gt;Saldo Inicial")</f>
        <v>-156.53</v>
      </c>
      <c r="Q320" s="12">
        <f t="shared" si="19"/>
        <v>-156.53</v>
      </c>
      <c r="R320" s="26">
        <f t="shared" si="18"/>
        <v>-156.53</v>
      </c>
      <c r="S320" s="29">
        <f>SUMIFS(df_ajustes_conciliaco!C:C,df_ajustes_conciliaco!B:B,Conciliacao!A320)</f>
        <v>0</v>
      </c>
      <c r="T320" s="32">
        <f t="shared" si="21"/>
        <v>-156.53</v>
      </c>
    </row>
    <row r="321" spans="1:20" x14ac:dyDescent="0.3">
      <c r="A321" s="6">
        <f t="shared" si="22"/>
        <v>45611</v>
      </c>
      <c r="B321" s="4">
        <f>-SUMIFS(df_extrato_zig!G:G,df_extrato_zig!E:E,Conciliacao!A321,df_extrato_zig!D:D,"Saque")</f>
        <v>0</v>
      </c>
      <c r="C321" s="4"/>
      <c r="D321" s="4">
        <f>SUMIFS(df_extrato_zig!E:E,df_extrato_zig!L:L,Conciliacao!A321,df_extrato_zig!F:F,"DINHEIRO")</f>
        <v>0</v>
      </c>
      <c r="E321" s="4">
        <f>SUMIFS(view_parc_agrup!H:H,view_parc_agrup!G:G,Conciliacao!A321)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SUMIFS(df_tesouraria_trans!E:E,df_tesouraria_trans!D:D,Conciliacao!A321,df_tesouraria_trans!E:E,"&gt;0")</f>
        <v>0</v>
      </c>
      <c r="I321" s="10">
        <f t="shared" si="17"/>
        <v>0</v>
      </c>
      <c r="J321" s="5">
        <f>SUMIFS(df_blueme_sem_parcelamento!E:E,df_blueme_sem_parcelamento!H:H,Conciliacao!A321)</f>
        <v>0</v>
      </c>
      <c r="K321" s="5">
        <f>SUMIFS(df_blueme_com_parcelamento!J:J,df_blueme_com_parcelamento!M:M,Conciliacao!A321)</f>
        <v>0</v>
      </c>
      <c r="L321" s="9">
        <f>SUMIFS(df_mutuos!I:I,df_mutuos!B:B,Conciliacao!A321)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33">
        <f>SUMIFS(df_tesouraria_trans!E:E,df_tesouraria_trans!D:D,Conciliacao!A321,df_tesouraria_trans!E:E,"&lt;0")</f>
        <v>0</v>
      </c>
      <c r="P321" s="33">
        <f>SUMIFS(df_extrato_zig!G:G,df_extrato_zig!E:E,Conciliacao!A321,df_extrato_zig!G:G,"&lt;0",df_extrato_zig!D:D,"&lt;&gt;Saque",df_extrato_zig!D:D,"&lt;&gt;Saldo Inicial")</f>
        <v>-327.5</v>
      </c>
      <c r="Q321" s="12">
        <f t="shared" si="19"/>
        <v>-327.5</v>
      </c>
      <c r="R321" s="26">
        <f t="shared" si="18"/>
        <v>-327.5</v>
      </c>
      <c r="S321" s="29">
        <f>SUMIFS(df_ajustes_conciliaco!C:C,df_ajustes_conciliaco!B:B,Conciliacao!A321)</f>
        <v>0</v>
      </c>
      <c r="T321" s="32">
        <f t="shared" si="21"/>
        <v>-327.5</v>
      </c>
    </row>
    <row r="322" spans="1:20" x14ac:dyDescent="0.3">
      <c r="A322" s="6">
        <f t="shared" si="22"/>
        <v>45612</v>
      </c>
      <c r="B322" s="4">
        <f>-SUMIFS(df_extrato_zig!G:G,df_extrato_zig!E:E,Conciliacao!A322,df_extrato_zig!D:D,"Saque")</f>
        <v>0</v>
      </c>
      <c r="C322" s="4"/>
      <c r="D322" s="4">
        <f>SUMIFS(df_extrato_zig!E:E,df_extrato_zig!L:L,Conciliacao!A322,df_extrato_zig!F:F,"DINHEIRO")</f>
        <v>0</v>
      </c>
      <c r="E322" s="4">
        <f>SUMIFS(view_parc_agrup!H:H,view_parc_agrup!G:G,Conciliacao!A322)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SUMIFS(df_tesouraria_trans!E:E,df_tesouraria_trans!D:D,Conciliacao!A322,df_tesouraria_trans!E:E,"&gt;0")</f>
        <v>0</v>
      </c>
      <c r="I322" s="10">
        <f t="shared" ref="I322:I367" si="23">SUM(B322:F322)-SUM(G322:H322)</f>
        <v>0</v>
      </c>
      <c r="J322" s="5">
        <f>SUMIFS(df_blueme_sem_parcelamento!E:E,df_blueme_sem_parcelamento!H:H,Conciliacao!A322)</f>
        <v>0</v>
      </c>
      <c r="K322" s="5">
        <f>SUMIFS(df_blueme_com_parcelamento!J:J,df_blueme_com_parcelamento!M:M,Conciliacao!A322)</f>
        <v>0</v>
      </c>
      <c r="L322" s="9">
        <f>SUMIFS(df_mutuos!I:I,df_mutuos!B:B,Conciliacao!A322)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33">
        <f>SUMIFS(df_tesouraria_trans!E:E,df_tesouraria_trans!D:D,Conciliacao!A322,df_tesouraria_trans!E:E,"&lt;0")</f>
        <v>0</v>
      </c>
      <c r="P322" s="33">
        <f>SUMIFS(df_extrato_zig!G:G,df_extrato_zig!E:E,Conciliacao!A322,df_extrato_zig!G:G,"&lt;0",df_extrato_zig!D:D,"&lt;&gt;Saque",df_extrato_zig!D:D,"&lt;&gt;Saldo Inicial")</f>
        <v>-607.92000000000007</v>
      </c>
      <c r="Q322" s="12">
        <f t="shared" si="19"/>
        <v>-607.92000000000007</v>
      </c>
      <c r="R322" s="26">
        <f t="shared" ref="R322:R367" si="24">Q322-I322</f>
        <v>-607.92000000000007</v>
      </c>
      <c r="S322" s="29">
        <f>SUMIFS(df_ajustes_conciliaco!C:C,df_ajustes_conciliaco!B:B,Conciliacao!A322)</f>
        <v>0</v>
      </c>
      <c r="T322" s="32">
        <f t="shared" si="21"/>
        <v>-607.92000000000007</v>
      </c>
    </row>
    <row r="323" spans="1:20" x14ac:dyDescent="0.3">
      <c r="A323" s="6">
        <f t="shared" si="22"/>
        <v>45613</v>
      </c>
      <c r="B323" s="4">
        <f>-SUMIFS(df_extrato_zig!G:G,df_extrato_zig!E:E,Conciliacao!A323,df_extrato_zig!D:D,"Saque")</f>
        <v>0</v>
      </c>
      <c r="C323" s="4"/>
      <c r="D323" s="4">
        <f>SUMIFS(df_extrato_zig!E:E,df_extrato_zig!L:L,Conciliacao!A323,df_extrato_zig!F:F,"DINHEIRO")</f>
        <v>0</v>
      </c>
      <c r="E323" s="4">
        <f>SUMIFS(view_parc_agrup!H:H,view_parc_agrup!G:G,Conciliacao!A323)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SUMIFS(df_tesouraria_trans!E:E,df_tesouraria_trans!D:D,Conciliacao!A323,df_tesouraria_trans!E:E,"&gt;0")</f>
        <v>0</v>
      </c>
      <c r="I323" s="10">
        <f t="shared" si="23"/>
        <v>0</v>
      </c>
      <c r="J323" s="5">
        <f>SUMIFS(df_blueme_sem_parcelamento!E:E,df_blueme_sem_parcelamento!H:H,Conciliacao!A323)</f>
        <v>0</v>
      </c>
      <c r="K323" s="5">
        <f>SUMIFS(df_blueme_com_parcelamento!J:J,df_blueme_com_parcelamento!M:M,Conciliacao!A323)</f>
        <v>0</v>
      </c>
      <c r="L323" s="9">
        <f>SUMIFS(df_mutuos!I:I,df_mutuos!B:B,Conciliacao!A323)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33">
        <f>SUMIFS(df_tesouraria_trans!E:E,df_tesouraria_trans!D:D,Conciliacao!A323,df_tesouraria_trans!E:E,"&lt;0")</f>
        <v>0</v>
      </c>
      <c r="P323" s="33">
        <f>SUMIFS(df_extrato_zig!G:G,df_extrato_zig!E:E,Conciliacao!A323,df_extrato_zig!G:G,"&lt;0",df_extrato_zig!D:D,"&lt;&gt;Saque",df_extrato_zig!D:D,"&lt;&gt;Saldo Inicial")</f>
        <v>-697.18</v>
      </c>
      <c r="Q323" s="12">
        <f t="shared" ref="Q323:Q367" si="25">SUM(J323:M323)+N323+O323+P323</f>
        <v>-697.18</v>
      </c>
      <c r="R323" s="26">
        <f t="shared" si="24"/>
        <v>-697.18</v>
      </c>
      <c r="S323" s="29">
        <f>SUMIFS(df_ajustes_conciliaco!C:C,df_ajustes_conciliaco!B:B,Conciliacao!A323)</f>
        <v>0</v>
      </c>
      <c r="T323" s="32">
        <f t="shared" si="21"/>
        <v>-697.18</v>
      </c>
    </row>
    <row r="324" spans="1:20" x14ac:dyDescent="0.3">
      <c r="A324" s="6">
        <f t="shared" si="22"/>
        <v>45614</v>
      </c>
      <c r="B324" s="4">
        <f>-SUMIFS(df_extrato_zig!G:G,df_extrato_zig!E:E,Conciliacao!A324,df_extrato_zig!D:D,"Saque")</f>
        <v>235260.2</v>
      </c>
      <c r="C324" s="4"/>
      <c r="D324" s="4">
        <f>SUMIFS(df_extrato_zig!E:E,df_extrato_zig!L:L,Conciliacao!A324,df_extrato_zig!F:F,"DINHEIRO")</f>
        <v>0</v>
      </c>
      <c r="E324" s="4">
        <f>SUMIFS(view_parc_agrup!H:H,view_parc_agrup!G:G,Conciliacao!A324)</f>
        <v>140060.56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SUMIFS(df_tesouraria_trans!E:E,df_tesouraria_trans!D:D,Conciliacao!A324,df_tesouraria_trans!E:E,"&gt;0")</f>
        <v>0</v>
      </c>
      <c r="I324" s="10">
        <f t="shared" si="23"/>
        <v>375320.76</v>
      </c>
      <c r="J324" s="5">
        <f>SUMIFS(df_blueme_sem_parcelamento!E:E,df_blueme_sem_parcelamento!H:H,Conciliacao!A324)</f>
        <v>139311.15000000002</v>
      </c>
      <c r="K324" s="5">
        <f>SUMIFS(df_blueme_com_parcelamento!J:J,df_blueme_com_parcelamento!M:M,Conciliacao!A324)</f>
        <v>23830.510000000002</v>
      </c>
      <c r="L324" s="9">
        <f>SUMIFS(df_mutuos!I:I,df_mutuos!B:B,Conciliacao!A324)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33">
        <f>SUMIFS(df_tesouraria_trans!E:E,df_tesouraria_trans!D:D,Conciliacao!A324,df_tesouraria_trans!E:E,"&lt;0")</f>
        <v>0</v>
      </c>
      <c r="P324" s="33">
        <f>SUMIFS(df_extrato_zig!G:G,df_extrato_zig!E:E,Conciliacao!A324,df_extrato_zig!G:G,"&lt;0",df_extrato_zig!D:D,"&lt;&gt;Saque",df_extrato_zig!D:D,"&lt;&gt;Saldo Inicial")</f>
        <v>-113.14</v>
      </c>
      <c r="Q324" s="12">
        <f t="shared" si="25"/>
        <v>163028.52000000002</v>
      </c>
      <c r="R324" s="26">
        <f t="shared" si="24"/>
        <v>-212292.24</v>
      </c>
      <c r="S324" s="29">
        <f>SUMIFS(df_ajustes_conciliaco!C:C,df_ajustes_conciliaco!B:B,Conciliacao!A324)</f>
        <v>0</v>
      </c>
      <c r="T324" s="32">
        <f t="shared" si="21"/>
        <v>-212292.24</v>
      </c>
    </row>
    <row r="325" spans="1:20" x14ac:dyDescent="0.3">
      <c r="A325" s="6">
        <f t="shared" si="22"/>
        <v>45615</v>
      </c>
      <c r="B325" s="4">
        <f>-SUMIFS(df_extrato_zig!G:G,df_extrato_zig!E:E,Conciliacao!A325,df_extrato_zig!D:D,"Saque")</f>
        <v>0</v>
      </c>
      <c r="C325" s="4"/>
      <c r="D325" s="4">
        <f>SUMIFS(df_extrato_zig!E:E,df_extrato_zig!L:L,Conciliacao!A325,df_extrato_zig!F:F,"DINHEIRO")</f>
        <v>0</v>
      </c>
      <c r="E325" s="4">
        <f>SUMIFS(view_parc_agrup!H:H,view_parc_agrup!G:G,Conciliacao!A325)</f>
        <v>400.33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SUMIFS(df_tesouraria_trans!E:E,df_tesouraria_trans!D:D,Conciliacao!A325,df_tesouraria_trans!E:E,"&gt;0")</f>
        <v>0</v>
      </c>
      <c r="I325" s="10">
        <f t="shared" si="23"/>
        <v>400.33</v>
      </c>
      <c r="J325" s="5">
        <f>SUMIFS(df_blueme_sem_parcelamento!E:E,df_blueme_sem_parcelamento!H:H,Conciliacao!A325)</f>
        <v>68523.890000000014</v>
      </c>
      <c r="K325" s="5">
        <f>SUMIFS(df_blueme_com_parcelamento!J:J,df_blueme_com_parcelamento!M:M,Conciliacao!A325)</f>
        <v>796.09</v>
      </c>
      <c r="L325" s="9">
        <f>SUMIFS(df_mutuos!I:I,df_mutuos!B:B,Conciliacao!A325)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33">
        <f>SUMIFS(df_tesouraria_trans!E:E,df_tesouraria_trans!D:D,Conciliacao!A325,df_tesouraria_trans!E:E,"&lt;0")</f>
        <v>0</v>
      </c>
      <c r="P325" s="33">
        <f>SUMIFS(df_extrato_zig!G:G,df_extrato_zig!E:E,Conciliacao!A325,df_extrato_zig!G:G,"&lt;0",df_extrato_zig!D:D,"&lt;&gt;Saque",df_extrato_zig!D:D,"&lt;&gt;Saldo Inicial")</f>
        <v>-0.14000000000000001</v>
      </c>
      <c r="Q325" s="12">
        <f t="shared" si="25"/>
        <v>69319.840000000011</v>
      </c>
      <c r="R325" s="26">
        <f t="shared" si="24"/>
        <v>68919.510000000009</v>
      </c>
      <c r="S325" s="29">
        <f>SUMIFS(df_ajustes_conciliaco!C:C,df_ajustes_conciliaco!B:B,Conciliacao!A325)</f>
        <v>0</v>
      </c>
      <c r="T325" s="32">
        <f t="shared" si="21"/>
        <v>68919.510000000009</v>
      </c>
    </row>
    <row r="326" spans="1:20" x14ac:dyDescent="0.3">
      <c r="A326" s="6">
        <f t="shared" si="22"/>
        <v>45616</v>
      </c>
      <c r="B326" s="4">
        <f>-SUMIFS(df_extrato_zig!G:G,df_extrato_zig!E:E,Conciliacao!A326,df_extrato_zig!D:D,"Saque")</f>
        <v>0</v>
      </c>
      <c r="C326" s="4"/>
      <c r="D326" s="4">
        <f>SUMIFS(df_extrato_zig!E:E,df_extrato_zig!L:L,Conciliacao!A326,df_extrato_zig!F:F,"DINHEIRO")</f>
        <v>0</v>
      </c>
      <c r="E326" s="4">
        <f>SUMIFS(view_parc_agrup!H:H,view_parc_agrup!G:G,Conciliacao!A326)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SUMIFS(df_tesouraria_trans!E:E,df_tesouraria_trans!D:D,Conciliacao!A326,df_tesouraria_trans!E:E,"&gt;0")</f>
        <v>0</v>
      </c>
      <c r="I326" s="10">
        <f t="shared" si="23"/>
        <v>0</v>
      </c>
      <c r="J326" s="5">
        <f>SUMIFS(df_blueme_sem_parcelamento!E:E,df_blueme_sem_parcelamento!H:H,Conciliacao!A326)</f>
        <v>0</v>
      </c>
      <c r="K326" s="5">
        <f>SUMIFS(df_blueme_com_parcelamento!J:J,df_blueme_com_parcelamento!M:M,Conciliacao!A326)</f>
        <v>0</v>
      </c>
      <c r="L326" s="9">
        <f>SUMIFS(df_mutuos!I:I,df_mutuos!B:B,Conciliacao!A326)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33">
        <f>SUMIFS(df_tesouraria_trans!E:E,df_tesouraria_trans!D:D,Conciliacao!A326,df_tesouraria_trans!E:E,"&lt;0")</f>
        <v>0</v>
      </c>
      <c r="P326" s="33">
        <f>SUMIFS(df_extrato_zig!G:G,df_extrato_zig!E:E,Conciliacao!A326,df_extrato_zig!G:G,"&lt;0",df_extrato_zig!D:D,"&lt;&gt;Saque",df_extrato_zig!D:D,"&lt;&gt;Saldo Inicial")</f>
        <v>-361.88</v>
      </c>
      <c r="Q326" s="12">
        <f t="shared" si="25"/>
        <v>-361.88</v>
      </c>
      <c r="R326" s="26">
        <f t="shared" si="24"/>
        <v>-361.88</v>
      </c>
      <c r="S326" s="29">
        <f>SUMIFS(df_ajustes_conciliaco!C:C,df_ajustes_conciliaco!B:B,Conciliacao!A326)</f>
        <v>0</v>
      </c>
      <c r="T326" s="32">
        <f t="shared" si="21"/>
        <v>-361.88</v>
      </c>
    </row>
    <row r="327" spans="1:20" x14ac:dyDescent="0.3">
      <c r="A327" s="6">
        <f t="shared" si="22"/>
        <v>45617</v>
      </c>
      <c r="B327" s="4">
        <f>-SUMIFS(df_extrato_zig!G:G,df_extrato_zig!E:E,Conciliacao!A327,df_extrato_zig!D:D,"Saque")</f>
        <v>0</v>
      </c>
      <c r="C327" s="4"/>
      <c r="D327" s="4">
        <f>SUMIFS(df_extrato_zig!E:E,df_extrato_zig!L:L,Conciliacao!A327,df_extrato_zig!F:F,"DINHEIRO")</f>
        <v>0</v>
      </c>
      <c r="E327" s="4">
        <f>SUMIFS(view_parc_agrup!H:H,view_parc_agrup!G:G,Conciliacao!A327)</f>
        <v>281.14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SUMIFS(df_tesouraria_trans!E:E,df_tesouraria_trans!D:D,Conciliacao!A327,df_tesouraria_trans!E:E,"&gt;0")</f>
        <v>0</v>
      </c>
      <c r="I327" s="10">
        <f t="shared" si="23"/>
        <v>281.14</v>
      </c>
      <c r="J327" s="5">
        <f>SUMIFS(df_blueme_sem_parcelamento!E:E,df_blueme_sem_parcelamento!H:H,Conciliacao!A327)</f>
        <v>0</v>
      </c>
      <c r="K327" s="5">
        <f>SUMIFS(df_blueme_com_parcelamento!J:J,df_blueme_com_parcelamento!M:M,Conciliacao!A327)</f>
        <v>0</v>
      </c>
      <c r="L327" s="9">
        <f>SUMIFS(df_mutuos!I:I,df_mutuos!B:B,Conciliacao!A327)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33">
        <f>SUMIFS(df_tesouraria_trans!E:E,df_tesouraria_trans!D:D,Conciliacao!A327,df_tesouraria_trans!E:E,"&lt;0")</f>
        <v>0</v>
      </c>
      <c r="P327" s="33">
        <f>SUMIFS(df_extrato_zig!G:G,df_extrato_zig!E:E,Conciliacao!A327,df_extrato_zig!G:G,"&lt;0",df_extrato_zig!D:D,"&lt;&gt;Saque",df_extrato_zig!D:D,"&lt;&gt;Saldo Inicial")</f>
        <v>-234.01</v>
      </c>
      <c r="Q327" s="12">
        <f t="shared" si="25"/>
        <v>-234.01</v>
      </c>
      <c r="R327" s="26">
        <f t="shared" si="24"/>
        <v>-515.15</v>
      </c>
      <c r="S327" s="29">
        <f>SUMIFS(df_ajustes_conciliaco!C:C,df_ajustes_conciliaco!B:B,Conciliacao!A327)</f>
        <v>0</v>
      </c>
      <c r="T327" s="32">
        <f t="shared" si="21"/>
        <v>-515.15</v>
      </c>
    </row>
    <row r="328" spans="1:20" x14ac:dyDescent="0.3">
      <c r="A328" s="6">
        <f t="shared" si="22"/>
        <v>45618</v>
      </c>
      <c r="B328" s="4">
        <f>-SUMIFS(df_extrato_zig!G:G,df_extrato_zig!E:E,Conciliacao!A328,df_extrato_zig!D:D,"Saque")</f>
        <v>0</v>
      </c>
      <c r="C328" s="4"/>
      <c r="D328" s="4">
        <f>SUMIFS(df_extrato_zig!E:E,df_extrato_zig!L:L,Conciliacao!A328,df_extrato_zig!F:F,"DINHEIRO")</f>
        <v>0</v>
      </c>
      <c r="E328" s="4">
        <f>SUMIFS(view_parc_agrup!H:H,view_parc_agrup!G:G,Conciliacao!A328)</f>
        <v>606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SUMIFS(df_tesouraria_trans!E:E,df_tesouraria_trans!D:D,Conciliacao!A328,df_tesouraria_trans!E:E,"&gt;0")</f>
        <v>0</v>
      </c>
      <c r="I328" s="10">
        <f t="shared" si="23"/>
        <v>606</v>
      </c>
      <c r="J328" s="5">
        <f>SUMIFS(df_blueme_sem_parcelamento!E:E,df_blueme_sem_parcelamento!H:H,Conciliacao!A328)</f>
        <v>150012.29999999999</v>
      </c>
      <c r="K328" s="5">
        <f>SUMIFS(df_blueme_com_parcelamento!J:J,df_blueme_com_parcelamento!M:M,Conciliacao!A328)</f>
        <v>0</v>
      </c>
      <c r="L328" s="9">
        <f>SUMIFS(df_mutuos!I:I,df_mutuos!B:B,Conciliacao!A328)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33">
        <f>SUMIFS(df_tesouraria_trans!E:E,df_tesouraria_trans!D:D,Conciliacao!A328,df_tesouraria_trans!E:E,"&lt;0")</f>
        <v>-2685</v>
      </c>
      <c r="P328" s="33">
        <f>SUMIFS(df_extrato_zig!G:G,df_extrato_zig!E:E,Conciliacao!A328,df_extrato_zig!G:G,"&lt;0",df_extrato_zig!D:D,"&lt;&gt;Saque",df_extrato_zig!D:D,"&lt;&gt;Saldo Inicial")</f>
        <v>-386.69</v>
      </c>
      <c r="Q328" s="12">
        <f t="shared" si="25"/>
        <v>146940.60999999999</v>
      </c>
      <c r="R328" s="26">
        <f t="shared" si="24"/>
        <v>146334.60999999999</v>
      </c>
      <c r="S328" s="29">
        <f>SUMIFS(df_ajustes_conciliaco!C:C,df_ajustes_conciliaco!B:B,Conciliacao!A328)</f>
        <v>0</v>
      </c>
      <c r="T328" s="32">
        <f t="shared" si="21"/>
        <v>146334.60999999999</v>
      </c>
    </row>
    <row r="329" spans="1:20" x14ac:dyDescent="0.3">
      <c r="A329" s="6">
        <f t="shared" si="22"/>
        <v>45619</v>
      </c>
      <c r="B329" s="4">
        <f>-SUMIFS(df_extrato_zig!G:G,df_extrato_zig!E:E,Conciliacao!A329,df_extrato_zig!D:D,"Saque")</f>
        <v>0</v>
      </c>
      <c r="C329" s="4"/>
      <c r="D329" s="4">
        <f>SUMIFS(df_extrato_zig!E:E,df_extrato_zig!L:L,Conciliacao!A329,df_extrato_zig!F:F,"DINHEIRO")</f>
        <v>0</v>
      </c>
      <c r="E329" s="4">
        <f>SUMIFS(view_parc_agrup!H:H,view_parc_agrup!G:G,Conciliacao!A329)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SUMIFS(df_tesouraria_trans!E:E,df_tesouraria_trans!D:D,Conciliacao!A329,df_tesouraria_trans!E:E,"&gt;0")</f>
        <v>0</v>
      </c>
      <c r="I329" s="10">
        <f t="shared" si="23"/>
        <v>0</v>
      </c>
      <c r="J329" s="5">
        <f>SUMIFS(df_blueme_sem_parcelamento!E:E,df_blueme_sem_parcelamento!H:H,Conciliacao!A329)</f>
        <v>0</v>
      </c>
      <c r="K329" s="5">
        <f>SUMIFS(df_blueme_com_parcelamento!J:J,df_blueme_com_parcelamento!M:M,Conciliacao!A329)</f>
        <v>0</v>
      </c>
      <c r="L329" s="9">
        <f>SUMIFS(df_mutuos!I:I,df_mutuos!B:B,Conciliacao!A329)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33">
        <f>SUMIFS(df_tesouraria_trans!E:E,df_tesouraria_trans!D:D,Conciliacao!A329,df_tesouraria_trans!E:E,"&lt;0")</f>
        <v>0</v>
      </c>
      <c r="P329" s="33">
        <f>SUMIFS(df_extrato_zig!G:G,df_extrato_zig!E:E,Conciliacao!A329,df_extrato_zig!G:G,"&lt;0",df_extrato_zig!D:D,"&lt;&gt;Saque",df_extrato_zig!D:D,"&lt;&gt;Saldo Inicial")</f>
        <v>-493.21000000000004</v>
      </c>
      <c r="Q329" s="12">
        <f t="shared" si="25"/>
        <v>-493.21000000000004</v>
      </c>
      <c r="R329" s="26">
        <f t="shared" si="24"/>
        <v>-493.21000000000004</v>
      </c>
      <c r="S329" s="29">
        <f>SUMIFS(df_ajustes_conciliaco!C:C,df_ajustes_conciliaco!B:B,Conciliacao!A329)</f>
        <v>0</v>
      </c>
      <c r="T329" s="32">
        <f t="shared" si="21"/>
        <v>-493.21000000000004</v>
      </c>
    </row>
    <row r="330" spans="1:20" x14ac:dyDescent="0.3">
      <c r="A330" s="6">
        <f t="shared" si="22"/>
        <v>45620</v>
      </c>
      <c r="B330" s="4">
        <f>-SUMIFS(df_extrato_zig!G:G,df_extrato_zig!E:E,Conciliacao!A330,df_extrato_zig!D:D,"Saque")</f>
        <v>0</v>
      </c>
      <c r="C330" s="4"/>
      <c r="D330" s="4">
        <f>SUMIFS(df_extrato_zig!E:E,df_extrato_zig!L:L,Conciliacao!A330,df_extrato_zig!F:F,"DINHEIRO")</f>
        <v>0</v>
      </c>
      <c r="E330" s="4">
        <f>SUMIFS(view_parc_agrup!H:H,view_parc_agrup!G:G,Conciliacao!A330)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SUMIFS(df_tesouraria_trans!E:E,df_tesouraria_trans!D:D,Conciliacao!A330,df_tesouraria_trans!E:E,"&gt;0")</f>
        <v>0</v>
      </c>
      <c r="I330" s="10">
        <f t="shared" si="23"/>
        <v>0</v>
      </c>
      <c r="J330" s="5">
        <f>SUMIFS(df_blueme_sem_parcelamento!E:E,df_blueme_sem_parcelamento!H:H,Conciliacao!A330)</f>
        <v>0</v>
      </c>
      <c r="K330" s="5">
        <f>SUMIFS(df_blueme_com_parcelamento!J:J,df_blueme_com_parcelamento!M:M,Conciliacao!A330)</f>
        <v>0</v>
      </c>
      <c r="L330" s="9">
        <f>SUMIFS(df_mutuos!I:I,df_mutuos!B:B,Conciliacao!A330)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33">
        <f>SUMIFS(df_tesouraria_trans!E:E,df_tesouraria_trans!D:D,Conciliacao!A330,df_tesouraria_trans!E:E,"&lt;0")</f>
        <v>0</v>
      </c>
      <c r="P330" s="33">
        <f>SUMIFS(df_extrato_zig!G:G,df_extrato_zig!E:E,Conciliacao!A330,df_extrato_zig!G:G,"&lt;0",df_extrato_zig!D:D,"&lt;&gt;Saque",df_extrato_zig!D:D,"&lt;&gt;Saldo Inicial")</f>
        <v>-606.65</v>
      </c>
      <c r="Q330" s="12">
        <f t="shared" si="25"/>
        <v>-606.65</v>
      </c>
      <c r="R330" s="26">
        <f t="shared" si="24"/>
        <v>-606.65</v>
      </c>
      <c r="S330" s="29">
        <f>SUMIFS(df_ajustes_conciliaco!C:C,df_ajustes_conciliaco!B:B,Conciliacao!A330)</f>
        <v>0</v>
      </c>
      <c r="T330" s="32">
        <f t="shared" si="21"/>
        <v>-606.65</v>
      </c>
    </row>
    <row r="331" spans="1:20" x14ac:dyDescent="0.3">
      <c r="A331" s="6">
        <f t="shared" si="22"/>
        <v>45621</v>
      </c>
      <c r="B331" s="4">
        <f>-SUMIFS(df_extrato_zig!G:G,df_extrato_zig!E:E,Conciliacao!A331,df_extrato_zig!D:D,"Saque")</f>
        <v>241476.44</v>
      </c>
      <c r="C331" s="4"/>
      <c r="D331" s="4">
        <f>SUMIFS(df_extrato_zig!E:E,df_extrato_zig!L:L,Conciliacao!A331,df_extrato_zig!F:F,"DINHEIRO")</f>
        <v>0</v>
      </c>
      <c r="E331" s="4">
        <f>SUMIFS(view_parc_agrup!H:H,view_parc_agrup!G:G,Conciliacao!A331)</f>
        <v>980.63999999999987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SUMIFS(df_tesouraria_trans!E:E,df_tesouraria_trans!D:D,Conciliacao!A331,df_tesouraria_trans!E:E,"&gt;0")</f>
        <v>0</v>
      </c>
      <c r="I331" s="10">
        <f t="shared" si="23"/>
        <v>242457.08000000002</v>
      </c>
      <c r="J331" s="5">
        <f>SUMIFS(df_blueme_sem_parcelamento!E:E,df_blueme_sem_parcelamento!H:H,Conciliacao!A331)</f>
        <v>38243.43</v>
      </c>
      <c r="K331" s="5">
        <f>SUMIFS(df_blueme_com_parcelamento!J:J,df_blueme_com_parcelamento!M:M,Conciliacao!A331)</f>
        <v>15638.9</v>
      </c>
      <c r="L331" s="9">
        <f>SUMIFS(df_mutuos!I:I,df_mutuos!B:B,Conciliacao!A331)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33">
        <f>SUMIFS(df_tesouraria_trans!E:E,df_tesouraria_trans!D:D,Conciliacao!A331,df_tesouraria_trans!E:E,"&lt;0")</f>
        <v>-2300</v>
      </c>
      <c r="P331" s="33">
        <f>SUMIFS(df_extrato_zig!G:G,df_extrato_zig!E:E,Conciliacao!A331,df_extrato_zig!G:G,"&lt;0",df_extrato_zig!D:D,"&lt;&gt;Saque",df_extrato_zig!D:D,"&lt;&gt;Saldo Inicial")</f>
        <v>-1385.67</v>
      </c>
      <c r="Q331" s="12">
        <f t="shared" si="25"/>
        <v>50196.66</v>
      </c>
      <c r="R331" s="26">
        <f t="shared" si="24"/>
        <v>-192260.42</v>
      </c>
      <c r="S331" s="29">
        <f>SUMIFS(df_ajustes_conciliaco!C:C,df_ajustes_conciliaco!B:B,Conciliacao!A331)</f>
        <v>0</v>
      </c>
      <c r="T331" s="32">
        <f t="shared" si="21"/>
        <v>-192260.42</v>
      </c>
    </row>
    <row r="332" spans="1:20" x14ac:dyDescent="0.3">
      <c r="A332" s="6">
        <f t="shared" si="22"/>
        <v>45622</v>
      </c>
      <c r="B332" s="4">
        <f>-SUMIFS(df_extrato_zig!G:G,df_extrato_zig!E:E,Conciliacao!A332,df_extrato_zig!D:D,"Saque")</f>
        <v>0</v>
      </c>
      <c r="C332" s="4"/>
      <c r="D332" s="4">
        <f>SUMIFS(df_extrato_zig!E:E,df_extrato_zig!L:L,Conciliacao!A332,df_extrato_zig!F:F,"DINHEIRO")</f>
        <v>0</v>
      </c>
      <c r="E332" s="4">
        <f>SUMIFS(view_parc_agrup!H:H,view_parc_agrup!G:G,Conciliacao!A332)</f>
        <v>215.91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SUMIFS(df_tesouraria_trans!E:E,df_tesouraria_trans!D:D,Conciliacao!A332,df_tesouraria_trans!E:E,"&gt;0")</f>
        <v>0</v>
      </c>
      <c r="I332" s="10">
        <f t="shared" si="23"/>
        <v>215.91</v>
      </c>
      <c r="J332" s="5">
        <f>SUMIFS(df_blueme_sem_parcelamento!E:E,df_blueme_sem_parcelamento!H:H,Conciliacao!A332)</f>
        <v>100427.08</v>
      </c>
      <c r="K332" s="5">
        <f>SUMIFS(df_blueme_com_parcelamento!J:J,df_blueme_com_parcelamento!M:M,Conciliacao!A332)</f>
        <v>0</v>
      </c>
      <c r="L332" s="9">
        <f>SUMIFS(df_mutuos!I:I,df_mutuos!B:B,Conciliacao!A332)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33">
        <f>SUMIFS(df_tesouraria_trans!E:E,df_tesouraria_trans!D:D,Conciliacao!A332,df_tesouraria_trans!E:E,"&lt;0")</f>
        <v>0</v>
      </c>
      <c r="P332" s="33">
        <f>SUMIFS(df_extrato_zig!G:G,df_extrato_zig!E:E,Conciliacao!A332,df_extrato_zig!G:G,"&lt;0",df_extrato_zig!D:D,"&lt;&gt;Saque",df_extrato_zig!D:D,"&lt;&gt;Saldo Inicial")</f>
        <v>0</v>
      </c>
      <c r="Q332" s="12">
        <f t="shared" si="25"/>
        <v>100427.08</v>
      </c>
      <c r="R332" s="26">
        <f t="shared" si="24"/>
        <v>100211.17</v>
      </c>
      <c r="S332" s="29">
        <f>SUMIFS(df_ajustes_conciliaco!C:C,df_ajustes_conciliaco!B:B,Conciliacao!A332)</f>
        <v>0</v>
      </c>
      <c r="T332" s="32">
        <f t="shared" si="21"/>
        <v>100211.17</v>
      </c>
    </row>
    <row r="333" spans="1:20" x14ac:dyDescent="0.3">
      <c r="A333" s="6">
        <f t="shared" si="22"/>
        <v>45623</v>
      </c>
      <c r="B333" s="4">
        <f>-SUMIFS(df_extrato_zig!G:G,df_extrato_zig!E:E,Conciliacao!A333,df_extrato_zig!D:D,"Saque")</f>
        <v>0</v>
      </c>
      <c r="C333" s="4"/>
      <c r="D333" s="4">
        <f>SUMIFS(df_extrato_zig!E:E,df_extrato_zig!L:L,Conciliacao!A333,df_extrato_zig!F:F,"DINHEIRO")</f>
        <v>0</v>
      </c>
      <c r="E333" s="4">
        <f>SUMIFS(view_parc_agrup!H:H,view_parc_agrup!G:G,Conciliacao!A333)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SUMIFS(df_tesouraria_trans!E:E,df_tesouraria_trans!D:D,Conciliacao!A333,df_tesouraria_trans!E:E,"&gt;0")</f>
        <v>0</v>
      </c>
      <c r="I333" s="10">
        <f t="shared" si="23"/>
        <v>0</v>
      </c>
      <c r="J333" s="5">
        <f>SUMIFS(df_blueme_sem_parcelamento!E:E,df_blueme_sem_parcelamento!H:H,Conciliacao!A333)</f>
        <v>153599.57</v>
      </c>
      <c r="K333" s="5">
        <f>SUMIFS(df_blueme_com_parcelamento!J:J,df_blueme_com_parcelamento!M:M,Conciliacao!A333)</f>
        <v>1910</v>
      </c>
      <c r="L333" s="9">
        <f>SUMIFS(df_mutuos!I:I,df_mutuos!B:B,Conciliacao!A333)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33">
        <f>SUMIFS(df_tesouraria_trans!E:E,df_tesouraria_trans!D:D,Conciliacao!A333,df_tesouraria_trans!E:E,"&lt;0")</f>
        <v>0</v>
      </c>
      <c r="P333" s="33">
        <f>SUMIFS(df_extrato_zig!G:G,df_extrato_zig!E:E,Conciliacao!A333,df_extrato_zig!G:G,"&lt;0",df_extrato_zig!D:D,"&lt;&gt;Saque",df_extrato_zig!D:D,"&lt;&gt;Saldo Inicial")</f>
        <v>0</v>
      </c>
      <c r="Q333" s="12">
        <f t="shared" si="25"/>
        <v>155509.57</v>
      </c>
      <c r="R333" s="26">
        <f t="shared" si="24"/>
        <v>155509.57</v>
      </c>
      <c r="S333" s="29">
        <f>SUMIFS(df_ajustes_conciliaco!C:C,df_ajustes_conciliaco!B:B,Conciliacao!A333)</f>
        <v>0</v>
      </c>
      <c r="T333" s="32">
        <f t="shared" si="21"/>
        <v>155509.57</v>
      </c>
    </row>
    <row r="334" spans="1:20" x14ac:dyDescent="0.3">
      <c r="A334" s="6">
        <f t="shared" si="22"/>
        <v>45624</v>
      </c>
      <c r="B334" s="4">
        <f>-SUMIFS(df_extrato_zig!G:G,df_extrato_zig!E:E,Conciliacao!A334,df_extrato_zig!D:D,"Saque")</f>
        <v>0</v>
      </c>
      <c r="C334" s="4"/>
      <c r="D334" s="4">
        <f>SUMIFS(df_extrato_zig!E:E,df_extrato_zig!L:L,Conciliacao!A334,df_extrato_zig!F:F,"DINHEIRO")</f>
        <v>0</v>
      </c>
      <c r="E334" s="4">
        <f>SUMIFS(view_parc_agrup!H:H,view_parc_agrup!G:G,Conciliacao!A334)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SUMIFS(df_tesouraria_trans!E:E,df_tesouraria_trans!D:D,Conciliacao!A334,df_tesouraria_trans!E:E,"&gt;0")</f>
        <v>0</v>
      </c>
      <c r="I334" s="10">
        <f t="shared" si="23"/>
        <v>0</v>
      </c>
      <c r="J334" s="5">
        <f>SUMIFS(df_blueme_sem_parcelamento!E:E,df_blueme_sem_parcelamento!H:H,Conciliacao!A334)</f>
        <v>0</v>
      </c>
      <c r="K334" s="5">
        <f>SUMIFS(df_blueme_com_parcelamento!J:J,df_blueme_com_parcelamento!M:M,Conciliacao!A334)</f>
        <v>0</v>
      </c>
      <c r="L334" s="9">
        <f>SUMIFS(df_mutuos!I:I,df_mutuos!B:B,Conciliacao!A334)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33">
        <f>SUMIFS(df_tesouraria_trans!E:E,df_tesouraria_trans!D:D,Conciliacao!A334,df_tesouraria_trans!E:E,"&lt;0")</f>
        <v>0</v>
      </c>
      <c r="P334" s="33">
        <f>SUMIFS(df_extrato_zig!G:G,df_extrato_zig!E:E,Conciliacao!A334,df_extrato_zig!G:G,"&lt;0",df_extrato_zig!D:D,"&lt;&gt;Saque",df_extrato_zig!D:D,"&lt;&gt;Saldo Inicial")</f>
        <v>0</v>
      </c>
      <c r="Q334" s="12">
        <f t="shared" si="25"/>
        <v>0</v>
      </c>
      <c r="R334" s="26">
        <f t="shared" si="24"/>
        <v>0</v>
      </c>
      <c r="S334" s="29">
        <f>SUMIFS(df_ajustes_conciliaco!C:C,df_ajustes_conciliaco!B:B,Conciliacao!A334)</f>
        <v>0</v>
      </c>
      <c r="T334" s="32">
        <f t="shared" si="21"/>
        <v>0</v>
      </c>
    </row>
    <row r="335" spans="1:20" x14ac:dyDescent="0.3">
      <c r="A335" s="6">
        <f t="shared" si="22"/>
        <v>45625</v>
      </c>
      <c r="B335" s="4">
        <f>-SUMIFS(df_extrato_zig!G:G,df_extrato_zig!E:E,Conciliacao!A335,df_extrato_zig!D:D,"Saque")</f>
        <v>0</v>
      </c>
      <c r="C335" s="4"/>
      <c r="D335" s="4">
        <f>SUMIFS(df_extrato_zig!E:E,df_extrato_zig!L:L,Conciliacao!A335,df_extrato_zig!F:F,"DINHEIRO")</f>
        <v>0</v>
      </c>
      <c r="E335" s="4">
        <f>SUMIFS(view_parc_agrup!H:H,view_parc_agrup!G:G,Conciliacao!A335)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SUMIFS(df_tesouraria_trans!E:E,df_tesouraria_trans!D:D,Conciliacao!A335,df_tesouraria_trans!E:E,"&gt;0")</f>
        <v>0</v>
      </c>
      <c r="I335" s="10">
        <f t="shared" si="23"/>
        <v>0</v>
      </c>
      <c r="J335" s="5">
        <f>SUMIFS(df_blueme_sem_parcelamento!E:E,df_blueme_sem_parcelamento!H:H,Conciliacao!A335)</f>
        <v>0</v>
      </c>
      <c r="K335" s="5">
        <f>SUMIFS(df_blueme_com_parcelamento!J:J,df_blueme_com_parcelamento!M:M,Conciliacao!A335)</f>
        <v>0</v>
      </c>
      <c r="L335" s="9">
        <f>SUMIFS(df_mutuos!I:I,df_mutuos!B:B,Conciliacao!A335)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33">
        <f>SUMIFS(df_tesouraria_trans!E:E,df_tesouraria_trans!D:D,Conciliacao!A335,df_tesouraria_trans!E:E,"&lt;0")</f>
        <v>0</v>
      </c>
      <c r="P335" s="33">
        <f>SUMIFS(df_extrato_zig!G:G,df_extrato_zig!E:E,Conciliacao!A335,df_extrato_zig!G:G,"&lt;0",df_extrato_zig!D:D,"&lt;&gt;Saque",df_extrato_zig!D:D,"&lt;&gt;Saldo Inicial")</f>
        <v>0</v>
      </c>
      <c r="Q335" s="12">
        <f t="shared" si="25"/>
        <v>0</v>
      </c>
      <c r="R335" s="26">
        <f t="shared" si="24"/>
        <v>0</v>
      </c>
      <c r="S335" s="29">
        <f>SUMIFS(df_ajustes_conciliaco!C:C,df_ajustes_conciliaco!B:B,Conciliacao!A335)</f>
        <v>0</v>
      </c>
      <c r="T335" s="32">
        <f t="shared" si="21"/>
        <v>0</v>
      </c>
    </row>
    <row r="336" spans="1:20" x14ac:dyDescent="0.3">
      <c r="A336" s="6">
        <f t="shared" si="22"/>
        <v>45626</v>
      </c>
      <c r="B336" s="4">
        <f>-SUMIFS(df_extrato_zig!G:G,df_extrato_zig!E:E,Conciliacao!A336,df_extrato_zig!D:D,"Saque")</f>
        <v>0</v>
      </c>
      <c r="C336" s="4"/>
      <c r="D336" s="4">
        <f>SUMIFS(df_extrato_zig!E:E,df_extrato_zig!L:L,Conciliacao!A336,df_extrato_zig!F:F,"DINHEIRO")</f>
        <v>0</v>
      </c>
      <c r="E336" s="4">
        <f>SUMIFS(view_parc_agrup!H:H,view_parc_agrup!G:G,Conciliacao!A336)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SUMIFS(df_tesouraria_trans!E:E,df_tesouraria_trans!D:D,Conciliacao!A336,df_tesouraria_trans!E:E,"&gt;0")</f>
        <v>0</v>
      </c>
      <c r="I336" s="10">
        <f t="shared" si="23"/>
        <v>0</v>
      </c>
      <c r="J336" s="5">
        <f>SUMIFS(df_blueme_sem_parcelamento!E:E,df_blueme_sem_parcelamento!H:H,Conciliacao!A336)</f>
        <v>0</v>
      </c>
      <c r="K336" s="5">
        <f>SUMIFS(df_blueme_com_parcelamento!J:J,df_blueme_com_parcelamento!M:M,Conciliacao!A336)</f>
        <v>0</v>
      </c>
      <c r="L336" s="9">
        <f>SUMIFS(df_mutuos!I:I,df_mutuos!B:B,Conciliacao!A336)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33">
        <f>SUMIFS(df_tesouraria_trans!E:E,df_tesouraria_trans!D:D,Conciliacao!A336,df_tesouraria_trans!E:E,"&lt;0")</f>
        <v>0</v>
      </c>
      <c r="P336" s="33">
        <f>SUMIFS(df_extrato_zig!G:G,df_extrato_zig!E:E,Conciliacao!A336,df_extrato_zig!G:G,"&lt;0",df_extrato_zig!D:D,"&lt;&gt;Saque",df_extrato_zig!D:D,"&lt;&gt;Saldo Inicial")</f>
        <v>0</v>
      </c>
      <c r="Q336" s="12">
        <f t="shared" si="25"/>
        <v>0</v>
      </c>
      <c r="R336" s="26">
        <f t="shared" si="24"/>
        <v>0</v>
      </c>
      <c r="S336" s="29">
        <f>SUMIFS(df_ajustes_conciliaco!C:C,df_ajustes_conciliaco!B:B,Conciliacao!A336)</f>
        <v>0</v>
      </c>
      <c r="T336" s="32">
        <f t="shared" si="21"/>
        <v>0</v>
      </c>
    </row>
    <row r="337" spans="1:20" x14ac:dyDescent="0.3">
      <c r="A337" s="6">
        <f t="shared" si="22"/>
        <v>45627</v>
      </c>
      <c r="B337" s="4">
        <f>-SUMIFS(df_extrato_zig!G:G,df_extrato_zig!E:E,Conciliacao!A337,df_extrato_zig!D:D,"Saque")</f>
        <v>0</v>
      </c>
      <c r="C337" s="4"/>
      <c r="D337" s="4">
        <f>SUMIFS(df_extrato_zig!E:E,df_extrato_zig!L:L,Conciliacao!A337,df_extrato_zig!F:F,"DINHEIRO")</f>
        <v>0</v>
      </c>
      <c r="E337" s="4">
        <f>SUMIFS(view_parc_agrup!H:H,view_parc_agrup!G:G,Conciliacao!A337)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SUMIFS(df_tesouraria_trans!E:E,df_tesouraria_trans!D:D,Conciliacao!A337,df_tesouraria_trans!E:E,"&gt;0")</f>
        <v>0</v>
      </c>
      <c r="I337" s="10">
        <f t="shared" si="23"/>
        <v>0</v>
      </c>
      <c r="J337" s="5">
        <f>SUMIFS(df_blueme_sem_parcelamento!E:E,df_blueme_sem_parcelamento!H:H,Conciliacao!A337)</f>
        <v>0</v>
      </c>
      <c r="K337" s="5">
        <f>SUMIFS(df_blueme_com_parcelamento!J:J,df_blueme_com_parcelamento!M:M,Conciliacao!A337)</f>
        <v>0</v>
      </c>
      <c r="L337" s="9">
        <f>SUMIFS(df_mutuos!I:I,df_mutuos!B:B,Conciliacao!A337)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33">
        <f>SUMIFS(df_tesouraria_trans!E:E,df_tesouraria_trans!D:D,Conciliacao!A337,df_tesouraria_trans!E:E,"&lt;0")</f>
        <v>0</v>
      </c>
      <c r="P337" s="33">
        <f>SUMIFS(df_extrato_zig!G:G,df_extrato_zig!E:E,Conciliacao!A337,df_extrato_zig!G:G,"&lt;0",df_extrato_zig!D:D,"&lt;&gt;Saque",df_extrato_zig!D:D,"&lt;&gt;Saldo Inicial")</f>
        <v>0</v>
      </c>
      <c r="Q337" s="12">
        <f t="shared" si="25"/>
        <v>0</v>
      </c>
      <c r="R337" s="26">
        <f t="shared" si="24"/>
        <v>0</v>
      </c>
      <c r="S337" s="29">
        <f>SUMIFS(df_ajustes_conciliaco!C:C,df_ajustes_conciliaco!B:B,Conciliacao!A337)</f>
        <v>0</v>
      </c>
      <c r="T337" s="32">
        <f t="shared" si="21"/>
        <v>0</v>
      </c>
    </row>
    <row r="338" spans="1:20" x14ac:dyDescent="0.3">
      <c r="A338" s="6">
        <f t="shared" si="22"/>
        <v>45628</v>
      </c>
      <c r="B338" s="4">
        <f>-SUMIFS(df_extrato_zig!G:G,df_extrato_zig!E:E,Conciliacao!A338,df_extrato_zig!D:D,"Saque")</f>
        <v>0</v>
      </c>
      <c r="C338" s="4"/>
      <c r="D338" s="4">
        <f>SUMIFS(df_extrato_zig!E:E,df_extrato_zig!L:L,Conciliacao!A338,df_extrato_zig!F:F,"DINHEIRO")</f>
        <v>0</v>
      </c>
      <c r="E338" s="4">
        <f>SUMIFS(view_parc_agrup!H:H,view_parc_agrup!G:G,Conciliacao!A338)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SUMIFS(df_tesouraria_trans!E:E,df_tesouraria_trans!D:D,Conciliacao!A338,df_tesouraria_trans!E:E,"&gt;0")</f>
        <v>0</v>
      </c>
      <c r="I338" s="10">
        <f t="shared" si="23"/>
        <v>0</v>
      </c>
      <c r="J338" s="5">
        <f>SUMIFS(df_blueme_sem_parcelamento!E:E,df_blueme_sem_parcelamento!H:H,Conciliacao!A338)</f>
        <v>0</v>
      </c>
      <c r="K338" s="5">
        <f>SUMIFS(df_blueme_com_parcelamento!J:J,df_blueme_com_parcelamento!M:M,Conciliacao!A338)</f>
        <v>0</v>
      </c>
      <c r="L338" s="9">
        <f>SUMIFS(df_mutuos!I:I,df_mutuos!B:B,Conciliacao!A338)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33">
        <f>SUMIFS(df_tesouraria_trans!E:E,df_tesouraria_trans!D:D,Conciliacao!A338,df_tesouraria_trans!E:E,"&lt;0")</f>
        <v>0</v>
      </c>
      <c r="P338" s="33">
        <f>SUMIFS(df_extrato_zig!G:G,df_extrato_zig!E:E,Conciliacao!A338,df_extrato_zig!G:G,"&lt;0",df_extrato_zig!D:D,"&lt;&gt;Saque",df_extrato_zig!D:D,"&lt;&gt;Saldo Inicial")</f>
        <v>0</v>
      </c>
      <c r="Q338" s="12">
        <f t="shared" si="25"/>
        <v>0</v>
      </c>
      <c r="R338" s="26">
        <f t="shared" si="24"/>
        <v>0</v>
      </c>
      <c r="S338" s="29">
        <f>SUMIFS(df_ajustes_conciliaco!C:C,df_ajustes_conciliaco!B:B,Conciliacao!A338)</f>
        <v>0</v>
      </c>
      <c r="T338" s="32">
        <f t="shared" si="21"/>
        <v>0</v>
      </c>
    </row>
    <row r="339" spans="1:20" x14ac:dyDescent="0.3">
      <c r="A339" s="6">
        <f t="shared" si="22"/>
        <v>45629</v>
      </c>
      <c r="B339" s="4">
        <f>-SUMIFS(df_extrato_zig!G:G,df_extrato_zig!E:E,Conciliacao!A339,df_extrato_zig!D:D,"Saque")</f>
        <v>0</v>
      </c>
      <c r="C339" s="4"/>
      <c r="D339" s="4">
        <f>SUMIFS(df_extrato_zig!E:E,df_extrato_zig!L:L,Conciliacao!A339,df_extrato_zig!F:F,"DINHEIRO")</f>
        <v>0</v>
      </c>
      <c r="E339" s="4">
        <f>SUMIFS(view_parc_agrup!H:H,view_parc_agrup!G:G,Conciliacao!A339)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SUMIFS(df_tesouraria_trans!E:E,df_tesouraria_trans!D:D,Conciliacao!A339,df_tesouraria_trans!E:E,"&gt;0")</f>
        <v>0</v>
      </c>
      <c r="I339" s="10">
        <f t="shared" si="23"/>
        <v>0</v>
      </c>
      <c r="J339" s="5">
        <f>SUMIFS(df_blueme_sem_parcelamento!E:E,df_blueme_sem_parcelamento!H:H,Conciliacao!A339)</f>
        <v>0</v>
      </c>
      <c r="K339" s="5">
        <f>SUMIFS(df_blueme_com_parcelamento!J:J,df_blueme_com_parcelamento!M:M,Conciliacao!A339)</f>
        <v>0</v>
      </c>
      <c r="L339" s="9">
        <f>SUMIFS(df_mutuos!I:I,df_mutuos!B:B,Conciliacao!A339)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33">
        <f>SUMIFS(df_tesouraria_trans!E:E,df_tesouraria_trans!D:D,Conciliacao!A339,df_tesouraria_trans!E:E,"&lt;0")</f>
        <v>0</v>
      </c>
      <c r="P339" s="33">
        <f>SUMIFS(df_extrato_zig!G:G,df_extrato_zig!E:E,Conciliacao!A339,df_extrato_zig!G:G,"&lt;0",df_extrato_zig!D:D,"&lt;&gt;Saque",df_extrato_zig!D:D,"&lt;&gt;Saldo Inicial")</f>
        <v>0</v>
      </c>
      <c r="Q339" s="12">
        <f t="shared" si="25"/>
        <v>0</v>
      </c>
      <c r="R339" s="26">
        <f t="shared" si="24"/>
        <v>0</v>
      </c>
      <c r="S339" s="29">
        <f>SUMIFS(df_ajustes_conciliaco!C:C,df_ajustes_conciliaco!B:B,Conciliacao!A339)</f>
        <v>0</v>
      </c>
      <c r="T339" s="32">
        <f t="shared" si="21"/>
        <v>0</v>
      </c>
    </row>
    <row r="340" spans="1:20" x14ac:dyDescent="0.3">
      <c r="A340" s="6">
        <f t="shared" si="22"/>
        <v>45630</v>
      </c>
      <c r="B340" s="4">
        <f>-SUMIFS(df_extrato_zig!G:G,df_extrato_zig!E:E,Conciliacao!A340,df_extrato_zig!D:D,"Saque")</f>
        <v>0</v>
      </c>
      <c r="C340" s="4"/>
      <c r="D340" s="4">
        <f>SUMIFS(df_extrato_zig!E:E,df_extrato_zig!L:L,Conciliacao!A340,df_extrato_zig!F:F,"DINHEIRO")</f>
        <v>0</v>
      </c>
      <c r="E340" s="4">
        <f>SUMIFS(view_parc_agrup!H:H,view_parc_agrup!G:G,Conciliacao!A340)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SUMIFS(df_tesouraria_trans!E:E,df_tesouraria_trans!D:D,Conciliacao!A340,df_tesouraria_trans!E:E,"&gt;0")</f>
        <v>0</v>
      </c>
      <c r="I340" s="10">
        <f t="shared" si="23"/>
        <v>0</v>
      </c>
      <c r="J340" s="5">
        <f>SUMIFS(df_blueme_sem_parcelamento!E:E,df_blueme_sem_parcelamento!H:H,Conciliacao!A340)</f>
        <v>0</v>
      </c>
      <c r="K340" s="5">
        <f>SUMIFS(df_blueme_com_parcelamento!J:J,df_blueme_com_parcelamento!M:M,Conciliacao!A340)</f>
        <v>0</v>
      </c>
      <c r="L340" s="9">
        <f>SUMIFS(df_mutuos!I:I,df_mutuos!B:B,Conciliacao!A340)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33">
        <f>SUMIFS(df_tesouraria_trans!E:E,df_tesouraria_trans!D:D,Conciliacao!A340,df_tesouraria_trans!E:E,"&lt;0")</f>
        <v>0</v>
      </c>
      <c r="P340" s="33">
        <f>SUMIFS(df_extrato_zig!G:G,df_extrato_zig!E:E,Conciliacao!A340,df_extrato_zig!G:G,"&lt;0",df_extrato_zig!D:D,"&lt;&gt;Saque",df_extrato_zig!D:D,"&lt;&gt;Saldo Inicial")</f>
        <v>0</v>
      </c>
      <c r="Q340" s="12">
        <f t="shared" si="25"/>
        <v>0</v>
      </c>
      <c r="R340" s="26">
        <f t="shared" si="24"/>
        <v>0</v>
      </c>
      <c r="S340" s="29">
        <f>SUMIFS(df_ajustes_conciliaco!C:C,df_ajustes_conciliaco!B:B,Conciliacao!A340)</f>
        <v>0</v>
      </c>
      <c r="T340" s="32">
        <f t="shared" si="21"/>
        <v>0</v>
      </c>
    </row>
    <row r="341" spans="1:20" x14ac:dyDescent="0.3">
      <c r="A341" s="6">
        <f t="shared" si="22"/>
        <v>45631</v>
      </c>
      <c r="B341" s="4">
        <f>-SUMIFS(df_extrato_zig!G:G,df_extrato_zig!E:E,Conciliacao!A341,df_extrato_zig!D:D,"Saque")</f>
        <v>0</v>
      </c>
      <c r="C341" s="4"/>
      <c r="D341" s="4">
        <f>SUMIFS(df_extrato_zig!E:E,df_extrato_zig!L:L,Conciliacao!A341,df_extrato_zig!F:F,"DINHEIRO")</f>
        <v>0</v>
      </c>
      <c r="E341" s="4">
        <f>SUMIFS(view_parc_agrup!H:H,view_parc_agrup!G:G,Conciliacao!A341)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SUMIFS(df_tesouraria_trans!E:E,df_tesouraria_trans!D:D,Conciliacao!A341,df_tesouraria_trans!E:E,"&gt;0")</f>
        <v>0</v>
      </c>
      <c r="I341" s="10">
        <f t="shared" si="23"/>
        <v>0</v>
      </c>
      <c r="J341" s="5">
        <f>SUMIFS(df_blueme_sem_parcelamento!E:E,df_blueme_sem_parcelamento!H:H,Conciliacao!A341)</f>
        <v>0</v>
      </c>
      <c r="K341" s="5">
        <f>SUMIFS(df_blueme_com_parcelamento!J:J,df_blueme_com_parcelamento!M:M,Conciliacao!A341)</f>
        <v>0</v>
      </c>
      <c r="L341" s="9">
        <f>SUMIFS(df_mutuos!I:I,df_mutuos!B:B,Conciliacao!A341)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33">
        <f>SUMIFS(df_tesouraria_trans!E:E,df_tesouraria_trans!D:D,Conciliacao!A341,df_tesouraria_trans!E:E,"&lt;0")</f>
        <v>0</v>
      </c>
      <c r="P341" s="33">
        <f>SUMIFS(df_extrato_zig!G:G,df_extrato_zig!E:E,Conciliacao!A341,df_extrato_zig!G:G,"&lt;0",df_extrato_zig!D:D,"&lt;&gt;Saque",df_extrato_zig!D:D,"&lt;&gt;Saldo Inicial")</f>
        <v>0</v>
      </c>
      <c r="Q341" s="12">
        <f t="shared" si="25"/>
        <v>0</v>
      </c>
      <c r="R341" s="26">
        <f t="shared" si="24"/>
        <v>0</v>
      </c>
      <c r="S341" s="29">
        <f>SUMIFS(df_ajustes_conciliaco!C:C,df_ajustes_conciliaco!B:B,Conciliacao!A341)</f>
        <v>0</v>
      </c>
      <c r="T341" s="32">
        <f t="shared" si="21"/>
        <v>0</v>
      </c>
    </row>
    <row r="342" spans="1:20" x14ac:dyDescent="0.3">
      <c r="A342" s="6">
        <f t="shared" si="22"/>
        <v>45632</v>
      </c>
      <c r="B342" s="4">
        <f>-SUMIFS(df_extrato_zig!G:G,df_extrato_zig!E:E,Conciliacao!A342,df_extrato_zig!D:D,"Saque")</f>
        <v>0</v>
      </c>
      <c r="C342" s="4"/>
      <c r="D342" s="4">
        <f>SUMIFS(df_extrato_zig!E:E,df_extrato_zig!L:L,Conciliacao!A342,df_extrato_zig!F:F,"DINHEIRO")</f>
        <v>0</v>
      </c>
      <c r="E342" s="4">
        <f>SUMIFS(view_parc_agrup!H:H,view_parc_agrup!G:G,Conciliacao!A342)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SUMIFS(df_tesouraria_trans!E:E,df_tesouraria_trans!D:D,Conciliacao!A342,df_tesouraria_trans!E:E,"&gt;0")</f>
        <v>0</v>
      </c>
      <c r="I342" s="10">
        <f t="shared" si="23"/>
        <v>0</v>
      </c>
      <c r="J342" s="5">
        <f>SUMIFS(df_blueme_sem_parcelamento!E:E,df_blueme_sem_parcelamento!H:H,Conciliacao!A342)</f>
        <v>0</v>
      </c>
      <c r="K342" s="5">
        <f>SUMIFS(df_blueme_com_parcelamento!J:J,df_blueme_com_parcelamento!M:M,Conciliacao!A342)</f>
        <v>0</v>
      </c>
      <c r="L342" s="9">
        <f>SUMIFS(df_mutuos!I:I,df_mutuos!B:B,Conciliacao!A342)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33">
        <f>SUMIFS(df_tesouraria_trans!E:E,df_tesouraria_trans!D:D,Conciliacao!A342,df_tesouraria_trans!E:E,"&lt;0")</f>
        <v>0</v>
      </c>
      <c r="P342" s="33">
        <f>SUMIFS(df_extrato_zig!G:G,df_extrato_zig!E:E,Conciliacao!A342,df_extrato_zig!G:G,"&lt;0",df_extrato_zig!D:D,"&lt;&gt;Saque",df_extrato_zig!D:D,"&lt;&gt;Saldo Inicial")</f>
        <v>0</v>
      </c>
      <c r="Q342" s="12">
        <f t="shared" si="25"/>
        <v>0</v>
      </c>
      <c r="R342" s="26">
        <f t="shared" si="24"/>
        <v>0</v>
      </c>
      <c r="S342" s="29">
        <f>SUMIFS(df_ajustes_conciliaco!C:C,df_ajustes_conciliaco!B:B,Conciliacao!A342)</f>
        <v>0</v>
      </c>
      <c r="T342" s="32">
        <f t="shared" si="21"/>
        <v>0</v>
      </c>
    </row>
    <row r="343" spans="1:20" x14ac:dyDescent="0.3">
      <c r="A343" s="6">
        <f t="shared" si="22"/>
        <v>45633</v>
      </c>
      <c r="B343" s="4">
        <f>-SUMIFS(df_extrato_zig!G:G,df_extrato_zig!E:E,Conciliacao!A343,df_extrato_zig!D:D,"Saque")</f>
        <v>0</v>
      </c>
      <c r="C343" s="4"/>
      <c r="D343" s="4">
        <f>SUMIFS(df_extrato_zig!E:E,df_extrato_zig!L:L,Conciliacao!A343,df_extrato_zig!F:F,"DINHEIRO")</f>
        <v>0</v>
      </c>
      <c r="E343" s="4">
        <f>SUMIFS(view_parc_agrup!H:H,view_parc_agrup!G:G,Conciliacao!A343)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SUMIFS(df_tesouraria_trans!E:E,df_tesouraria_trans!D:D,Conciliacao!A343,df_tesouraria_trans!E:E,"&gt;0")</f>
        <v>0</v>
      </c>
      <c r="I343" s="10">
        <f t="shared" si="23"/>
        <v>0</v>
      </c>
      <c r="J343" s="5">
        <f>SUMIFS(df_blueme_sem_parcelamento!E:E,df_blueme_sem_parcelamento!H:H,Conciliacao!A343)</f>
        <v>0</v>
      </c>
      <c r="K343" s="5">
        <f>SUMIFS(df_blueme_com_parcelamento!J:J,df_blueme_com_parcelamento!M:M,Conciliacao!A343)</f>
        <v>0</v>
      </c>
      <c r="L343" s="9">
        <f>SUMIFS(df_mutuos!I:I,df_mutuos!B:B,Conciliacao!A343)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33">
        <f>SUMIFS(df_tesouraria_trans!E:E,df_tesouraria_trans!D:D,Conciliacao!A343,df_tesouraria_trans!E:E,"&lt;0")</f>
        <v>0</v>
      </c>
      <c r="P343" s="33">
        <f>SUMIFS(df_extrato_zig!G:G,df_extrato_zig!E:E,Conciliacao!A343,df_extrato_zig!G:G,"&lt;0",df_extrato_zig!D:D,"&lt;&gt;Saque",df_extrato_zig!D:D,"&lt;&gt;Saldo Inicial")</f>
        <v>0</v>
      </c>
      <c r="Q343" s="12">
        <f t="shared" si="25"/>
        <v>0</v>
      </c>
      <c r="R343" s="26">
        <f t="shared" si="24"/>
        <v>0</v>
      </c>
      <c r="S343" s="29">
        <f>SUMIFS(df_ajustes_conciliaco!C:C,df_ajustes_conciliaco!B:B,Conciliacao!A343)</f>
        <v>0</v>
      </c>
      <c r="T343" s="32">
        <f t="shared" ref="T343:T367" si="26">R343-S343</f>
        <v>0</v>
      </c>
    </row>
    <row r="344" spans="1:20" x14ac:dyDescent="0.3">
      <c r="A344" s="6">
        <f t="shared" si="22"/>
        <v>45634</v>
      </c>
      <c r="B344" s="4">
        <f>-SUMIFS(df_extrato_zig!G:G,df_extrato_zig!E:E,Conciliacao!A344,df_extrato_zig!D:D,"Saque")</f>
        <v>0</v>
      </c>
      <c r="C344" s="4"/>
      <c r="D344" s="4">
        <f>SUMIFS(df_extrato_zig!E:E,df_extrato_zig!L:L,Conciliacao!A344,df_extrato_zig!F:F,"DINHEIRO")</f>
        <v>0</v>
      </c>
      <c r="E344" s="4">
        <f>SUMIFS(view_parc_agrup!H:H,view_parc_agrup!G:G,Conciliacao!A344)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SUMIFS(df_tesouraria_trans!E:E,df_tesouraria_trans!D:D,Conciliacao!A344,df_tesouraria_trans!E:E,"&gt;0")</f>
        <v>0</v>
      </c>
      <c r="I344" s="10">
        <f t="shared" si="23"/>
        <v>0</v>
      </c>
      <c r="J344" s="5">
        <f>SUMIFS(df_blueme_sem_parcelamento!E:E,df_blueme_sem_parcelamento!H:H,Conciliacao!A344)</f>
        <v>0</v>
      </c>
      <c r="K344" s="5">
        <f>SUMIFS(df_blueme_com_parcelamento!J:J,df_blueme_com_parcelamento!M:M,Conciliacao!A344)</f>
        <v>0</v>
      </c>
      <c r="L344" s="9">
        <f>SUMIFS(df_mutuos!I:I,df_mutuos!B:B,Conciliacao!A344)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33">
        <f>SUMIFS(df_tesouraria_trans!E:E,df_tesouraria_trans!D:D,Conciliacao!A344,df_tesouraria_trans!E:E,"&lt;0")</f>
        <v>0</v>
      </c>
      <c r="P344" s="33">
        <f>SUMIFS(df_extrato_zig!G:G,df_extrato_zig!E:E,Conciliacao!A344,df_extrato_zig!G:G,"&lt;0",df_extrato_zig!D:D,"&lt;&gt;Saque",df_extrato_zig!D:D,"&lt;&gt;Saldo Inicial")</f>
        <v>0</v>
      </c>
      <c r="Q344" s="12">
        <f t="shared" si="25"/>
        <v>0</v>
      </c>
      <c r="R344" s="26">
        <f t="shared" si="24"/>
        <v>0</v>
      </c>
      <c r="S344" s="29">
        <f>SUMIFS(df_ajustes_conciliaco!C:C,df_ajustes_conciliaco!B:B,Conciliacao!A344)</f>
        <v>0</v>
      </c>
      <c r="T344" s="32">
        <f t="shared" si="26"/>
        <v>0</v>
      </c>
    </row>
    <row r="345" spans="1:20" x14ac:dyDescent="0.3">
      <c r="A345" s="6">
        <f t="shared" si="22"/>
        <v>45635</v>
      </c>
      <c r="B345" s="4">
        <f>-SUMIFS(df_extrato_zig!G:G,df_extrato_zig!E:E,Conciliacao!A345,df_extrato_zig!D:D,"Saque")</f>
        <v>0</v>
      </c>
      <c r="C345" s="4"/>
      <c r="D345" s="4">
        <f>SUMIFS(df_extrato_zig!E:E,df_extrato_zig!L:L,Conciliacao!A345,df_extrato_zig!F:F,"DINHEIRO")</f>
        <v>0</v>
      </c>
      <c r="E345" s="4">
        <f>SUMIFS(view_parc_agrup!H:H,view_parc_agrup!G:G,Conciliacao!A345)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SUMIFS(df_tesouraria_trans!E:E,df_tesouraria_trans!D:D,Conciliacao!A345,df_tesouraria_trans!E:E,"&gt;0")</f>
        <v>0</v>
      </c>
      <c r="I345" s="10">
        <f t="shared" si="23"/>
        <v>0</v>
      </c>
      <c r="J345" s="5">
        <f>SUMIFS(df_blueme_sem_parcelamento!E:E,df_blueme_sem_parcelamento!H:H,Conciliacao!A345)</f>
        <v>0</v>
      </c>
      <c r="K345" s="5">
        <f>SUMIFS(df_blueme_com_parcelamento!J:J,df_blueme_com_parcelamento!M:M,Conciliacao!A345)</f>
        <v>0</v>
      </c>
      <c r="L345" s="9">
        <f>SUMIFS(df_mutuos!I:I,df_mutuos!B:B,Conciliacao!A345)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33">
        <f>SUMIFS(df_tesouraria_trans!E:E,df_tesouraria_trans!D:D,Conciliacao!A345,df_tesouraria_trans!E:E,"&lt;0")</f>
        <v>0</v>
      </c>
      <c r="P345" s="33">
        <f>SUMIFS(df_extrato_zig!G:G,df_extrato_zig!E:E,Conciliacao!A345,df_extrato_zig!G:G,"&lt;0",df_extrato_zig!D:D,"&lt;&gt;Saque",df_extrato_zig!D:D,"&lt;&gt;Saldo Inicial")</f>
        <v>0</v>
      </c>
      <c r="Q345" s="12">
        <f t="shared" si="25"/>
        <v>0</v>
      </c>
      <c r="R345" s="26">
        <f t="shared" si="24"/>
        <v>0</v>
      </c>
      <c r="S345" s="29">
        <f>SUMIFS(df_ajustes_conciliaco!C:C,df_ajustes_conciliaco!B:B,Conciliacao!A345)</f>
        <v>0</v>
      </c>
      <c r="T345" s="32">
        <f t="shared" si="26"/>
        <v>0</v>
      </c>
    </row>
    <row r="346" spans="1:20" x14ac:dyDescent="0.3">
      <c r="A346" s="6">
        <f t="shared" si="22"/>
        <v>45636</v>
      </c>
      <c r="B346" s="4">
        <f>-SUMIFS(df_extrato_zig!G:G,df_extrato_zig!E:E,Conciliacao!A346,df_extrato_zig!D:D,"Saque")</f>
        <v>0</v>
      </c>
      <c r="C346" s="4"/>
      <c r="D346" s="4">
        <f>SUMIFS(df_extrato_zig!E:E,df_extrato_zig!L:L,Conciliacao!A346,df_extrato_zig!F:F,"DINHEIRO")</f>
        <v>0</v>
      </c>
      <c r="E346" s="4">
        <f>SUMIFS(view_parc_agrup!H:H,view_parc_agrup!G:G,Conciliacao!A346)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SUMIFS(df_tesouraria_trans!E:E,df_tesouraria_trans!D:D,Conciliacao!A346,df_tesouraria_trans!E:E,"&gt;0")</f>
        <v>0</v>
      </c>
      <c r="I346" s="10">
        <f t="shared" si="23"/>
        <v>0</v>
      </c>
      <c r="J346" s="5">
        <f>SUMIFS(df_blueme_sem_parcelamento!E:E,df_blueme_sem_parcelamento!H:H,Conciliacao!A346)</f>
        <v>0</v>
      </c>
      <c r="K346" s="5">
        <f>SUMIFS(df_blueme_com_parcelamento!J:J,df_blueme_com_parcelamento!M:M,Conciliacao!A346)</f>
        <v>0</v>
      </c>
      <c r="L346" s="9">
        <f>SUMIFS(df_mutuos!I:I,df_mutuos!B:B,Conciliacao!A346)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33">
        <f>SUMIFS(df_tesouraria_trans!E:E,df_tesouraria_trans!D:D,Conciliacao!A346,df_tesouraria_trans!E:E,"&lt;0")</f>
        <v>0</v>
      </c>
      <c r="P346" s="33">
        <f>SUMIFS(df_extrato_zig!G:G,df_extrato_zig!E:E,Conciliacao!A346,df_extrato_zig!G:G,"&lt;0",df_extrato_zig!D:D,"&lt;&gt;Saque",df_extrato_zig!D:D,"&lt;&gt;Saldo Inicial")</f>
        <v>0</v>
      </c>
      <c r="Q346" s="12">
        <f t="shared" si="25"/>
        <v>0</v>
      </c>
      <c r="R346" s="26">
        <f t="shared" si="24"/>
        <v>0</v>
      </c>
      <c r="S346" s="29">
        <f>SUMIFS(df_ajustes_conciliaco!C:C,df_ajustes_conciliaco!B:B,Conciliacao!A346)</f>
        <v>0</v>
      </c>
      <c r="T346" s="32">
        <f t="shared" si="26"/>
        <v>0</v>
      </c>
    </row>
    <row r="347" spans="1:20" x14ac:dyDescent="0.3">
      <c r="A347" s="6">
        <f t="shared" si="22"/>
        <v>45637</v>
      </c>
      <c r="B347" s="4">
        <f>-SUMIFS(df_extrato_zig!G:G,df_extrato_zig!E:E,Conciliacao!A347,df_extrato_zig!D:D,"Saque")</f>
        <v>0</v>
      </c>
      <c r="C347" s="4"/>
      <c r="D347" s="4">
        <f>SUMIFS(df_extrato_zig!E:E,df_extrato_zig!L:L,Conciliacao!A347,df_extrato_zig!F:F,"DINHEIRO")</f>
        <v>0</v>
      </c>
      <c r="E347" s="4">
        <f>SUMIFS(view_parc_agrup!H:H,view_parc_agrup!G:G,Conciliacao!A347)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SUMIFS(df_tesouraria_trans!E:E,df_tesouraria_trans!D:D,Conciliacao!A347,df_tesouraria_trans!E:E,"&gt;0")</f>
        <v>0</v>
      </c>
      <c r="I347" s="10">
        <f t="shared" si="23"/>
        <v>0</v>
      </c>
      <c r="J347" s="5">
        <f>SUMIFS(df_blueme_sem_parcelamento!E:E,df_blueme_sem_parcelamento!H:H,Conciliacao!A347)</f>
        <v>0</v>
      </c>
      <c r="K347" s="5">
        <f>SUMIFS(df_blueme_com_parcelamento!J:J,df_blueme_com_parcelamento!M:M,Conciliacao!A347)</f>
        <v>0</v>
      </c>
      <c r="L347" s="9">
        <f>SUMIFS(df_mutuos!I:I,df_mutuos!B:B,Conciliacao!A347)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33">
        <f>SUMIFS(df_tesouraria_trans!E:E,df_tesouraria_trans!D:D,Conciliacao!A347,df_tesouraria_trans!E:E,"&lt;0")</f>
        <v>0</v>
      </c>
      <c r="P347" s="33">
        <f>SUMIFS(df_extrato_zig!G:G,df_extrato_zig!E:E,Conciliacao!A347,df_extrato_zig!G:G,"&lt;0",df_extrato_zig!D:D,"&lt;&gt;Saque",df_extrato_zig!D:D,"&lt;&gt;Saldo Inicial")</f>
        <v>0</v>
      </c>
      <c r="Q347" s="12">
        <f t="shared" si="25"/>
        <v>0</v>
      </c>
      <c r="R347" s="26">
        <f t="shared" si="24"/>
        <v>0</v>
      </c>
      <c r="S347" s="29">
        <f>SUMIFS(df_ajustes_conciliaco!C:C,df_ajustes_conciliaco!B:B,Conciliacao!A347)</f>
        <v>0</v>
      </c>
      <c r="T347" s="32">
        <f t="shared" si="26"/>
        <v>0</v>
      </c>
    </row>
    <row r="348" spans="1:20" x14ac:dyDescent="0.3">
      <c r="A348" s="6">
        <f t="shared" si="22"/>
        <v>45638</v>
      </c>
      <c r="B348" s="4">
        <f>-SUMIFS(df_extrato_zig!G:G,df_extrato_zig!E:E,Conciliacao!A348,df_extrato_zig!D:D,"Saque")</f>
        <v>0</v>
      </c>
      <c r="C348" s="4"/>
      <c r="D348" s="4">
        <f>SUMIFS(df_extrato_zig!E:E,df_extrato_zig!L:L,Conciliacao!A348,df_extrato_zig!F:F,"DINHEIRO")</f>
        <v>0</v>
      </c>
      <c r="E348" s="4">
        <f>SUMIFS(view_parc_agrup!H:H,view_parc_agrup!G:G,Conciliacao!A348)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SUMIFS(df_tesouraria_trans!E:E,df_tesouraria_trans!D:D,Conciliacao!A348,df_tesouraria_trans!E:E,"&gt;0")</f>
        <v>0</v>
      </c>
      <c r="I348" s="10">
        <f t="shared" si="23"/>
        <v>0</v>
      </c>
      <c r="J348" s="5">
        <f>SUMIFS(df_blueme_sem_parcelamento!E:E,df_blueme_sem_parcelamento!H:H,Conciliacao!A348)</f>
        <v>0</v>
      </c>
      <c r="K348" s="5">
        <f>SUMIFS(df_blueme_com_parcelamento!J:J,df_blueme_com_parcelamento!M:M,Conciliacao!A348)</f>
        <v>0</v>
      </c>
      <c r="L348" s="9">
        <f>SUMIFS(df_mutuos!I:I,df_mutuos!B:B,Conciliacao!A348)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33">
        <f>SUMIFS(df_tesouraria_trans!E:E,df_tesouraria_trans!D:D,Conciliacao!A348,df_tesouraria_trans!E:E,"&lt;0")</f>
        <v>0</v>
      </c>
      <c r="P348" s="33">
        <f>SUMIFS(df_extrato_zig!G:G,df_extrato_zig!E:E,Conciliacao!A348,df_extrato_zig!G:G,"&lt;0",df_extrato_zig!D:D,"&lt;&gt;Saque",df_extrato_zig!D:D,"&lt;&gt;Saldo Inicial")</f>
        <v>0</v>
      </c>
      <c r="Q348" s="12">
        <f t="shared" si="25"/>
        <v>0</v>
      </c>
      <c r="R348" s="26">
        <f t="shared" si="24"/>
        <v>0</v>
      </c>
      <c r="S348" s="29">
        <f>SUMIFS(df_ajustes_conciliaco!C:C,df_ajustes_conciliaco!B:B,Conciliacao!A348)</f>
        <v>0</v>
      </c>
      <c r="T348" s="32">
        <f t="shared" si="26"/>
        <v>0</v>
      </c>
    </row>
    <row r="349" spans="1:20" x14ac:dyDescent="0.3">
      <c r="A349" s="6">
        <f t="shared" si="22"/>
        <v>45639</v>
      </c>
      <c r="B349" s="4">
        <f>-SUMIFS(df_extrato_zig!G:G,df_extrato_zig!E:E,Conciliacao!A349,df_extrato_zig!D:D,"Saque")</f>
        <v>0</v>
      </c>
      <c r="C349" s="4"/>
      <c r="D349" s="4">
        <f>SUMIFS(df_extrato_zig!E:E,df_extrato_zig!L:L,Conciliacao!A349,df_extrato_zig!F:F,"DINHEIRO")</f>
        <v>0</v>
      </c>
      <c r="E349" s="4">
        <f>SUMIFS(view_parc_agrup!H:H,view_parc_agrup!G:G,Conciliacao!A349)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SUMIFS(df_tesouraria_trans!E:E,df_tesouraria_trans!D:D,Conciliacao!A349,df_tesouraria_trans!E:E,"&gt;0")</f>
        <v>0</v>
      </c>
      <c r="I349" s="10">
        <f t="shared" si="23"/>
        <v>0</v>
      </c>
      <c r="J349" s="5">
        <f>SUMIFS(df_blueme_sem_parcelamento!E:E,df_blueme_sem_parcelamento!H:H,Conciliacao!A349)</f>
        <v>0</v>
      </c>
      <c r="K349" s="5">
        <f>SUMIFS(df_blueme_com_parcelamento!J:J,df_blueme_com_parcelamento!M:M,Conciliacao!A349)</f>
        <v>0</v>
      </c>
      <c r="L349" s="9">
        <f>SUMIFS(df_mutuos!I:I,df_mutuos!B:B,Conciliacao!A349)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33">
        <f>SUMIFS(df_tesouraria_trans!E:E,df_tesouraria_trans!D:D,Conciliacao!A349,df_tesouraria_trans!E:E,"&lt;0")</f>
        <v>0</v>
      </c>
      <c r="P349" s="33">
        <f>SUMIFS(df_extrato_zig!G:G,df_extrato_zig!E:E,Conciliacao!A349,df_extrato_zig!G:G,"&lt;0",df_extrato_zig!D:D,"&lt;&gt;Saque",df_extrato_zig!D:D,"&lt;&gt;Saldo Inicial")</f>
        <v>0</v>
      </c>
      <c r="Q349" s="12">
        <f t="shared" si="25"/>
        <v>0</v>
      </c>
      <c r="R349" s="26">
        <f t="shared" si="24"/>
        <v>0</v>
      </c>
      <c r="S349" s="29">
        <f>SUMIFS(df_ajustes_conciliaco!C:C,df_ajustes_conciliaco!B:B,Conciliacao!A349)</f>
        <v>0</v>
      </c>
      <c r="T349" s="32">
        <f t="shared" si="26"/>
        <v>0</v>
      </c>
    </row>
    <row r="350" spans="1:20" x14ac:dyDescent="0.3">
      <c r="A350" s="6">
        <f t="shared" si="22"/>
        <v>45640</v>
      </c>
      <c r="B350" s="4">
        <f>-SUMIFS(df_extrato_zig!G:G,df_extrato_zig!E:E,Conciliacao!A350,df_extrato_zig!D:D,"Saque")</f>
        <v>0</v>
      </c>
      <c r="C350" s="4"/>
      <c r="D350" s="4">
        <f>SUMIFS(df_extrato_zig!E:E,df_extrato_zig!L:L,Conciliacao!A350,df_extrato_zig!F:F,"DINHEIRO")</f>
        <v>0</v>
      </c>
      <c r="E350" s="4">
        <f>SUMIFS(view_parc_agrup!H:H,view_parc_agrup!G:G,Conciliacao!A350)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SUMIFS(df_tesouraria_trans!E:E,df_tesouraria_trans!D:D,Conciliacao!A350,df_tesouraria_trans!E:E,"&gt;0")</f>
        <v>0</v>
      </c>
      <c r="I350" s="10">
        <f t="shared" si="23"/>
        <v>0</v>
      </c>
      <c r="J350" s="5">
        <f>SUMIFS(df_blueme_sem_parcelamento!E:E,df_blueme_sem_parcelamento!H:H,Conciliacao!A350)</f>
        <v>0</v>
      </c>
      <c r="K350" s="5">
        <f>SUMIFS(df_blueme_com_parcelamento!J:J,df_blueme_com_parcelamento!M:M,Conciliacao!A350)</f>
        <v>0</v>
      </c>
      <c r="L350" s="9">
        <f>SUMIFS(df_mutuos!I:I,df_mutuos!B:B,Conciliacao!A350)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33">
        <f>SUMIFS(df_tesouraria_trans!E:E,df_tesouraria_trans!D:D,Conciliacao!A350,df_tesouraria_trans!E:E,"&lt;0")</f>
        <v>0</v>
      </c>
      <c r="P350" s="33">
        <f>SUMIFS(df_extrato_zig!G:G,df_extrato_zig!E:E,Conciliacao!A350,df_extrato_zig!G:G,"&lt;0",df_extrato_zig!D:D,"&lt;&gt;Saque",df_extrato_zig!D:D,"&lt;&gt;Saldo Inicial")</f>
        <v>0</v>
      </c>
      <c r="Q350" s="12">
        <f t="shared" si="25"/>
        <v>0</v>
      </c>
      <c r="R350" s="26">
        <f t="shared" si="24"/>
        <v>0</v>
      </c>
      <c r="S350" s="29">
        <f>SUMIFS(df_ajustes_conciliaco!C:C,df_ajustes_conciliaco!B:B,Conciliacao!A350)</f>
        <v>0</v>
      </c>
      <c r="T350" s="32">
        <f t="shared" si="26"/>
        <v>0</v>
      </c>
    </row>
    <row r="351" spans="1:20" x14ac:dyDescent="0.3">
      <c r="A351" s="6">
        <f t="shared" si="22"/>
        <v>45641</v>
      </c>
      <c r="B351" s="4">
        <f>-SUMIFS(df_extrato_zig!G:G,df_extrato_zig!E:E,Conciliacao!A351,df_extrato_zig!D:D,"Saque")</f>
        <v>0</v>
      </c>
      <c r="C351" s="4"/>
      <c r="D351" s="4">
        <f>SUMIFS(df_extrato_zig!E:E,df_extrato_zig!L:L,Conciliacao!A351,df_extrato_zig!F:F,"DINHEIRO")</f>
        <v>0</v>
      </c>
      <c r="E351" s="4">
        <f>SUMIFS(view_parc_agrup!H:H,view_parc_agrup!G:G,Conciliacao!A351)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SUMIFS(df_tesouraria_trans!E:E,df_tesouraria_trans!D:D,Conciliacao!A351,df_tesouraria_trans!E:E,"&gt;0")</f>
        <v>0</v>
      </c>
      <c r="I351" s="10">
        <f t="shared" si="23"/>
        <v>0</v>
      </c>
      <c r="J351" s="5">
        <f>SUMIFS(df_blueme_sem_parcelamento!E:E,df_blueme_sem_parcelamento!H:H,Conciliacao!A351)</f>
        <v>0</v>
      </c>
      <c r="K351" s="5">
        <f>SUMIFS(df_blueme_com_parcelamento!J:J,df_blueme_com_parcelamento!M:M,Conciliacao!A351)</f>
        <v>0</v>
      </c>
      <c r="L351" s="9">
        <f>SUMIFS(df_mutuos!I:I,df_mutuos!B:B,Conciliacao!A351)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33">
        <f>SUMIFS(df_tesouraria_trans!E:E,df_tesouraria_trans!D:D,Conciliacao!A351,df_tesouraria_trans!E:E,"&lt;0")</f>
        <v>0</v>
      </c>
      <c r="P351" s="33">
        <f>SUMIFS(df_extrato_zig!G:G,df_extrato_zig!E:E,Conciliacao!A351,df_extrato_zig!G:G,"&lt;0",df_extrato_zig!D:D,"&lt;&gt;Saque",df_extrato_zig!D:D,"&lt;&gt;Saldo Inicial")</f>
        <v>0</v>
      </c>
      <c r="Q351" s="12">
        <f t="shared" si="25"/>
        <v>0</v>
      </c>
      <c r="R351" s="26">
        <f t="shared" si="24"/>
        <v>0</v>
      </c>
      <c r="S351" s="29">
        <f>SUMIFS(df_ajustes_conciliaco!C:C,df_ajustes_conciliaco!B:B,Conciliacao!A351)</f>
        <v>0</v>
      </c>
      <c r="T351" s="32">
        <f t="shared" si="26"/>
        <v>0</v>
      </c>
    </row>
    <row r="352" spans="1:20" x14ac:dyDescent="0.3">
      <c r="A352" s="6">
        <f t="shared" si="22"/>
        <v>45642</v>
      </c>
      <c r="B352" s="4">
        <f>-SUMIFS(df_extrato_zig!G:G,df_extrato_zig!E:E,Conciliacao!A352,df_extrato_zig!D:D,"Saque")</f>
        <v>0</v>
      </c>
      <c r="C352" s="4"/>
      <c r="D352" s="4">
        <f>SUMIFS(df_extrato_zig!E:E,df_extrato_zig!L:L,Conciliacao!A352,df_extrato_zig!F:F,"DINHEIRO")</f>
        <v>0</v>
      </c>
      <c r="E352" s="4">
        <f>SUMIFS(view_parc_agrup!H:H,view_parc_agrup!G:G,Conciliacao!A352)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SUMIFS(df_tesouraria_trans!E:E,df_tesouraria_trans!D:D,Conciliacao!A352,df_tesouraria_trans!E:E,"&gt;0")</f>
        <v>0</v>
      </c>
      <c r="I352" s="10">
        <f t="shared" si="23"/>
        <v>0</v>
      </c>
      <c r="J352" s="5">
        <f>SUMIFS(df_blueme_sem_parcelamento!E:E,df_blueme_sem_parcelamento!H:H,Conciliacao!A352)</f>
        <v>0</v>
      </c>
      <c r="K352" s="5">
        <f>SUMIFS(df_blueme_com_parcelamento!J:J,df_blueme_com_parcelamento!M:M,Conciliacao!A352)</f>
        <v>0</v>
      </c>
      <c r="L352" s="9">
        <f>SUMIFS(df_mutuos!I:I,df_mutuos!B:B,Conciliacao!A352)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33">
        <f>SUMIFS(df_tesouraria_trans!E:E,df_tesouraria_trans!D:D,Conciliacao!A352,df_tesouraria_trans!E:E,"&lt;0")</f>
        <v>0</v>
      </c>
      <c r="P352" s="33">
        <f>SUMIFS(df_extrato_zig!G:G,df_extrato_zig!E:E,Conciliacao!A352,df_extrato_zig!G:G,"&lt;0",df_extrato_zig!D:D,"&lt;&gt;Saque",df_extrato_zig!D:D,"&lt;&gt;Saldo Inicial")</f>
        <v>0</v>
      </c>
      <c r="Q352" s="12">
        <f t="shared" si="25"/>
        <v>0</v>
      </c>
      <c r="R352" s="26">
        <f t="shared" si="24"/>
        <v>0</v>
      </c>
      <c r="S352" s="29">
        <f>SUMIFS(df_ajustes_conciliaco!C:C,df_ajustes_conciliaco!B:B,Conciliacao!A352)</f>
        <v>0</v>
      </c>
      <c r="T352" s="32">
        <f t="shared" si="26"/>
        <v>0</v>
      </c>
    </row>
    <row r="353" spans="1:20" x14ac:dyDescent="0.3">
      <c r="A353" s="6">
        <f t="shared" si="22"/>
        <v>45643</v>
      </c>
      <c r="B353" s="4">
        <f>-SUMIFS(df_extrato_zig!G:G,df_extrato_zig!E:E,Conciliacao!A353,df_extrato_zig!D:D,"Saque")</f>
        <v>0</v>
      </c>
      <c r="C353" s="4"/>
      <c r="D353" s="4">
        <f>SUMIFS(df_extrato_zig!E:E,df_extrato_zig!L:L,Conciliacao!A353,df_extrato_zig!F:F,"DINHEIRO")</f>
        <v>0</v>
      </c>
      <c r="E353" s="4">
        <f>SUMIFS(view_parc_agrup!H:H,view_parc_agrup!G:G,Conciliacao!A353)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SUMIFS(df_tesouraria_trans!E:E,df_tesouraria_trans!D:D,Conciliacao!A353,df_tesouraria_trans!E:E,"&gt;0")</f>
        <v>0</v>
      </c>
      <c r="I353" s="10">
        <f t="shared" si="23"/>
        <v>0</v>
      </c>
      <c r="J353" s="5">
        <f>SUMIFS(df_blueme_sem_parcelamento!E:E,df_blueme_sem_parcelamento!H:H,Conciliacao!A353)</f>
        <v>0</v>
      </c>
      <c r="K353" s="5">
        <f>SUMIFS(df_blueme_com_parcelamento!J:J,df_blueme_com_parcelamento!M:M,Conciliacao!A353)</f>
        <v>0</v>
      </c>
      <c r="L353" s="9">
        <f>SUMIFS(df_mutuos!I:I,df_mutuos!B:B,Conciliacao!A353)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33">
        <f>SUMIFS(df_tesouraria_trans!E:E,df_tesouraria_trans!D:D,Conciliacao!A353,df_tesouraria_trans!E:E,"&lt;0")</f>
        <v>0</v>
      </c>
      <c r="P353" s="33">
        <f>SUMIFS(df_extrato_zig!G:G,df_extrato_zig!E:E,Conciliacao!A353,df_extrato_zig!G:G,"&lt;0",df_extrato_zig!D:D,"&lt;&gt;Saque",df_extrato_zig!D:D,"&lt;&gt;Saldo Inicial")</f>
        <v>0</v>
      </c>
      <c r="Q353" s="12">
        <f t="shared" si="25"/>
        <v>0</v>
      </c>
      <c r="R353" s="26">
        <f t="shared" si="24"/>
        <v>0</v>
      </c>
      <c r="S353" s="29">
        <f>SUMIFS(df_ajustes_conciliaco!C:C,df_ajustes_conciliaco!B:B,Conciliacao!A353)</f>
        <v>0</v>
      </c>
      <c r="T353" s="32">
        <f t="shared" si="26"/>
        <v>0</v>
      </c>
    </row>
    <row r="354" spans="1:20" x14ac:dyDescent="0.3">
      <c r="A354" s="6">
        <f t="shared" si="22"/>
        <v>45644</v>
      </c>
      <c r="B354" s="4">
        <f>-SUMIFS(df_extrato_zig!G:G,df_extrato_zig!E:E,Conciliacao!A354,df_extrato_zig!D:D,"Saque")</f>
        <v>0</v>
      </c>
      <c r="C354" s="4"/>
      <c r="D354" s="4">
        <f>SUMIFS(df_extrato_zig!E:E,df_extrato_zig!L:L,Conciliacao!A354,df_extrato_zig!F:F,"DINHEIRO")</f>
        <v>0</v>
      </c>
      <c r="E354" s="4">
        <f>SUMIFS(view_parc_agrup!H:H,view_parc_agrup!G:G,Conciliacao!A354)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SUMIFS(df_tesouraria_trans!E:E,df_tesouraria_trans!D:D,Conciliacao!A354,df_tesouraria_trans!E:E,"&gt;0")</f>
        <v>0</v>
      </c>
      <c r="I354" s="10">
        <f t="shared" si="23"/>
        <v>0</v>
      </c>
      <c r="J354" s="5">
        <f>SUMIFS(df_blueme_sem_parcelamento!E:E,df_blueme_sem_parcelamento!H:H,Conciliacao!A354)</f>
        <v>0</v>
      </c>
      <c r="K354" s="5">
        <f>SUMIFS(df_blueme_com_parcelamento!J:J,df_blueme_com_parcelamento!M:M,Conciliacao!A354)</f>
        <v>0</v>
      </c>
      <c r="L354" s="9">
        <f>SUMIFS(df_mutuos!I:I,df_mutuos!B:B,Conciliacao!A354)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33">
        <f>SUMIFS(df_tesouraria_trans!E:E,df_tesouraria_trans!D:D,Conciliacao!A354,df_tesouraria_trans!E:E,"&lt;0")</f>
        <v>0</v>
      </c>
      <c r="P354" s="33">
        <f>SUMIFS(df_extrato_zig!G:G,df_extrato_zig!E:E,Conciliacao!A354,df_extrato_zig!G:G,"&lt;0",df_extrato_zig!D:D,"&lt;&gt;Saque",df_extrato_zig!D:D,"&lt;&gt;Saldo Inicial")</f>
        <v>0</v>
      </c>
      <c r="Q354" s="12">
        <f t="shared" si="25"/>
        <v>0</v>
      </c>
      <c r="R354" s="26">
        <f t="shared" si="24"/>
        <v>0</v>
      </c>
      <c r="S354" s="29">
        <f>SUMIFS(df_ajustes_conciliaco!C:C,df_ajustes_conciliaco!B:B,Conciliacao!A354)</f>
        <v>0</v>
      </c>
      <c r="T354" s="32">
        <f t="shared" si="26"/>
        <v>0</v>
      </c>
    </row>
    <row r="355" spans="1:20" x14ac:dyDescent="0.3">
      <c r="A355" s="6">
        <f t="shared" si="22"/>
        <v>45645</v>
      </c>
      <c r="B355" s="4">
        <f>-SUMIFS(df_extrato_zig!G:G,df_extrato_zig!E:E,Conciliacao!A355,df_extrato_zig!D:D,"Saque")</f>
        <v>0</v>
      </c>
      <c r="C355" s="4"/>
      <c r="D355" s="4">
        <f>SUMIFS(df_extrato_zig!E:E,df_extrato_zig!L:L,Conciliacao!A355,df_extrato_zig!F:F,"DINHEIRO")</f>
        <v>0</v>
      </c>
      <c r="E355" s="4">
        <f>SUMIFS(view_parc_agrup!H:H,view_parc_agrup!G:G,Conciliacao!A355)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SUMIFS(df_tesouraria_trans!E:E,df_tesouraria_trans!D:D,Conciliacao!A355,df_tesouraria_trans!E:E,"&gt;0")</f>
        <v>0</v>
      </c>
      <c r="I355" s="10">
        <f t="shared" si="23"/>
        <v>0</v>
      </c>
      <c r="J355" s="5">
        <f>SUMIFS(df_blueme_sem_parcelamento!E:E,df_blueme_sem_parcelamento!H:H,Conciliacao!A355)</f>
        <v>0</v>
      </c>
      <c r="K355" s="5">
        <f>SUMIFS(df_blueme_com_parcelamento!J:J,df_blueme_com_parcelamento!M:M,Conciliacao!A355)</f>
        <v>0</v>
      </c>
      <c r="L355" s="9">
        <f>SUMIFS(df_mutuos!I:I,df_mutuos!B:B,Conciliacao!A355)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33">
        <f>SUMIFS(df_tesouraria_trans!E:E,df_tesouraria_trans!D:D,Conciliacao!A355,df_tesouraria_trans!E:E,"&lt;0")</f>
        <v>0</v>
      </c>
      <c r="P355" s="33">
        <f>SUMIFS(df_extrato_zig!G:G,df_extrato_zig!E:E,Conciliacao!A355,df_extrato_zig!G:G,"&lt;0",df_extrato_zig!D:D,"&lt;&gt;Saque",df_extrato_zig!D:D,"&lt;&gt;Saldo Inicial")</f>
        <v>0</v>
      </c>
      <c r="Q355" s="12">
        <f t="shared" si="25"/>
        <v>0</v>
      </c>
      <c r="R355" s="26">
        <f t="shared" si="24"/>
        <v>0</v>
      </c>
      <c r="S355" s="29">
        <f>SUMIFS(df_ajustes_conciliaco!C:C,df_ajustes_conciliaco!B:B,Conciliacao!A355)</f>
        <v>0</v>
      </c>
      <c r="T355" s="32">
        <f t="shared" si="26"/>
        <v>0</v>
      </c>
    </row>
    <row r="356" spans="1:20" x14ac:dyDescent="0.3">
      <c r="A356" s="6">
        <f t="shared" si="22"/>
        <v>45646</v>
      </c>
      <c r="B356" s="4">
        <f>-SUMIFS(df_extrato_zig!G:G,df_extrato_zig!E:E,Conciliacao!A356,df_extrato_zig!D:D,"Saque")</f>
        <v>0</v>
      </c>
      <c r="C356" s="4"/>
      <c r="D356" s="4">
        <f>SUMIFS(df_extrato_zig!E:E,df_extrato_zig!L:L,Conciliacao!A356,df_extrato_zig!F:F,"DINHEIRO")</f>
        <v>0</v>
      </c>
      <c r="E356" s="4">
        <f>SUMIFS(view_parc_agrup!H:H,view_parc_agrup!G:G,Conciliacao!A356)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SUMIFS(df_tesouraria_trans!E:E,df_tesouraria_trans!D:D,Conciliacao!A356,df_tesouraria_trans!E:E,"&gt;0")</f>
        <v>0</v>
      </c>
      <c r="I356" s="10">
        <f t="shared" si="23"/>
        <v>0</v>
      </c>
      <c r="J356" s="5">
        <f>SUMIFS(df_blueme_sem_parcelamento!E:E,df_blueme_sem_parcelamento!H:H,Conciliacao!A356)</f>
        <v>0</v>
      </c>
      <c r="K356" s="5">
        <f>SUMIFS(df_blueme_com_parcelamento!J:J,df_blueme_com_parcelamento!M:M,Conciliacao!A356)</f>
        <v>0</v>
      </c>
      <c r="L356" s="9">
        <f>SUMIFS(df_mutuos!I:I,df_mutuos!B:B,Conciliacao!A356)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33">
        <f>SUMIFS(df_tesouraria_trans!E:E,df_tesouraria_trans!D:D,Conciliacao!A356,df_tesouraria_trans!E:E,"&lt;0")</f>
        <v>0</v>
      </c>
      <c r="P356" s="33">
        <f>SUMIFS(df_extrato_zig!G:G,df_extrato_zig!E:E,Conciliacao!A356,df_extrato_zig!G:G,"&lt;0",df_extrato_zig!D:D,"&lt;&gt;Saque",df_extrato_zig!D:D,"&lt;&gt;Saldo Inicial")</f>
        <v>0</v>
      </c>
      <c r="Q356" s="12">
        <f t="shared" si="25"/>
        <v>0</v>
      </c>
      <c r="R356" s="26">
        <f t="shared" si="24"/>
        <v>0</v>
      </c>
      <c r="S356" s="29">
        <f>SUMIFS(df_ajustes_conciliaco!C:C,df_ajustes_conciliaco!B:B,Conciliacao!A356)</f>
        <v>0</v>
      </c>
      <c r="T356" s="32">
        <f t="shared" si="26"/>
        <v>0</v>
      </c>
    </row>
    <row r="357" spans="1:20" x14ac:dyDescent="0.3">
      <c r="A357" s="6">
        <f t="shared" si="22"/>
        <v>45647</v>
      </c>
      <c r="B357" s="4">
        <f>-SUMIFS(df_extrato_zig!G:G,df_extrato_zig!E:E,Conciliacao!A357,df_extrato_zig!D:D,"Saque")</f>
        <v>0</v>
      </c>
      <c r="C357" s="4"/>
      <c r="D357" s="4">
        <f>SUMIFS(df_extrato_zig!E:E,df_extrato_zig!L:L,Conciliacao!A357,df_extrato_zig!F:F,"DINHEIRO")</f>
        <v>0</v>
      </c>
      <c r="E357" s="4">
        <f>SUMIFS(view_parc_agrup!H:H,view_parc_agrup!G:G,Conciliacao!A357)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SUMIFS(df_tesouraria_trans!E:E,df_tesouraria_trans!D:D,Conciliacao!A357,df_tesouraria_trans!E:E,"&gt;0")</f>
        <v>0</v>
      </c>
      <c r="I357" s="10">
        <f t="shared" si="23"/>
        <v>0</v>
      </c>
      <c r="J357" s="5">
        <f>SUMIFS(df_blueme_sem_parcelamento!E:E,df_blueme_sem_parcelamento!H:H,Conciliacao!A357)</f>
        <v>0</v>
      </c>
      <c r="K357" s="5">
        <f>SUMIFS(df_blueme_com_parcelamento!J:J,df_blueme_com_parcelamento!M:M,Conciliacao!A357)</f>
        <v>0</v>
      </c>
      <c r="L357" s="9">
        <f>SUMIFS(df_mutuos!I:I,df_mutuos!B:B,Conciliacao!A357)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33">
        <f>SUMIFS(df_tesouraria_trans!E:E,df_tesouraria_trans!D:D,Conciliacao!A357,df_tesouraria_trans!E:E,"&lt;0")</f>
        <v>0</v>
      </c>
      <c r="P357" s="33">
        <f>SUMIFS(df_extrato_zig!G:G,df_extrato_zig!E:E,Conciliacao!A357,df_extrato_zig!G:G,"&lt;0",df_extrato_zig!D:D,"&lt;&gt;Saque",df_extrato_zig!D:D,"&lt;&gt;Saldo Inicial")</f>
        <v>0</v>
      </c>
      <c r="Q357" s="12">
        <f t="shared" si="25"/>
        <v>0</v>
      </c>
      <c r="R357" s="26">
        <f t="shared" si="24"/>
        <v>0</v>
      </c>
      <c r="S357" s="29">
        <f>SUMIFS(df_ajustes_conciliaco!C:C,df_ajustes_conciliaco!B:B,Conciliacao!A357)</f>
        <v>0</v>
      </c>
      <c r="T357" s="32">
        <f t="shared" si="26"/>
        <v>0</v>
      </c>
    </row>
    <row r="358" spans="1:20" x14ac:dyDescent="0.3">
      <c r="A358" s="6">
        <f t="shared" si="22"/>
        <v>45648</v>
      </c>
      <c r="B358" s="4">
        <f>-SUMIFS(df_extrato_zig!G:G,df_extrato_zig!E:E,Conciliacao!A358,df_extrato_zig!D:D,"Saque")</f>
        <v>0</v>
      </c>
      <c r="C358" s="4"/>
      <c r="D358" s="4">
        <f>SUMIFS(df_extrato_zig!E:E,df_extrato_zig!L:L,Conciliacao!A358,df_extrato_zig!F:F,"DINHEIRO")</f>
        <v>0</v>
      </c>
      <c r="E358" s="4">
        <f>SUMIFS(view_parc_agrup!H:H,view_parc_agrup!G:G,Conciliacao!A358)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SUMIFS(df_tesouraria_trans!E:E,df_tesouraria_trans!D:D,Conciliacao!A358,df_tesouraria_trans!E:E,"&gt;0")</f>
        <v>0</v>
      </c>
      <c r="I358" s="10">
        <f t="shared" si="23"/>
        <v>0</v>
      </c>
      <c r="J358" s="5">
        <f>SUMIFS(df_blueme_sem_parcelamento!E:E,df_blueme_sem_parcelamento!H:H,Conciliacao!A358)</f>
        <v>0</v>
      </c>
      <c r="K358" s="5">
        <f>SUMIFS(df_blueme_com_parcelamento!J:J,df_blueme_com_parcelamento!M:M,Conciliacao!A358)</f>
        <v>0</v>
      </c>
      <c r="L358" s="9">
        <f>SUMIFS(df_mutuos!I:I,df_mutuos!B:B,Conciliacao!A358)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33">
        <f>SUMIFS(df_tesouraria_trans!E:E,df_tesouraria_trans!D:D,Conciliacao!A358,df_tesouraria_trans!E:E,"&lt;0")</f>
        <v>0</v>
      </c>
      <c r="P358" s="33">
        <f>SUMIFS(df_extrato_zig!G:G,df_extrato_zig!E:E,Conciliacao!A358,df_extrato_zig!G:G,"&lt;0",df_extrato_zig!D:D,"&lt;&gt;Saque",df_extrato_zig!D:D,"&lt;&gt;Saldo Inicial")</f>
        <v>0</v>
      </c>
      <c r="Q358" s="12">
        <f t="shared" si="25"/>
        <v>0</v>
      </c>
      <c r="R358" s="26">
        <f t="shared" si="24"/>
        <v>0</v>
      </c>
      <c r="S358" s="29">
        <f>SUMIFS(df_ajustes_conciliaco!C:C,df_ajustes_conciliaco!B:B,Conciliacao!A358)</f>
        <v>0</v>
      </c>
      <c r="T358" s="32">
        <f t="shared" si="26"/>
        <v>0</v>
      </c>
    </row>
    <row r="359" spans="1:20" x14ac:dyDescent="0.3">
      <c r="A359" s="6">
        <f t="shared" si="22"/>
        <v>45649</v>
      </c>
      <c r="B359" s="4">
        <f>-SUMIFS(df_extrato_zig!G:G,df_extrato_zig!E:E,Conciliacao!A359,df_extrato_zig!D:D,"Saque")</f>
        <v>0</v>
      </c>
      <c r="C359" s="4"/>
      <c r="D359" s="4">
        <f>SUMIFS(df_extrato_zig!E:E,df_extrato_zig!L:L,Conciliacao!A359,df_extrato_zig!F:F,"DINHEIRO")</f>
        <v>0</v>
      </c>
      <c r="E359" s="4">
        <f>SUMIFS(view_parc_agrup!H:H,view_parc_agrup!G:G,Conciliacao!A359)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SUMIFS(df_tesouraria_trans!E:E,df_tesouraria_trans!D:D,Conciliacao!A359,df_tesouraria_trans!E:E,"&gt;0")</f>
        <v>0</v>
      </c>
      <c r="I359" s="10">
        <f t="shared" si="23"/>
        <v>0</v>
      </c>
      <c r="J359" s="5">
        <f>SUMIFS(df_blueme_sem_parcelamento!E:E,df_blueme_sem_parcelamento!H:H,Conciliacao!A359)</f>
        <v>0</v>
      </c>
      <c r="K359" s="5">
        <f>SUMIFS(df_blueme_com_parcelamento!J:J,df_blueme_com_parcelamento!M:M,Conciliacao!A359)</f>
        <v>0</v>
      </c>
      <c r="L359" s="9">
        <f>SUMIFS(df_mutuos!I:I,df_mutuos!B:B,Conciliacao!A359)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33">
        <f>SUMIFS(df_tesouraria_trans!E:E,df_tesouraria_trans!D:D,Conciliacao!A359,df_tesouraria_trans!E:E,"&lt;0")</f>
        <v>0</v>
      </c>
      <c r="P359" s="33">
        <f>SUMIFS(df_extrato_zig!G:G,df_extrato_zig!E:E,Conciliacao!A359,df_extrato_zig!G:G,"&lt;0",df_extrato_zig!D:D,"&lt;&gt;Saque",df_extrato_zig!D:D,"&lt;&gt;Saldo Inicial")</f>
        <v>0</v>
      </c>
      <c r="Q359" s="12">
        <f t="shared" si="25"/>
        <v>0</v>
      </c>
      <c r="R359" s="26">
        <f t="shared" si="24"/>
        <v>0</v>
      </c>
      <c r="S359" s="29">
        <f>SUMIFS(df_ajustes_conciliaco!C:C,df_ajustes_conciliaco!B:B,Conciliacao!A359)</f>
        <v>0</v>
      </c>
      <c r="T359" s="32">
        <f t="shared" si="26"/>
        <v>0</v>
      </c>
    </row>
    <row r="360" spans="1:20" x14ac:dyDescent="0.3">
      <c r="A360" s="6">
        <f t="shared" si="22"/>
        <v>45650</v>
      </c>
      <c r="B360" s="4">
        <f>-SUMIFS(df_extrato_zig!G:G,df_extrato_zig!E:E,Conciliacao!A360,df_extrato_zig!D:D,"Saque")</f>
        <v>0</v>
      </c>
      <c r="C360" s="4"/>
      <c r="D360" s="4">
        <f>SUMIFS(df_extrato_zig!E:E,df_extrato_zig!L:L,Conciliacao!A360,df_extrato_zig!F:F,"DINHEIRO")</f>
        <v>0</v>
      </c>
      <c r="E360" s="4">
        <f>SUMIFS(view_parc_agrup!H:H,view_parc_agrup!G:G,Conciliacao!A360)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SUMIFS(df_tesouraria_trans!E:E,df_tesouraria_trans!D:D,Conciliacao!A360,df_tesouraria_trans!E:E,"&gt;0")</f>
        <v>0</v>
      </c>
      <c r="I360" s="10">
        <f t="shared" si="23"/>
        <v>0</v>
      </c>
      <c r="J360" s="5">
        <f>SUMIFS(df_blueme_sem_parcelamento!E:E,df_blueme_sem_parcelamento!H:H,Conciliacao!A360)</f>
        <v>0</v>
      </c>
      <c r="K360" s="5">
        <f>SUMIFS(df_blueme_com_parcelamento!J:J,df_blueme_com_parcelamento!M:M,Conciliacao!A360)</f>
        <v>0</v>
      </c>
      <c r="L360" s="9">
        <f>SUMIFS(df_mutuos!I:I,df_mutuos!B:B,Conciliacao!A360)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33">
        <f>SUMIFS(df_tesouraria_trans!E:E,df_tesouraria_trans!D:D,Conciliacao!A360,df_tesouraria_trans!E:E,"&lt;0")</f>
        <v>0</v>
      </c>
      <c r="P360" s="33">
        <f>SUMIFS(df_extrato_zig!G:G,df_extrato_zig!E:E,Conciliacao!A360,df_extrato_zig!G:G,"&lt;0",df_extrato_zig!D:D,"&lt;&gt;Saque",df_extrato_zig!D:D,"&lt;&gt;Saldo Inicial")</f>
        <v>0</v>
      </c>
      <c r="Q360" s="12">
        <f t="shared" si="25"/>
        <v>0</v>
      </c>
      <c r="R360" s="26">
        <f t="shared" si="24"/>
        <v>0</v>
      </c>
      <c r="S360" s="29">
        <f>SUMIFS(df_ajustes_conciliaco!C:C,df_ajustes_conciliaco!B:B,Conciliacao!A360)</f>
        <v>0</v>
      </c>
      <c r="T360" s="32">
        <f t="shared" si="26"/>
        <v>0</v>
      </c>
    </row>
    <row r="361" spans="1:20" x14ac:dyDescent="0.3">
      <c r="A361" s="6">
        <f t="shared" si="22"/>
        <v>45651</v>
      </c>
      <c r="B361" s="4">
        <f>-SUMIFS(df_extrato_zig!G:G,df_extrato_zig!E:E,Conciliacao!A361,df_extrato_zig!D:D,"Saque")</f>
        <v>0</v>
      </c>
      <c r="C361" s="4"/>
      <c r="D361" s="4">
        <f>SUMIFS(df_extrato_zig!E:E,df_extrato_zig!L:L,Conciliacao!A361,df_extrato_zig!F:F,"DINHEIRO")</f>
        <v>0</v>
      </c>
      <c r="E361" s="4">
        <f>SUMIFS(view_parc_agrup!H:H,view_parc_agrup!G:G,Conciliacao!A361)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SUMIFS(df_tesouraria_trans!E:E,df_tesouraria_trans!D:D,Conciliacao!A361,df_tesouraria_trans!E:E,"&gt;0")</f>
        <v>0</v>
      </c>
      <c r="I361" s="10">
        <f t="shared" si="23"/>
        <v>0</v>
      </c>
      <c r="J361" s="5">
        <f>SUMIFS(df_blueme_sem_parcelamento!E:E,df_blueme_sem_parcelamento!H:H,Conciliacao!A361)</f>
        <v>0</v>
      </c>
      <c r="K361" s="5">
        <f>SUMIFS(df_blueme_com_parcelamento!J:J,df_blueme_com_parcelamento!M:M,Conciliacao!A361)</f>
        <v>0</v>
      </c>
      <c r="L361" s="9">
        <f>SUMIFS(df_mutuos!I:I,df_mutuos!B:B,Conciliacao!A361)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33">
        <f>SUMIFS(df_tesouraria_trans!E:E,df_tesouraria_trans!D:D,Conciliacao!A361,df_tesouraria_trans!E:E,"&lt;0")</f>
        <v>0</v>
      </c>
      <c r="P361" s="33">
        <f>SUMIFS(df_extrato_zig!G:G,df_extrato_zig!E:E,Conciliacao!A361,df_extrato_zig!G:G,"&lt;0",df_extrato_zig!D:D,"&lt;&gt;Saque",df_extrato_zig!D:D,"&lt;&gt;Saldo Inicial")</f>
        <v>0</v>
      </c>
      <c r="Q361" s="12">
        <f t="shared" si="25"/>
        <v>0</v>
      </c>
      <c r="R361" s="26">
        <f t="shared" si="24"/>
        <v>0</v>
      </c>
      <c r="S361" s="29">
        <f>SUMIFS(df_ajustes_conciliaco!C:C,df_ajustes_conciliaco!B:B,Conciliacao!A361)</f>
        <v>0</v>
      </c>
      <c r="T361" s="32">
        <f t="shared" si="26"/>
        <v>0</v>
      </c>
    </row>
    <row r="362" spans="1:20" x14ac:dyDescent="0.3">
      <c r="A362" s="6">
        <f t="shared" si="22"/>
        <v>45652</v>
      </c>
      <c r="B362" s="4">
        <f>-SUMIFS(df_extrato_zig!G:G,df_extrato_zig!E:E,Conciliacao!A362,df_extrato_zig!D:D,"Saque")</f>
        <v>0</v>
      </c>
      <c r="C362" s="4"/>
      <c r="D362" s="4">
        <f>SUMIFS(df_extrato_zig!E:E,df_extrato_zig!L:L,Conciliacao!A362,df_extrato_zig!F:F,"DINHEIRO")</f>
        <v>0</v>
      </c>
      <c r="E362" s="4">
        <f>SUMIFS(view_parc_agrup!H:H,view_parc_agrup!G:G,Conciliacao!A362)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SUMIFS(df_tesouraria_trans!E:E,df_tesouraria_trans!D:D,Conciliacao!A362,df_tesouraria_trans!E:E,"&gt;0")</f>
        <v>0</v>
      </c>
      <c r="I362" s="10">
        <f t="shared" si="23"/>
        <v>0</v>
      </c>
      <c r="J362" s="5">
        <f>SUMIFS(df_blueme_sem_parcelamento!E:E,df_blueme_sem_parcelamento!H:H,Conciliacao!A362)</f>
        <v>0</v>
      </c>
      <c r="K362" s="5">
        <f>SUMIFS(df_blueme_com_parcelamento!J:J,df_blueme_com_parcelamento!M:M,Conciliacao!A362)</f>
        <v>0</v>
      </c>
      <c r="L362" s="9">
        <f>SUMIFS(df_mutuos!I:I,df_mutuos!B:B,Conciliacao!A362)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33">
        <f>SUMIFS(df_tesouraria_trans!E:E,df_tesouraria_trans!D:D,Conciliacao!A362,df_tesouraria_trans!E:E,"&lt;0")</f>
        <v>0</v>
      </c>
      <c r="P362" s="33">
        <f>SUMIFS(df_extrato_zig!G:G,df_extrato_zig!E:E,Conciliacao!A362,df_extrato_zig!G:G,"&lt;0",df_extrato_zig!D:D,"&lt;&gt;Saque",df_extrato_zig!D:D,"&lt;&gt;Saldo Inicial")</f>
        <v>0</v>
      </c>
      <c r="Q362" s="12">
        <f t="shared" si="25"/>
        <v>0</v>
      </c>
      <c r="R362" s="26">
        <f t="shared" si="24"/>
        <v>0</v>
      </c>
      <c r="S362" s="29">
        <f>SUMIFS(df_ajustes_conciliaco!C:C,df_ajustes_conciliaco!B:B,Conciliacao!A362)</f>
        <v>0</v>
      </c>
      <c r="T362" s="32">
        <f t="shared" si="26"/>
        <v>0</v>
      </c>
    </row>
    <row r="363" spans="1:20" x14ac:dyDescent="0.3">
      <c r="A363" s="6">
        <f t="shared" si="22"/>
        <v>45653</v>
      </c>
      <c r="B363" s="4">
        <f>-SUMIFS(df_extrato_zig!G:G,df_extrato_zig!E:E,Conciliacao!A363,df_extrato_zig!D:D,"Saque")</f>
        <v>0</v>
      </c>
      <c r="C363" s="4"/>
      <c r="D363" s="4">
        <f>SUMIFS(df_extrato_zig!E:E,df_extrato_zig!L:L,Conciliacao!A363,df_extrato_zig!F:F,"DINHEIRO")</f>
        <v>0</v>
      </c>
      <c r="E363" s="4">
        <f>SUMIFS(view_parc_agrup!H:H,view_parc_agrup!G:G,Conciliacao!A363)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SUMIFS(df_tesouraria_trans!E:E,df_tesouraria_trans!D:D,Conciliacao!A363,df_tesouraria_trans!E:E,"&gt;0")</f>
        <v>0</v>
      </c>
      <c r="I363" s="10">
        <f t="shared" si="23"/>
        <v>0</v>
      </c>
      <c r="J363" s="5">
        <f>SUMIFS(df_blueme_sem_parcelamento!E:E,df_blueme_sem_parcelamento!H:H,Conciliacao!A363)</f>
        <v>0</v>
      </c>
      <c r="K363" s="5">
        <f>SUMIFS(df_blueme_com_parcelamento!J:J,df_blueme_com_parcelamento!M:M,Conciliacao!A363)</f>
        <v>0</v>
      </c>
      <c r="L363" s="9">
        <f>SUMIFS(df_mutuos!I:I,df_mutuos!B:B,Conciliacao!A363)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33">
        <f>SUMIFS(df_tesouraria_trans!E:E,df_tesouraria_trans!D:D,Conciliacao!A363,df_tesouraria_trans!E:E,"&lt;0")</f>
        <v>0</v>
      </c>
      <c r="P363" s="33">
        <f>SUMIFS(df_extrato_zig!G:G,df_extrato_zig!E:E,Conciliacao!A363,df_extrato_zig!G:G,"&lt;0",df_extrato_zig!D:D,"&lt;&gt;Saque",df_extrato_zig!D:D,"&lt;&gt;Saldo Inicial")</f>
        <v>0</v>
      </c>
      <c r="Q363" s="12">
        <f t="shared" si="25"/>
        <v>0</v>
      </c>
      <c r="R363" s="26">
        <f t="shared" si="24"/>
        <v>0</v>
      </c>
      <c r="S363" s="29">
        <f>SUMIFS(df_ajustes_conciliaco!C:C,df_ajustes_conciliaco!B:B,Conciliacao!A363)</f>
        <v>0</v>
      </c>
      <c r="T363" s="32">
        <f t="shared" si="26"/>
        <v>0</v>
      </c>
    </row>
    <row r="364" spans="1:20" x14ac:dyDescent="0.3">
      <c r="A364" s="6">
        <f t="shared" si="22"/>
        <v>45654</v>
      </c>
      <c r="B364" s="4">
        <f>-SUMIFS(df_extrato_zig!G:G,df_extrato_zig!E:E,Conciliacao!A364,df_extrato_zig!D:D,"Saque")</f>
        <v>0</v>
      </c>
      <c r="C364" s="4"/>
      <c r="D364" s="4">
        <f>SUMIFS(df_extrato_zig!E:E,df_extrato_zig!L:L,Conciliacao!A364,df_extrato_zig!F:F,"DINHEIRO")</f>
        <v>0</v>
      </c>
      <c r="E364" s="4">
        <f>SUMIFS(view_parc_agrup!H:H,view_parc_agrup!G:G,Conciliacao!A364)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SUMIFS(df_tesouraria_trans!E:E,df_tesouraria_trans!D:D,Conciliacao!A364,df_tesouraria_trans!E:E,"&gt;0")</f>
        <v>0</v>
      </c>
      <c r="I364" s="10">
        <f t="shared" si="23"/>
        <v>0</v>
      </c>
      <c r="J364" s="5">
        <f>SUMIFS(df_blueme_sem_parcelamento!E:E,df_blueme_sem_parcelamento!H:H,Conciliacao!A364)</f>
        <v>0</v>
      </c>
      <c r="K364" s="5">
        <f>SUMIFS(df_blueme_com_parcelamento!J:J,df_blueme_com_parcelamento!M:M,Conciliacao!A364)</f>
        <v>0</v>
      </c>
      <c r="L364" s="9">
        <f>SUMIFS(df_mutuos!I:I,df_mutuos!B:B,Conciliacao!A364)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33">
        <f>SUMIFS(df_tesouraria_trans!E:E,df_tesouraria_trans!D:D,Conciliacao!A364,df_tesouraria_trans!E:E,"&lt;0")</f>
        <v>0</v>
      </c>
      <c r="P364" s="33">
        <f>SUMIFS(df_extrato_zig!G:G,df_extrato_zig!E:E,Conciliacao!A364,df_extrato_zig!G:G,"&lt;0",df_extrato_zig!D:D,"&lt;&gt;Saque",df_extrato_zig!D:D,"&lt;&gt;Saldo Inicial")</f>
        <v>0</v>
      </c>
      <c r="Q364" s="12">
        <f t="shared" si="25"/>
        <v>0</v>
      </c>
      <c r="R364" s="26">
        <f t="shared" si="24"/>
        <v>0</v>
      </c>
      <c r="S364" s="29">
        <f>SUMIFS(df_ajustes_conciliaco!C:C,df_ajustes_conciliaco!B:B,Conciliacao!A364)</f>
        <v>0</v>
      </c>
      <c r="T364" s="32">
        <f t="shared" si="26"/>
        <v>0</v>
      </c>
    </row>
    <row r="365" spans="1:20" x14ac:dyDescent="0.3">
      <c r="A365" s="6">
        <f t="shared" si="22"/>
        <v>45655</v>
      </c>
      <c r="B365" s="4">
        <f>-SUMIFS(df_extrato_zig!G:G,df_extrato_zig!E:E,Conciliacao!A365,df_extrato_zig!D:D,"Saque")</f>
        <v>0</v>
      </c>
      <c r="C365" s="4"/>
      <c r="D365" s="4">
        <f>SUMIFS(df_extrato_zig!E:E,df_extrato_zig!L:L,Conciliacao!A365,df_extrato_zig!F:F,"DINHEIRO")</f>
        <v>0</v>
      </c>
      <c r="E365" s="4">
        <f>SUMIFS(view_parc_agrup!H:H,view_parc_agrup!G:G,Conciliacao!A365)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SUMIFS(df_tesouraria_trans!E:E,df_tesouraria_trans!D:D,Conciliacao!A365,df_tesouraria_trans!E:E,"&gt;0")</f>
        <v>0</v>
      </c>
      <c r="I365" s="10">
        <f t="shared" si="23"/>
        <v>0</v>
      </c>
      <c r="J365" s="5">
        <f>SUMIFS(df_blueme_sem_parcelamento!E:E,df_blueme_sem_parcelamento!H:H,Conciliacao!A365)</f>
        <v>0</v>
      </c>
      <c r="K365" s="5">
        <f>SUMIFS(df_blueme_com_parcelamento!J:J,df_blueme_com_parcelamento!M:M,Conciliacao!A365)</f>
        <v>0</v>
      </c>
      <c r="L365" s="9">
        <f>SUMIFS(df_mutuos!I:I,df_mutuos!B:B,Conciliacao!A365)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33">
        <f>SUMIFS(df_tesouraria_trans!E:E,df_tesouraria_trans!D:D,Conciliacao!A365,df_tesouraria_trans!E:E,"&lt;0")</f>
        <v>0</v>
      </c>
      <c r="P365" s="33">
        <f>SUMIFS(df_extrato_zig!G:G,df_extrato_zig!E:E,Conciliacao!A365,df_extrato_zig!G:G,"&lt;0",df_extrato_zig!D:D,"&lt;&gt;Saque",df_extrato_zig!D:D,"&lt;&gt;Saldo Inicial")</f>
        <v>0</v>
      </c>
      <c r="Q365" s="12">
        <f t="shared" si="25"/>
        <v>0</v>
      </c>
      <c r="R365" s="26">
        <f t="shared" si="24"/>
        <v>0</v>
      </c>
      <c r="S365" s="29">
        <f>SUMIFS(df_ajustes_conciliaco!C:C,df_ajustes_conciliaco!B:B,Conciliacao!A365)</f>
        <v>0</v>
      </c>
      <c r="T365" s="32">
        <f t="shared" si="26"/>
        <v>0</v>
      </c>
    </row>
    <row r="366" spans="1:20" x14ac:dyDescent="0.3">
      <c r="A366" s="6">
        <f t="shared" si="22"/>
        <v>45656</v>
      </c>
      <c r="B366" s="4">
        <f>-SUMIFS(df_extrato_zig!G:G,df_extrato_zig!E:E,Conciliacao!A366,df_extrato_zig!D:D,"Saque")</f>
        <v>0</v>
      </c>
      <c r="C366" s="4"/>
      <c r="D366" s="4">
        <f>SUMIFS(df_extrato_zig!E:E,df_extrato_zig!L:L,Conciliacao!A366,df_extrato_zig!F:F,"DINHEIRO")</f>
        <v>0</v>
      </c>
      <c r="E366" s="4">
        <f>SUMIFS(view_parc_agrup!H:H,view_parc_agrup!G:G,Conciliacao!A366)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SUMIFS(df_tesouraria_trans!E:E,df_tesouraria_trans!D:D,Conciliacao!A366,df_tesouraria_trans!E:E,"&gt;0")</f>
        <v>0</v>
      </c>
      <c r="I366" s="10">
        <f t="shared" si="23"/>
        <v>0</v>
      </c>
      <c r="J366" s="5">
        <f>SUMIFS(df_blueme_sem_parcelamento!E:E,df_blueme_sem_parcelamento!H:H,Conciliacao!A366)</f>
        <v>0</v>
      </c>
      <c r="K366" s="5">
        <f>SUMIFS(df_blueme_com_parcelamento!J:J,df_blueme_com_parcelamento!M:M,Conciliacao!A366)</f>
        <v>0</v>
      </c>
      <c r="L366" s="9">
        <f>SUMIFS(df_mutuos!I:I,df_mutuos!B:B,Conciliacao!A366)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33">
        <f>SUMIFS(df_tesouraria_trans!E:E,df_tesouraria_trans!D:D,Conciliacao!A366,df_tesouraria_trans!E:E,"&lt;0")</f>
        <v>0</v>
      </c>
      <c r="P366" s="33">
        <f>SUMIFS(df_extrato_zig!G:G,df_extrato_zig!E:E,Conciliacao!A366,df_extrato_zig!G:G,"&lt;0",df_extrato_zig!D:D,"&lt;&gt;Saque",df_extrato_zig!D:D,"&lt;&gt;Saldo Inicial")</f>
        <v>0</v>
      </c>
      <c r="Q366" s="12">
        <f t="shared" si="25"/>
        <v>0</v>
      </c>
      <c r="R366" s="26">
        <f t="shared" si="24"/>
        <v>0</v>
      </c>
      <c r="S366" s="29">
        <f>SUMIFS(df_ajustes_conciliaco!C:C,df_ajustes_conciliaco!B:B,Conciliacao!A366)</f>
        <v>0</v>
      </c>
      <c r="T366" s="32">
        <f t="shared" si="26"/>
        <v>0</v>
      </c>
    </row>
    <row r="367" spans="1:20" x14ac:dyDescent="0.3">
      <c r="A367" s="6">
        <f t="shared" si="22"/>
        <v>45657</v>
      </c>
      <c r="B367" s="4">
        <f>-SUMIFS(df_extrato_zig!G:G,df_extrato_zig!E:E,Conciliacao!A367,df_extrato_zig!D:D,"Saque")</f>
        <v>0</v>
      </c>
      <c r="C367" s="4"/>
      <c r="D367" s="4">
        <f>SUMIFS(df_extrato_zig!E:E,df_extrato_zig!L:L,Conciliacao!A367,df_extrato_zig!F:F,"DINHEIRO")</f>
        <v>0</v>
      </c>
      <c r="E367" s="4">
        <f>SUMIFS(view_parc_agrup!H:H,view_parc_agrup!G:G,Conciliacao!A367)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SUMIFS(df_tesouraria_trans!E:E,df_tesouraria_trans!D:D,Conciliacao!A367,df_tesouraria_trans!E:E,"&gt;0")</f>
        <v>0</v>
      </c>
      <c r="I367" s="10">
        <f t="shared" si="23"/>
        <v>0</v>
      </c>
      <c r="J367" s="5">
        <f>SUMIFS(df_blueme_sem_parcelamento!E:E,df_blueme_sem_parcelamento!H:H,Conciliacao!A367)</f>
        <v>0</v>
      </c>
      <c r="K367" s="5">
        <f>SUMIFS(df_blueme_com_parcelamento!J:J,df_blueme_com_parcelamento!M:M,Conciliacao!A367)</f>
        <v>0</v>
      </c>
      <c r="L367" s="9">
        <f>SUMIFS(df_mutuos!I:I,df_mutuos!B:B,Conciliacao!A367)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33">
        <f>SUMIFS(df_tesouraria_trans!E:E,df_tesouraria_trans!D:D,Conciliacao!A367,df_tesouraria_trans!E:E,"&lt;0")</f>
        <v>0</v>
      </c>
      <c r="P367" s="33">
        <f>SUMIFS(df_extrato_zig!G:G,df_extrato_zig!E:E,Conciliacao!A367,df_extrato_zig!G:G,"&lt;0",df_extrato_zig!D:D,"&lt;&gt;Saque",df_extrato_zig!D:D,"&lt;&gt;Saldo Inicial")</f>
        <v>0</v>
      </c>
      <c r="Q367" s="12">
        <f t="shared" si="25"/>
        <v>0</v>
      </c>
      <c r="R367" s="26">
        <f t="shared" si="24"/>
        <v>0</v>
      </c>
      <c r="S367" s="29">
        <f>SUMIFS(df_ajustes_conciliaco!C:C,df_ajustes_conciliaco!B:B,Conciliacao!A367)</f>
        <v>0</v>
      </c>
      <c r="T367" s="32">
        <f t="shared" si="26"/>
        <v>0</v>
      </c>
    </row>
  </sheetData>
  <autoFilter ref="A1:T367" xr:uid="{00000000-0001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2"/>
  <sheetViews>
    <sheetView workbookViewId="0">
      <selection activeCell="C6" sqref="C6"/>
    </sheetView>
  </sheetViews>
  <sheetFormatPr defaultRowHeight="14.4" x14ac:dyDescent="0.3"/>
  <cols>
    <col min="3" max="3" width="17" bestFit="1" customWidth="1"/>
  </cols>
  <sheetData>
    <row r="1" spans="1:5" x14ac:dyDescent="0.3">
      <c r="A1" t="s">
        <v>23</v>
      </c>
      <c r="B1" t="s">
        <v>24</v>
      </c>
      <c r="C1" t="s">
        <v>817</v>
      </c>
      <c r="D1" t="s">
        <v>27</v>
      </c>
      <c r="E1" t="s">
        <v>818</v>
      </c>
    </row>
    <row r="2" spans="1:5" x14ac:dyDescent="0.3">
      <c r="A2">
        <v>122</v>
      </c>
      <c r="B2" t="s">
        <v>28</v>
      </c>
      <c r="C2" s="22">
        <v>45524</v>
      </c>
      <c r="D2">
        <v>-864.9</v>
      </c>
      <c r="E2" t="s">
        <v>819</v>
      </c>
    </row>
    <row r="3" spans="1:5" x14ac:dyDescent="0.3">
      <c r="A3">
        <v>122</v>
      </c>
      <c r="B3" t="s">
        <v>28</v>
      </c>
      <c r="C3" s="22">
        <v>45516</v>
      </c>
      <c r="D3">
        <v>1370.7</v>
      </c>
      <c r="E3" t="s">
        <v>820</v>
      </c>
    </row>
    <row r="4" spans="1:5" x14ac:dyDescent="0.3">
      <c r="A4">
        <v>122</v>
      </c>
      <c r="B4" t="s">
        <v>28</v>
      </c>
      <c r="C4" s="22">
        <v>45516</v>
      </c>
      <c r="D4">
        <v>-149831.29</v>
      </c>
      <c r="E4" t="s">
        <v>821</v>
      </c>
    </row>
    <row r="5" spans="1:5" x14ac:dyDescent="0.3">
      <c r="A5">
        <v>122</v>
      </c>
      <c r="B5" t="s">
        <v>28</v>
      </c>
      <c r="C5" s="22">
        <v>45517</v>
      </c>
      <c r="D5">
        <v>702.49</v>
      </c>
      <c r="E5" t="s">
        <v>821</v>
      </c>
    </row>
    <row r="6" spans="1:5" x14ac:dyDescent="0.3">
      <c r="A6">
        <v>122</v>
      </c>
      <c r="B6" t="s">
        <v>28</v>
      </c>
      <c r="C6" s="22">
        <v>45518</v>
      </c>
      <c r="D6">
        <v>94072.85</v>
      </c>
      <c r="E6" t="s">
        <v>821</v>
      </c>
    </row>
    <row r="7" spans="1:5" x14ac:dyDescent="0.3">
      <c r="A7">
        <v>122</v>
      </c>
      <c r="B7" t="s">
        <v>28</v>
      </c>
      <c r="C7" s="22">
        <v>45518</v>
      </c>
      <c r="D7">
        <v>49.2</v>
      </c>
      <c r="E7" t="s">
        <v>762</v>
      </c>
    </row>
    <row r="8" spans="1:5" x14ac:dyDescent="0.3">
      <c r="A8">
        <v>122</v>
      </c>
      <c r="B8" t="s">
        <v>28</v>
      </c>
      <c r="C8" s="22">
        <v>45519</v>
      </c>
      <c r="D8">
        <v>442.6</v>
      </c>
      <c r="E8" t="s">
        <v>820</v>
      </c>
    </row>
    <row r="9" spans="1:5" x14ac:dyDescent="0.3">
      <c r="A9">
        <v>122</v>
      </c>
      <c r="B9" t="s">
        <v>28</v>
      </c>
      <c r="C9" s="22">
        <v>45519</v>
      </c>
      <c r="D9">
        <v>-442.6</v>
      </c>
      <c r="E9" t="s">
        <v>821</v>
      </c>
    </row>
    <row r="10" spans="1:5" x14ac:dyDescent="0.3">
      <c r="A10">
        <v>122</v>
      </c>
      <c r="B10" t="s">
        <v>28</v>
      </c>
      <c r="C10" s="22">
        <v>45520</v>
      </c>
      <c r="D10">
        <v>127923.72</v>
      </c>
      <c r="E10" t="s">
        <v>820</v>
      </c>
    </row>
    <row r="11" spans="1:5" x14ac:dyDescent="0.3">
      <c r="A11">
        <v>122</v>
      </c>
      <c r="B11" t="s">
        <v>28</v>
      </c>
      <c r="C11" s="22">
        <v>45520</v>
      </c>
      <c r="D11">
        <v>-129718.72</v>
      </c>
      <c r="E11" t="s">
        <v>822</v>
      </c>
    </row>
    <row r="12" spans="1:5" x14ac:dyDescent="0.3">
      <c r="A12">
        <v>122</v>
      </c>
      <c r="B12" t="s">
        <v>28</v>
      </c>
      <c r="C12" s="22">
        <v>45523</v>
      </c>
      <c r="D12">
        <v>1477.77</v>
      </c>
      <c r="E12" t="s">
        <v>820</v>
      </c>
    </row>
    <row r="13" spans="1:5" x14ac:dyDescent="0.3">
      <c r="A13">
        <v>122</v>
      </c>
      <c r="B13" t="s">
        <v>28</v>
      </c>
      <c r="C13" s="22">
        <v>45523</v>
      </c>
      <c r="D13">
        <v>-52025.62</v>
      </c>
      <c r="E13" t="s">
        <v>821</v>
      </c>
    </row>
    <row r="14" spans="1:5" x14ac:dyDescent="0.3">
      <c r="A14">
        <v>122</v>
      </c>
      <c r="B14" t="s">
        <v>28</v>
      </c>
      <c r="C14" s="22">
        <v>45524</v>
      </c>
      <c r="D14">
        <v>1729.8</v>
      </c>
      <c r="E14" t="s">
        <v>820</v>
      </c>
    </row>
    <row r="15" spans="1:5" x14ac:dyDescent="0.3">
      <c r="A15">
        <v>122</v>
      </c>
      <c r="B15" t="s">
        <v>28</v>
      </c>
      <c r="C15" s="22">
        <v>45525</v>
      </c>
      <c r="D15">
        <v>76090.880000000005</v>
      </c>
      <c r="E15" t="s">
        <v>821</v>
      </c>
    </row>
    <row r="16" spans="1:5" x14ac:dyDescent="0.3">
      <c r="A16">
        <v>122</v>
      </c>
      <c r="B16" t="s">
        <v>28</v>
      </c>
      <c r="C16" s="22">
        <v>45526</v>
      </c>
      <c r="D16">
        <v>28.8</v>
      </c>
      <c r="E16" t="s">
        <v>737</v>
      </c>
    </row>
    <row r="17" spans="1:5" x14ac:dyDescent="0.3">
      <c r="A17">
        <v>122</v>
      </c>
      <c r="B17" t="s">
        <v>28</v>
      </c>
      <c r="C17" s="22">
        <v>45526</v>
      </c>
      <c r="D17">
        <v>-28.8</v>
      </c>
      <c r="E17" t="s">
        <v>821</v>
      </c>
    </row>
    <row r="18" spans="1:5" x14ac:dyDescent="0.3">
      <c r="A18">
        <v>122</v>
      </c>
      <c r="B18" t="s">
        <v>28</v>
      </c>
      <c r="C18" s="22">
        <v>45527</v>
      </c>
      <c r="D18">
        <v>1289.76</v>
      </c>
      <c r="E18" t="s">
        <v>820</v>
      </c>
    </row>
    <row r="19" spans="1:5" x14ac:dyDescent="0.3">
      <c r="A19">
        <v>122</v>
      </c>
      <c r="B19" t="s">
        <v>28</v>
      </c>
      <c r="C19" s="22">
        <v>45527</v>
      </c>
      <c r="D19">
        <v>-3519.76</v>
      </c>
      <c r="E19" t="s">
        <v>822</v>
      </c>
    </row>
    <row r="20" spans="1:5" x14ac:dyDescent="0.3">
      <c r="A20">
        <v>122</v>
      </c>
      <c r="B20" t="s">
        <v>28</v>
      </c>
      <c r="C20" s="22">
        <v>45537</v>
      </c>
      <c r="D20">
        <v>-110278.21</v>
      </c>
      <c r="E20" t="s">
        <v>823</v>
      </c>
    </row>
    <row r="21" spans="1:5" x14ac:dyDescent="0.3">
      <c r="A21">
        <v>122</v>
      </c>
      <c r="B21" t="s">
        <v>28</v>
      </c>
      <c r="C21" s="22">
        <v>45538</v>
      </c>
      <c r="D21">
        <v>233681.97</v>
      </c>
      <c r="E21" t="s">
        <v>823</v>
      </c>
    </row>
    <row r="22" spans="1:5" x14ac:dyDescent="0.3">
      <c r="A22">
        <v>122</v>
      </c>
      <c r="B22" t="s">
        <v>28</v>
      </c>
      <c r="C22" s="22">
        <v>45539</v>
      </c>
      <c r="D22">
        <v>-18589.68</v>
      </c>
      <c r="E22" t="s">
        <v>823</v>
      </c>
    </row>
    <row r="23" spans="1:5" x14ac:dyDescent="0.3">
      <c r="A23">
        <v>122</v>
      </c>
      <c r="B23" t="s">
        <v>28</v>
      </c>
      <c r="C23" s="22">
        <v>45540</v>
      </c>
      <c r="D23">
        <v>-11837.12</v>
      </c>
      <c r="E23" t="s">
        <v>823</v>
      </c>
    </row>
    <row r="24" spans="1:5" x14ac:dyDescent="0.3">
      <c r="A24">
        <v>122</v>
      </c>
      <c r="B24" t="s">
        <v>28</v>
      </c>
      <c r="C24" s="22">
        <v>45541</v>
      </c>
      <c r="D24">
        <v>-30076.94</v>
      </c>
      <c r="E24" t="s">
        <v>823</v>
      </c>
    </row>
    <row r="25" spans="1:5" x14ac:dyDescent="0.3">
      <c r="A25">
        <v>122</v>
      </c>
      <c r="B25" t="s">
        <v>28</v>
      </c>
      <c r="C25" s="22">
        <v>45544</v>
      </c>
      <c r="D25">
        <v>60100.959999999999</v>
      </c>
      <c r="E25" t="s">
        <v>824</v>
      </c>
    </row>
    <row r="26" spans="1:5" x14ac:dyDescent="0.3">
      <c r="A26">
        <v>122</v>
      </c>
      <c r="B26" t="s">
        <v>28</v>
      </c>
      <c r="C26" s="22">
        <v>45545</v>
      </c>
      <c r="D26">
        <v>-48805.48</v>
      </c>
      <c r="E26" t="s">
        <v>823</v>
      </c>
    </row>
    <row r="27" spans="1:5" x14ac:dyDescent="0.3">
      <c r="A27">
        <v>122</v>
      </c>
      <c r="B27" t="s">
        <v>28</v>
      </c>
      <c r="C27" s="22">
        <v>45546</v>
      </c>
      <c r="D27">
        <v>-17818.72</v>
      </c>
      <c r="E27" t="s">
        <v>823</v>
      </c>
    </row>
    <row r="28" spans="1:5" x14ac:dyDescent="0.3">
      <c r="A28">
        <v>122</v>
      </c>
      <c r="B28" t="s">
        <v>28</v>
      </c>
      <c r="C28" s="22">
        <v>45547</v>
      </c>
      <c r="D28">
        <v>-5626.01</v>
      </c>
      <c r="E28" t="s">
        <v>823</v>
      </c>
    </row>
    <row r="29" spans="1:5" x14ac:dyDescent="0.3">
      <c r="A29">
        <v>122</v>
      </c>
      <c r="B29" t="s">
        <v>28</v>
      </c>
      <c r="C29" s="22">
        <v>45548</v>
      </c>
      <c r="D29">
        <v>-25214.93</v>
      </c>
      <c r="E29" t="s">
        <v>823</v>
      </c>
    </row>
    <row r="30" spans="1:5" x14ac:dyDescent="0.3">
      <c r="A30">
        <v>122</v>
      </c>
      <c r="B30" t="s">
        <v>28</v>
      </c>
      <c r="C30" s="22">
        <v>45552</v>
      </c>
      <c r="D30">
        <v>-59038.82</v>
      </c>
      <c r="E30" t="s">
        <v>823</v>
      </c>
    </row>
    <row r="31" spans="1:5" x14ac:dyDescent="0.3">
      <c r="A31">
        <v>122</v>
      </c>
      <c r="B31" t="s">
        <v>28</v>
      </c>
      <c r="C31" s="22">
        <v>45539</v>
      </c>
      <c r="D31">
        <v>-12670</v>
      </c>
      <c r="E31" t="s">
        <v>825</v>
      </c>
    </row>
    <row r="32" spans="1:5" x14ac:dyDescent="0.3">
      <c r="A32">
        <v>122</v>
      </c>
      <c r="B32" t="s">
        <v>28</v>
      </c>
      <c r="C32" s="22">
        <v>45551</v>
      </c>
      <c r="D32">
        <v>97006.42</v>
      </c>
      <c r="E32" t="s">
        <v>826</v>
      </c>
    </row>
    <row r="33" spans="1:5" x14ac:dyDescent="0.3">
      <c r="A33">
        <v>122</v>
      </c>
      <c r="B33" t="s">
        <v>28</v>
      </c>
      <c r="C33" s="22">
        <v>45553</v>
      </c>
      <c r="D33">
        <v>-22509.68</v>
      </c>
      <c r="E33" t="s">
        <v>823</v>
      </c>
    </row>
    <row r="34" spans="1:5" x14ac:dyDescent="0.3">
      <c r="A34">
        <v>122</v>
      </c>
      <c r="B34" t="s">
        <v>28</v>
      </c>
      <c r="C34" s="22">
        <v>45554</v>
      </c>
      <c r="D34">
        <v>-9682.7800000000007</v>
      </c>
      <c r="E34" t="s">
        <v>823</v>
      </c>
    </row>
    <row r="35" spans="1:5" x14ac:dyDescent="0.3">
      <c r="A35">
        <v>122</v>
      </c>
      <c r="B35" t="s">
        <v>28</v>
      </c>
      <c r="C35" s="22">
        <v>45555</v>
      </c>
      <c r="D35">
        <v>-28458.54</v>
      </c>
      <c r="E35" t="s">
        <v>823</v>
      </c>
    </row>
    <row r="36" spans="1:5" x14ac:dyDescent="0.3">
      <c r="A36">
        <v>122</v>
      </c>
      <c r="B36" t="s">
        <v>28</v>
      </c>
      <c r="C36" s="22">
        <v>45555</v>
      </c>
      <c r="D36">
        <v>460</v>
      </c>
      <c r="E36" t="s">
        <v>827</v>
      </c>
    </row>
    <row r="37" spans="1:5" x14ac:dyDescent="0.3">
      <c r="A37">
        <v>122</v>
      </c>
      <c r="B37" t="s">
        <v>28</v>
      </c>
      <c r="C37" s="22">
        <v>45561</v>
      </c>
      <c r="D37">
        <v>-1800</v>
      </c>
      <c r="E37" t="s">
        <v>828</v>
      </c>
    </row>
    <row r="38" spans="1:5" x14ac:dyDescent="0.3">
      <c r="A38">
        <v>122</v>
      </c>
      <c r="B38" t="s">
        <v>28</v>
      </c>
      <c r="C38" s="22">
        <v>45558</v>
      </c>
      <c r="D38">
        <v>97832.89</v>
      </c>
      <c r="E38" t="s">
        <v>823</v>
      </c>
    </row>
    <row r="39" spans="1:5" x14ac:dyDescent="0.3">
      <c r="A39">
        <v>122</v>
      </c>
      <c r="B39" t="s">
        <v>28</v>
      </c>
      <c r="C39" s="22">
        <v>45559</v>
      </c>
      <c r="D39">
        <v>-53485.4</v>
      </c>
      <c r="E39" t="s">
        <v>823</v>
      </c>
    </row>
    <row r="40" spans="1:5" x14ac:dyDescent="0.3">
      <c r="A40">
        <v>122</v>
      </c>
      <c r="B40" t="s">
        <v>28</v>
      </c>
      <c r="C40" s="22">
        <v>45560</v>
      </c>
      <c r="D40">
        <v>-15697.46</v>
      </c>
      <c r="E40" t="s">
        <v>823</v>
      </c>
    </row>
    <row r="41" spans="1:5" x14ac:dyDescent="0.3">
      <c r="A41">
        <v>122</v>
      </c>
      <c r="B41" t="s">
        <v>28</v>
      </c>
      <c r="C41" s="22">
        <v>45561</v>
      </c>
      <c r="D41">
        <v>-12757.31</v>
      </c>
      <c r="E41" t="s">
        <v>823</v>
      </c>
    </row>
    <row r="42" spans="1:5" x14ac:dyDescent="0.3">
      <c r="A42">
        <v>122</v>
      </c>
      <c r="B42" t="s">
        <v>28</v>
      </c>
      <c r="C42" s="22">
        <v>45562</v>
      </c>
      <c r="D42">
        <v>-28155.58</v>
      </c>
      <c r="E42" t="s">
        <v>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E20" sqref="E20"/>
    </sheetView>
  </sheetViews>
  <sheetFormatPr defaultRowHeight="14.4" x14ac:dyDescent="0.3"/>
  <cols>
    <col min="1" max="1" width="6.21875" bestFit="1" customWidth="1"/>
    <col min="2" max="2" width="7.33203125" bestFit="1" customWidth="1"/>
    <col min="3" max="3" width="10.6640625" bestFit="1" customWidth="1"/>
    <col min="4" max="4" width="14.5546875" bestFit="1" customWidth="1"/>
    <col min="5" max="5" width="10.33203125" bestFit="1" customWidth="1"/>
    <col min="6" max="6" width="7.44140625" bestFit="1" customWidth="1"/>
    <col min="7" max="7" width="17.77734375" bestFit="1" customWidth="1"/>
  </cols>
  <sheetData>
    <row r="1" spans="1:7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</row>
    <row r="2" spans="1:7" x14ac:dyDescent="0.3">
      <c r="A2">
        <v>110</v>
      </c>
      <c r="B2">
        <v>266</v>
      </c>
      <c r="C2" t="s">
        <v>16</v>
      </c>
      <c r="D2" s="2">
        <v>45281</v>
      </c>
      <c r="E2">
        <v>44.6</v>
      </c>
      <c r="F2" t="s">
        <v>17</v>
      </c>
      <c r="G2" t="s">
        <v>18</v>
      </c>
    </row>
    <row r="3" spans="1:7" x14ac:dyDescent="0.3">
      <c r="A3">
        <v>109</v>
      </c>
      <c r="B3">
        <v>266</v>
      </c>
      <c r="C3" t="s">
        <v>16</v>
      </c>
      <c r="D3" s="2">
        <v>45278</v>
      </c>
      <c r="E3">
        <v>110.99</v>
      </c>
      <c r="F3" t="s">
        <v>17</v>
      </c>
      <c r="G3" t="s">
        <v>18</v>
      </c>
    </row>
    <row r="4" spans="1:7" x14ac:dyDescent="0.3">
      <c r="A4">
        <v>108</v>
      </c>
      <c r="B4">
        <v>266</v>
      </c>
      <c r="C4" t="s">
        <v>16</v>
      </c>
      <c r="D4" s="2">
        <v>45275</v>
      </c>
      <c r="E4">
        <v>143.55000000000001</v>
      </c>
      <c r="F4" t="s">
        <v>17</v>
      </c>
      <c r="G4" t="s">
        <v>18</v>
      </c>
    </row>
    <row r="5" spans="1:7" x14ac:dyDescent="0.3">
      <c r="A5">
        <v>107</v>
      </c>
      <c r="B5">
        <v>266</v>
      </c>
      <c r="C5" t="s">
        <v>16</v>
      </c>
      <c r="D5" s="2">
        <v>45274</v>
      </c>
      <c r="E5">
        <v>3.7</v>
      </c>
      <c r="F5" t="s">
        <v>17</v>
      </c>
      <c r="G5" t="s">
        <v>18</v>
      </c>
    </row>
    <row r="6" spans="1:7" x14ac:dyDescent="0.3">
      <c r="A6">
        <v>106</v>
      </c>
      <c r="B6">
        <v>266</v>
      </c>
      <c r="C6" t="s">
        <v>16</v>
      </c>
      <c r="D6" s="2">
        <v>45273</v>
      </c>
      <c r="E6">
        <v>23.6</v>
      </c>
      <c r="F6" t="s">
        <v>17</v>
      </c>
      <c r="G6" t="s">
        <v>18</v>
      </c>
    </row>
    <row r="7" spans="1:7" x14ac:dyDescent="0.3">
      <c r="A7">
        <v>105</v>
      </c>
      <c r="B7">
        <v>266</v>
      </c>
      <c r="C7" t="s">
        <v>16</v>
      </c>
      <c r="D7" s="2">
        <v>45272</v>
      </c>
      <c r="E7">
        <v>23.6</v>
      </c>
      <c r="F7" t="s">
        <v>17</v>
      </c>
      <c r="G7" t="s">
        <v>18</v>
      </c>
    </row>
    <row r="8" spans="1:7" x14ac:dyDescent="0.3">
      <c r="A8">
        <v>104</v>
      </c>
      <c r="B8">
        <v>266</v>
      </c>
      <c r="C8" t="s">
        <v>16</v>
      </c>
      <c r="D8" s="2">
        <v>45271</v>
      </c>
      <c r="E8">
        <v>32</v>
      </c>
      <c r="F8" t="s">
        <v>17</v>
      </c>
      <c r="G8" t="s">
        <v>18</v>
      </c>
    </row>
    <row r="9" spans="1:7" x14ac:dyDescent="0.3">
      <c r="A9">
        <v>103</v>
      </c>
      <c r="B9">
        <v>266</v>
      </c>
      <c r="C9" t="s">
        <v>16</v>
      </c>
      <c r="D9" s="2">
        <v>45266</v>
      </c>
      <c r="E9">
        <v>121.7</v>
      </c>
      <c r="F9" t="s">
        <v>17</v>
      </c>
      <c r="G9" t="s">
        <v>18</v>
      </c>
    </row>
    <row r="10" spans="1:7" x14ac:dyDescent="0.3">
      <c r="A10">
        <v>101</v>
      </c>
      <c r="B10">
        <v>266</v>
      </c>
      <c r="C10" t="s">
        <v>16</v>
      </c>
      <c r="D10" s="2">
        <v>45265</v>
      </c>
      <c r="E10">
        <v>32</v>
      </c>
      <c r="F10" t="s">
        <v>17</v>
      </c>
      <c r="G10" t="s">
        <v>19</v>
      </c>
    </row>
    <row r="11" spans="1:7" x14ac:dyDescent="0.3">
      <c r="A11">
        <v>102</v>
      </c>
      <c r="B11">
        <v>266</v>
      </c>
      <c r="C11" t="s">
        <v>16</v>
      </c>
      <c r="D11" s="2">
        <v>45264</v>
      </c>
      <c r="E11">
        <v>50.23</v>
      </c>
      <c r="F11" t="s">
        <v>17</v>
      </c>
      <c r="G11" t="s">
        <v>18</v>
      </c>
    </row>
    <row r="12" spans="1:7" x14ac:dyDescent="0.3">
      <c r="A12">
        <v>100</v>
      </c>
      <c r="B12">
        <v>266</v>
      </c>
      <c r="C12" t="s">
        <v>16</v>
      </c>
      <c r="D12" s="2">
        <v>45261</v>
      </c>
      <c r="E12">
        <v>1390</v>
      </c>
      <c r="F12" t="s">
        <v>20</v>
      </c>
      <c r="G12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2"/>
  <sheetViews>
    <sheetView workbookViewId="0">
      <selection activeCell="H10" sqref="H10"/>
    </sheetView>
  </sheetViews>
  <sheetFormatPr defaultRowHeight="14.4" x14ac:dyDescent="0.3"/>
  <cols>
    <col min="1" max="1" width="9.77734375" bestFit="1" customWidth="1"/>
    <col min="2" max="2" width="7.6640625" bestFit="1" customWidth="1"/>
    <col min="3" max="3" width="5.5546875" bestFit="1" customWidth="1"/>
    <col min="4" max="4" width="108.88671875" bestFit="1" customWidth="1"/>
    <col min="5" max="6" width="17" bestFit="1" customWidth="1"/>
    <col min="7" max="7" width="10.6640625" bestFit="1" customWidth="1"/>
  </cols>
  <sheetData>
    <row r="1" spans="1:7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12</v>
      </c>
      <c r="G1" t="s">
        <v>27</v>
      </c>
    </row>
    <row r="2" spans="1:7" x14ac:dyDescent="0.3">
      <c r="A2">
        <v>5253</v>
      </c>
      <c r="B2">
        <v>122</v>
      </c>
      <c r="C2" t="s">
        <v>28</v>
      </c>
      <c r="D2" t="s">
        <v>29</v>
      </c>
      <c r="E2" s="22">
        <v>45622</v>
      </c>
      <c r="F2" s="22">
        <v>45622</v>
      </c>
      <c r="G2">
        <v>320.44</v>
      </c>
    </row>
    <row r="3" spans="1:7" x14ac:dyDescent="0.3">
      <c r="A3">
        <v>5252</v>
      </c>
      <c r="B3">
        <v>122</v>
      </c>
      <c r="C3" t="s">
        <v>28</v>
      </c>
      <c r="D3" t="s">
        <v>30</v>
      </c>
      <c r="E3" s="22">
        <v>45622</v>
      </c>
      <c r="F3" s="22">
        <v>45622</v>
      </c>
      <c r="G3">
        <v>1656.57</v>
      </c>
    </row>
    <row r="4" spans="1:7" x14ac:dyDescent="0.3">
      <c r="A4">
        <v>5251</v>
      </c>
      <c r="B4">
        <v>122</v>
      </c>
      <c r="C4" t="s">
        <v>28</v>
      </c>
      <c r="D4" t="s">
        <v>31</v>
      </c>
      <c r="E4" s="22">
        <v>45622</v>
      </c>
      <c r="F4" s="22">
        <v>45591</v>
      </c>
      <c r="G4">
        <v>52020.36</v>
      </c>
    </row>
    <row r="5" spans="1:7" x14ac:dyDescent="0.3">
      <c r="A5">
        <v>5250</v>
      </c>
      <c r="B5">
        <v>122</v>
      </c>
      <c r="C5" t="s">
        <v>28</v>
      </c>
      <c r="D5" t="s">
        <v>32</v>
      </c>
      <c r="E5" s="22">
        <v>45622</v>
      </c>
      <c r="F5" s="22">
        <v>45622</v>
      </c>
      <c r="G5">
        <v>-1280</v>
      </c>
    </row>
    <row r="6" spans="1:7" x14ac:dyDescent="0.3">
      <c r="A6">
        <v>5249</v>
      </c>
      <c r="B6">
        <v>122</v>
      </c>
      <c r="C6" t="s">
        <v>28</v>
      </c>
      <c r="D6" t="s">
        <v>33</v>
      </c>
      <c r="E6" s="22">
        <v>45621</v>
      </c>
      <c r="F6" s="22">
        <v>45580</v>
      </c>
      <c r="G6">
        <v>-480</v>
      </c>
    </row>
    <row r="7" spans="1:7" x14ac:dyDescent="0.3">
      <c r="A7">
        <v>5248</v>
      </c>
      <c r="B7">
        <v>122</v>
      </c>
      <c r="C7" t="s">
        <v>28</v>
      </c>
      <c r="D7" t="s">
        <v>34</v>
      </c>
      <c r="E7" s="22">
        <v>45621</v>
      </c>
      <c r="F7" s="22">
        <v>45580</v>
      </c>
      <c r="G7">
        <v>-400</v>
      </c>
    </row>
    <row r="8" spans="1:7" x14ac:dyDescent="0.3">
      <c r="A8">
        <v>5247</v>
      </c>
      <c r="B8">
        <v>122</v>
      </c>
      <c r="C8" t="s">
        <v>28</v>
      </c>
      <c r="D8" t="s">
        <v>35</v>
      </c>
      <c r="E8" s="22">
        <v>45621</v>
      </c>
      <c r="F8" s="22">
        <v>45580</v>
      </c>
      <c r="G8">
        <v>-400</v>
      </c>
    </row>
    <row r="9" spans="1:7" x14ac:dyDescent="0.3">
      <c r="A9">
        <v>5246</v>
      </c>
      <c r="B9">
        <v>122</v>
      </c>
      <c r="C9" t="s">
        <v>28</v>
      </c>
      <c r="D9" t="s">
        <v>36</v>
      </c>
      <c r="E9" s="22">
        <v>45621</v>
      </c>
      <c r="F9" s="22">
        <v>45621</v>
      </c>
      <c r="G9">
        <v>-241476.44</v>
      </c>
    </row>
    <row r="10" spans="1:7" x14ac:dyDescent="0.3">
      <c r="A10">
        <v>5245</v>
      </c>
      <c r="B10">
        <v>122</v>
      </c>
      <c r="C10" t="s">
        <v>28</v>
      </c>
      <c r="D10" t="s">
        <v>31</v>
      </c>
      <c r="E10" s="22">
        <v>45621</v>
      </c>
      <c r="F10" s="22">
        <v>45590</v>
      </c>
      <c r="G10">
        <v>42954.51</v>
      </c>
    </row>
    <row r="11" spans="1:7" x14ac:dyDescent="0.3">
      <c r="A11">
        <v>5244</v>
      </c>
      <c r="B11">
        <v>122</v>
      </c>
      <c r="C11" t="s">
        <v>28</v>
      </c>
      <c r="D11" t="s">
        <v>37</v>
      </c>
      <c r="E11" s="22">
        <v>45621</v>
      </c>
      <c r="F11" s="22">
        <v>45620</v>
      </c>
      <c r="G11">
        <v>-105.67</v>
      </c>
    </row>
    <row r="12" spans="1:7" x14ac:dyDescent="0.3">
      <c r="A12">
        <v>5243</v>
      </c>
      <c r="B12">
        <v>122</v>
      </c>
      <c r="C12" t="s">
        <v>28</v>
      </c>
      <c r="D12" t="s">
        <v>38</v>
      </c>
      <c r="E12" s="22">
        <v>45621</v>
      </c>
      <c r="F12" s="22">
        <v>45620</v>
      </c>
      <c r="G12">
        <v>4846.17</v>
      </c>
    </row>
    <row r="13" spans="1:7" x14ac:dyDescent="0.3">
      <c r="A13">
        <v>5242</v>
      </c>
      <c r="B13">
        <v>122</v>
      </c>
      <c r="C13" t="s">
        <v>28</v>
      </c>
      <c r="D13" t="s">
        <v>32</v>
      </c>
      <c r="E13" s="22">
        <v>45621</v>
      </c>
      <c r="F13" s="22">
        <v>45621</v>
      </c>
      <c r="G13">
        <v>193781.43</v>
      </c>
    </row>
    <row r="14" spans="1:7" x14ac:dyDescent="0.3">
      <c r="A14">
        <v>5241</v>
      </c>
      <c r="B14">
        <v>122</v>
      </c>
      <c r="C14" t="s">
        <v>28</v>
      </c>
      <c r="D14" t="s">
        <v>31</v>
      </c>
      <c r="E14" s="22">
        <v>45620</v>
      </c>
      <c r="F14" s="22">
        <v>45589</v>
      </c>
      <c r="G14">
        <v>24201.54</v>
      </c>
    </row>
    <row r="15" spans="1:7" x14ac:dyDescent="0.3">
      <c r="A15">
        <v>5240</v>
      </c>
      <c r="B15">
        <v>122</v>
      </c>
      <c r="C15" t="s">
        <v>28</v>
      </c>
      <c r="D15" t="s">
        <v>29</v>
      </c>
      <c r="E15" s="22">
        <v>45620</v>
      </c>
      <c r="F15" s="22">
        <v>45620</v>
      </c>
      <c r="G15">
        <v>105.67</v>
      </c>
    </row>
    <row r="16" spans="1:7" x14ac:dyDescent="0.3">
      <c r="A16">
        <v>5239</v>
      </c>
      <c r="B16">
        <v>122</v>
      </c>
      <c r="C16" t="s">
        <v>28</v>
      </c>
      <c r="D16" t="s">
        <v>30</v>
      </c>
      <c r="E16" s="22">
        <v>45620</v>
      </c>
      <c r="F16" s="22">
        <v>45620</v>
      </c>
      <c r="G16">
        <v>272.48</v>
      </c>
    </row>
    <row r="17" spans="1:7" x14ac:dyDescent="0.3">
      <c r="A17">
        <v>5238</v>
      </c>
      <c r="B17">
        <v>122</v>
      </c>
      <c r="C17" t="s">
        <v>28</v>
      </c>
      <c r="D17" t="s">
        <v>37</v>
      </c>
      <c r="E17" s="22">
        <v>45620</v>
      </c>
      <c r="F17" s="22">
        <v>45619</v>
      </c>
      <c r="G17">
        <v>-595.77</v>
      </c>
    </row>
    <row r="18" spans="1:7" x14ac:dyDescent="0.3">
      <c r="A18">
        <v>5237</v>
      </c>
      <c r="B18">
        <v>122</v>
      </c>
      <c r="C18" t="s">
        <v>28</v>
      </c>
      <c r="D18" t="s">
        <v>39</v>
      </c>
      <c r="E18" s="22">
        <v>45620</v>
      </c>
      <c r="F18" s="22">
        <v>45619</v>
      </c>
      <c r="G18">
        <v>-10.88</v>
      </c>
    </row>
    <row r="19" spans="1:7" x14ac:dyDescent="0.3">
      <c r="A19">
        <v>5236</v>
      </c>
      <c r="B19">
        <v>122</v>
      </c>
      <c r="C19" t="s">
        <v>28</v>
      </c>
      <c r="D19" t="s">
        <v>38</v>
      </c>
      <c r="E19" s="22">
        <v>45620</v>
      </c>
      <c r="F19" s="22">
        <v>45619</v>
      </c>
      <c r="G19">
        <v>16855.689999999999</v>
      </c>
    </row>
    <row r="20" spans="1:7" x14ac:dyDescent="0.3">
      <c r="A20">
        <v>5235</v>
      </c>
      <c r="B20">
        <v>122</v>
      </c>
      <c r="C20" t="s">
        <v>28</v>
      </c>
      <c r="D20" t="s">
        <v>32</v>
      </c>
      <c r="E20" s="22">
        <v>45620</v>
      </c>
      <c r="F20" s="22">
        <v>45620</v>
      </c>
      <c r="G20">
        <v>152952.70000000001</v>
      </c>
    </row>
    <row r="21" spans="1:7" x14ac:dyDescent="0.3">
      <c r="A21">
        <v>5234</v>
      </c>
      <c r="B21">
        <v>122</v>
      </c>
      <c r="C21" t="s">
        <v>28</v>
      </c>
      <c r="D21" t="s">
        <v>40</v>
      </c>
      <c r="E21" s="22">
        <v>45619</v>
      </c>
      <c r="F21" s="22">
        <v>45619</v>
      </c>
      <c r="G21">
        <v>-4.3</v>
      </c>
    </row>
    <row r="22" spans="1:7" x14ac:dyDescent="0.3">
      <c r="A22">
        <v>5233</v>
      </c>
      <c r="B22">
        <v>122</v>
      </c>
      <c r="C22" t="s">
        <v>28</v>
      </c>
      <c r="D22" t="s">
        <v>41</v>
      </c>
      <c r="E22" s="22">
        <v>45619</v>
      </c>
      <c r="F22" s="22">
        <v>45619</v>
      </c>
      <c r="G22">
        <v>-0.3</v>
      </c>
    </row>
    <row r="23" spans="1:7" x14ac:dyDescent="0.3">
      <c r="A23">
        <v>5232</v>
      </c>
      <c r="B23">
        <v>122</v>
      </c>
      <c r="C23" t="s">
        <v>28</v>
      </c>
      <c r="D23" t="s">
        <v>30</v>
      </c>
      <c r="E23" s="22">
        <v>45619</v>
      </c>
      <c r="F23" s="22">
        <v>45619</v>
      </c>
      <c r="G23">
        <v>3102.22</v>
      </c>
    </row>
    <row r="24" spans="1:7" x14ac:dyDescent="0.3">
      <c r="A24">
        <v>5231</v>
      </c>
      <c r="B24">
        <v>122</v>
      </c>
      <c r="C24" t="s">
        <v>28</v>
      </c>
      <c r="D24" t="s">
        <v>29</v>
      </c>
      <c r="E24" s="22">
        <v>45619</v>
      </c>
      <c r="F24" s="22">
        <v>45619</v>
      </c>
      <c r="G24">
        <v>606.65</v>
      </c>
    </row>
    <row r="25" spans="1:7" x14ac:dyDescent="0.3">
      <c r="A25">
        <v>5230</v>
      </c>
      <c r="B25">
        <v>122</v>
      </c>
      <c r="C25" t="s">
        <v>28</v>
      </c>
      <c r="D25" t="s">
        <v>37</v>
      </c>
      <c r="E25" s="22">
        <v>45619</v>
      </c>
      <c r="F25" s="22">
        <v>45618</v>
      </c>
      <c r="G25">
        <v>-473.25</v>
      </c>
    </row>
    <row r="26" spans="1:7" x14ac:dyDescent="0.3">
      <c r="A26">
        <v>5229</v>
      </c>
      <c r="B26">
        <v>122</v>
      </c>
      <c r="C26" t="s">
        <v>28</v>
      </c>
      <c r="D26" t="s">
        <v>39</v>
      </c>
      <c r="E26" s="22">
        <v>45619</v>
      </c>
      <c r="F26" s="22">
        <v>45618</v>
      </c>
      <c r="G26">
        <v>-15.36</v>
      </c>
    </row>
    <row r="27" spans="1:7" x14ac:dyDescent="0.3">
      <c r="A27">
        <v>5228</v>
      </c>
      <c r="B27">
        <v>122</v>
      </c>
      <c r="C27" t="s">
        <v>28</v>
      </c>
      <c r="D27" t="s">
        <v>38</v>
      </c>
      <c r="E27" s="22">
        <v>45619</v>
      </c>
      <c r="F27" s="22">
        <v>45618</v>
      </c>
      <c r="G27">
        <v>15613.97</v>
      </c>
    </row>
    <row r="28" spans="1:7" x14ac:dyDescent="0.3">
      <c r="A28">
        <v>5227</v>
      </c>
      <c r="B28">
        <v>122</v>
      </c>
      <c r="C28" t="s">
        <v>28</v>
      </c>
      <c r="D28" t="s">
        <v>42</v>
      </c>
      <c r="E28" s="22">
        <v>45619</v>
      </c>
      <c r="F28" s="22">
        <v>45588</v>
      </c>
      <c r="G28">
        <v>31.84</v>
      </c>
    </row>
    <row r="29" spans="1:7" x14ac:dyDescent="0.3">
      <c r="A29">
        <v>5226</v>
      </c>
      <c r="B29">
        <v>122</v>
      </c>
      <c r="C29" t="s">
        <v>28</v>
      </c>
      <c r="D29" t="s">
        <v>31</v>
      </c>
      <c r="E29" s="22">
        <v>45619</v>
      </c>
      <c r="F29" s="22">
        <v>45588</v>
      </c>
      <c r="G29">
        <v>24964.36</v>
      </c>
    </row>
    <row r="30" spans="1:7" x14ac:dyDescent="0.3">
      <c r="A30">
        <v>5225</v>
      </c>
      <c r="B30">
        <v>122</v>
      </c>
      <c r="C30" t="s">
        <v>28</v>
      </c>
      <c r="D30" t="s">
        <v>32</v>
      </c>
      <c r="E30" s="22">
        <v>45619</v>
      </c>
      <c r="F30" s="22">
        <v>45619</v>
      </c>
      <c r="G30">
        <v>109126.87</v>
      </c>
    </row>
    <row r="31" spans="1:7" x14ac:dyDescent="0.3">
      <c r="A31">
        <v>5224</v>
      </c>
      <c r="B31">
        <v>122</v>
      </c>
      <c r="C31" t="s">
        <v>28</v>
      </c>
      <c r="D31" t="s">
        <v>30</v>
      </c>
      <c r="E31" s="22">
        <v>45618</v>
      </c>
      <c r="F31" s="22">
        <v>45618</v>
      </c>
      <c r="G31">
        <v>1666.61</v>
      </c>
    </row>
    <row r="32" spans="1:7" x14ac:dyDescent="0.3">
      <c r="A32">
        <v>5223</v>
      </c>
      <c r="B32">
        <v>122</v>
      </c>
      <c r="C32" t="s">
        <v>28</v>
      </c>
      <c r="D32" t="s">
        <v>29</v>
      </c>
      <c r="E32" s="22">
        <v>45618</v>
      </c>
      <c r="F32" s="22">
        <v>45618</v>
      </c>
      <c r="G32">
        <v>488.61</v>
      </c>
    </row>
    <row r="33" spans="1:7" x14ac:dyDescent="0.3">
      <c r="A33">
        <v>5222</v>
      </c>
      <c r="B33">
        <v>122</v>
      </c>
      <c r="C33" t="s">
        <v>28</v>
      </c>
      <c r="D33" t="s">
        <v>37</v>
      </c>
      <c r="E33" s="22">
        <v>45618</v>
      </c>
      <c r="F33" s="22">
        <v>45617</v>
      </c>
      <c r="G33">
        <v>-386.69</v>
      </c>
    </row>
    <row r="34" spans="1:7" x14ac:dyDescent="0.3">
      <c r="A34">
        <v>5221</v>
      </c>
      <c r="B34">
        <v>122</v>
      </c>
      <c r="C34" t="s">
        <v>28</v>
      </c>
      <c r="D34" t="s">
        <v>38</v>
      </c>
      <c r="E34" s="22">
        <v>45618</v>
      </c>
      <c r="F34" s="22">
        <v>45617</v>
      </c>
      <c r="G34">
        <v>10789.66</v>
      </c>
    </row>
    <row r="35" spans="1:7" x14ac:dyDescent="0.3">
      <c r="A35">
        <v>5220</v>
      </c>
      <c r="B35">
        <v>122</v>
      </c>
      <c r="C35" t="s">
        <v>28</v>
      </c>
      <c r="D35" t="s">
        <v>31</v>
      </c>
      <c r="E35" s="22">
        <v>45618</v>
      </c>
      <c r="F35" s="22">
        <v>45587</v>
      </c>
      <c r="G35">
        <v>13863.46</v>
      </c>
    </row>
    <row r="36" spans="1:7" x14ac:dyDescent="0.3">
      <c r="A36">
        <v>5219</v>
      </c>
      <c r="B36">
        <v>122</v>
      </c>
      <c r="C36" t="s">
        <v>28</v>
      </c>
      <c r="D36" t="s">
        <v>32</v>
      </c>
      <c r="E36" s="22">
        <v>45618</v>
      </c>
      <c r="F36" s="22">
        <v>45618</v>
      </c>
      <c r="G36">
        <v>82705.22</v>
      </c>
    </row>
    <row r="37" spans="1:7" x14ac:dyDescent="0.3">
      <c r="A37">
        <v>5218</v>
      </c>
      <c r="B37">
        <v>122</v>
      </c>
      <c r="C37" t="s">
        <v>28</v>
      </c>
      <c r="D37" t="s">
        <v>29</v>
      </c>
      <c r="E37" s="22">
        <v>45617</v>
      </c>
      <c r="F37" s="22">
        <v>45617</v>
      </c>
      <c r="G37">
        <v>386.69</v>
      </c>
    </row>
    <row r="38" spans="1:7" x14ac:dyDescent="0.3">
      <c r="A38">
        <v>5217</v>
      </c>
      <c r="B38">
        <v>122</v>
      </c>
      <c r="C38" t="s">
        <v>28</v>
      </c>
      <c r="D38" t="s">
        <v>30</v>
      </c>
      <c r="E38" s="22">
        <v>45617</v>
      </c>
      <c r="F38" s="22">
        <v>45617</v>
      </c>
      <c r="G38">
        <v>1790.12</v>
      </c>
    </row>
    <row r="39" spans="1:7" x14ac:dyDescent="0.3">
      <c r="A39">
        <v>5216</v>
      </c>
      <c r="B39">
        <v>122</v>
      </c>
      <c r="C39" t="s">
        <v>28</v>
      </c>
      <c r="D39" t="s">
        <v>37</v>
      </c>
      <c r="E39" s="22">
        <v>45617</v>
      </c>
      <c r="F39" s="22">
        <v>45616</v>
      </c>
      <c r="G39">
        <v>-234.01</v>
      </c>
    </row>
    <row r="40" spans="1:7" x14ac:dyDescent="0.3">
      <c r="A40">
        <v>5215</v>
      </c>
      <c r="B40">
        <v>122</v>
      </c>
      <c r="C40" t="s">
        <v>28</v>
      </c>
      <c r="D40" t="s">
        <v>38</v>
      </c>
      <c r="E40" s="22">
        <v>45617</v>
      </c>
      <c r="F40" s="22">
        <v>45616</v>
      </c>
      <c r="G40">
        <v>7468.33</v>
      </c>
    </row>
    <row r="41" spans="1:7" x14ac:dyDescent="0.3">
      <c r="A41">
        <v>5214</v>
      </c>
      <c r="B41">
        <v>122</v>
      </c>
      <c r="C41" t="s">
        <v>28</v>
      </c>
      <c r="D41" t="s">
        <v>32</v>
      </c>
      <c r="E41" s="22">
        <v>45617</v>
      </c>
      <c r="F41" s="22">
        <v>45617</v>
      </c>
      <c r="G41">
        <v>73294.09</v>
      </c>
    </row>
    <row r="42" spans="1:7" x14ac:dyDescent="0.3">
      <c r="A42">
        <v>5213</v>
      </c>
      <c r="B42">
        <v>122</v>
      </c>
      <c r="C42" t="s">
        <v>28</v>
      </c>
      <c r="D42" t="s">
        <v>29</v>
      </c>
      <c r="E42" s="22">
        <v>45616</v>
      </c>
      <c r="F42" s="22">
        <v>45616</v>
      </c>
      <c r="G42">
        <v>234.01</v>
      </c>
    </row>
    <row r="43" spans="1:7" x14ac:dyDescent="0.3">
      <c r="A43">
        <v>5212</v>
      </c>
      <c r="B43">
        <v>122</v>
      </c>
      <c r="C43" t="s">
        <v>28</v>
      </c>
      <c r="D43" t="s">
        <v>30</v>
      </c>
      <c r="E43" s="22">
        <v>45616</v>
      </c>
      <c r="F43" s="22">
        <v>45616</v>
      </c>
      <c r="G43">
        <v>2394.31</v>
      </c>
    </row>
    <row r="44" spans="1:7" x14ac:dyDescent="0.3">
      <c r="A44">
        <v>5211</v>
      </c>
      <c r="B44">
        <v>122</v>
      </c>
      <c r="C44" t="s">
        <v>28</v>
      </c>
      <c r="D44" t="s">
        <v>38</v>
      </c>
      <c r="E44" s="22">
        <v>45616</v>
      </c>
      <c r="F44" s="22">
        <v>45615</v>
      </c>
      <c r="G44">
        <v>9190.93</v>
      </c>
    </row>
    <row r="45" spans="1:7" x14ac:dyDescent="0.3">
      <c r="A45">
        <v>5210</v>
      </c>
      <c r="B45">
        <v>122</v>
      </c>
      <c r="C45" t="s">
        <v>28</v>
      </c>
      <c r="D45" t="s">
        <v>37</v>
      </c>
      <c r="E45" s="22">
        <v>45616</v>
      </c>
      <c r="F45" s="22">
        <v>45615</v>
      </c>
      <c r="G45">
        <v>-361.88</v>
      </c>
    </row>
    <row r="46" spans="1:7" x14ac:dyDescent="0.3">
      <c r="A46">
        <v>5209</v>
      </c>
      <c r="B46">
        <v>122</v>
      </c>
      <c r="C46" t="s">
        <v>28</v>
      </c>
      <c r="D46" t="s">
        <v>31</v>
      </c>
      <c r="E46" s="22">
        <v>45616</v>
      </c>
      <c r="F46" s="22">
        <v>45585</v>
      </c>
      <c r="G46">
        <v>6946.94</v>
      </c>
    </row>
    <row r="47" spans="1:7" x14ac:dyDescent="0.3">
      <c r="A47">
        <v>5208</v>
      </c>
      <c r="B47">
        <v>122</v>
      </c>
      <c r="C47" t="s">
        <v>28</v>
      </c>
      <c r="D47" t="s">
        <v>32</v>
      </c>
      <c r="E47" s="22">
        <v>45616</v>
      </c>
      <c r="F47" s="22">
        <v>45616</v>
      </c>
      <c r="G47">
        <v>54889.78</v>
      </c>
    </row>
    <row r="48" spans="1:7" x14ac:dyDescent="0.3">
      <c r="A48">
        <v>5207</v>
      </c>
      <c r="B48">
        <v>122</v>
      </c>
      <c r="C48" t="s">
        <v>28</v>
      </c>
      <c r="D48" t="s">
        <v>29</v>
      </c>
      <c r="E48" s="22">
        <v>45615</v>
      </c>
      <c r="F48" s="22">
        <v>45615</v>
      </c>
      <c r="G48">
        <v>361.88</v>
      </c>
    </row>
    <row r="49" spans="1:7" x14ac:dyDescent="0.3">
      <c r="A49">
        <v>5206</v>
      </c>
      <c r="B49">
        <v>122</v>
      </c>
      <c r="C49" t="s">
        <v>28</v>
      </c>
      <c r="D49" t="s">
        <v>30</v>
      </c>
      <c r="E49" s="22">
        <v>45615</v>
      </c>
      <c r="F49" s="22">
        <v>45615</v>
      </c>
      <c r="G49">
        <v>2417.5700000000002</v>
      </c>
    </row>
    <row r="50" spans="1:7" x14ac:dyDescent="0.3">
      <c r="A50">
        <v>5205</v>
      </c>
      <c r="B50">
        <v>122</v>
      </c>
      <c r="C50" t="s">
        <v>28</v>
      </c>
      <c r="D50" t="s">
        <v>42</v>
      </c>
      <c r="E50" s="22">
        <v>45615</v>
      </c>
      <c r="F50" s="22">
        <v>45584</v>
      </c>
      <c r="G50">
        <v>144.75</v>
      </c>
    </row>
    <row r="51" spans="1:7" x14ac:dyDescent="0.3">
      <c r="A51">
        <v>5204</v>
      </c>
      <c r="B51">
        <v>122</v>
      </c>
      <c r="C51" t="s">
        <v>28</v>
      </c>
      <c r="D51" t="s">
        <v>31</v>
      </c>
      <c r="E51" s="22">
        <v>45615</v>
      </c>
      <c r="F51" s="22">
        <v>45584</v>
      </c>
      <c r="G51">
        <v>51948.75</v>
      </c>
    </row>
    <row r="52" spans="1:7" x14ac:dyDescent="0.3">
      <c r="A52">
        <v>5203</v>
      </c>
      <c r="B52">
        <v>122</v>
      </c>
      <c r="C52" t="s">
        <v>28</v>
      </c>
      <c r="D52" t="s">
        <v>37</v>
      </c>
      <c r="E52" s="22">
        <v>45615</v>
      </c>
      <c r="F52" s="22">
        <v>45614</v>
      </c>
      <c r="G52">
        <v>-0.14000000000000001</v>
      </c>
    </row>
    <row r="53" spans="1:7" x14ac:dyDescent="0.3">
      <c r="A53">
        <v>5202</v>
      </c>
      <c r="B53">
        <v>122</v>
      </c>
      <c r="C53" t="s">
        <v>28</v>
      </c>
      <c r="D53" t="s">
        <v>38</v>
      </c>
      <c r="E53" s="22">
        <v>45615</v>
      </c>
      <c r="F53" s="22">
        <v>45614</v>
      </c>
      <c r="G53">
        <v>16.829999999999998</v>
      </c>
    </row>
    <row r="54" spans="1:7" x14ac:dyDescent="0.3">
      <c r="A54">
        <v>5201</v>
      </c>
      <c r="B54">
        <v>122</v>
      </c>
      <c r="C54" t="s">
        <v>28</v>
      </c>
      <c r="D54" t="s">
        <v>32</v>
      </c>
      <c r="E54" s="22">
        <v>45615</v>
      </c>
      <c r="F54" s="22">
        <v>45615</v>
      </c>
      <c r="G54">
        <v>0.14000000000000001</v>
      </c>
    </row>
    <row r="55" spans="1:7" x14ac:dyDescent="0.3">
      <c r="A55">
        <v>5200</v>
      </c>
      <c r="B55">
        <v>122</v>
      </c>
      <c r="C55" t="s">
        <v>28</v>
      </c>
      <c r="D55" t="s">
        <v>29</v>
      </c>
      <c r="E55" s="22">
        <v>45614</v>
      </c>
      <c r="F55" s="22">
        <v>45614</v>
      </c>
      <c r="G55">
        <v>0.14000000000000001</v>
      </c>
    </row>
    <row r="56" spans="1:7" x14ac:dyDescent="0.3">
      <c r="A56">
        <v>5199</v>
      </c>
      <c r="B56">
        <v>122</v>
      </c>
      <c r="C56" t="s">
        <v>28</v>
      </c>
      <c r="D56" t="s">
        <v>36</v>
      </c>
      <c r="E56" s="22">
        <v>45614</v>
      </c>
      <c r="F56" s="22">
        <v>45614</v>
      </c>
      <c r="G56">
        <v>-235260.2</v>
      </c>
    </row>
    <row r="57" spans="1:7" x14ac:dyDescent="0.3">
      <c r="A57">
        <v>5198</v>
      </c>
      <c r="B57">
        <v>122</v>
      </c>
      <c r="C57" t="s">
        <v>28</v>
      </c>
      <c r="D57" t="s">
        <v>42</v>
      </c>
      <c r="E57" s="22">
        <v>45614</v>
      </c>
      <c r="F57" s="22">
        <v>45583</v>
      </c>
      <c r="G57">
        <v>19.3</v>
      </c>
    </row>
    <row r="58" spans="1:7" x14ac:dyDescent="0.3">
      <c r="A58">
        <v>5197</v>
      </c>
      <c r="B58">
        <v>122</v>
      </c>
      <c r="C58" t="s">
        <v>28</v>
      </c>
      <c r="D58" t="s">
        <v>31</v>
      </c>
      <c r="E58" s="22">
        <v>45614</v>
      </c>
      <c r="F58" s="22">
        <v>45583</v>
      </c>
      <c r="G58">
        <v>42047.26</v>
      </c>
    </row>
    <row r="59" spans="1:7" x14ac:dyDescent="0.3">
      <c r="A59">
        <v>5196</v>
      </c>
      <c r="B59">
        <v>122</v>
      </c>
      <c r="C59" t="s">
        <v>28</v>
      </c>
      <c r="D59" t="s">
        <v>37</v>
      </c>
      <c r="E59" s="22">
        <v>45614</v>
      </c>
      <c r="F59" s="22">
        <v>45613</v>
      </c>
      <c r="G59">
        <v>-113.14</v>
      </c>
    </row>
    <row r="60" spans="1:7" x14ac:dyDescent="0.3">
      <c r="A60">
        <v>5195</v>
      </c>
      <c r="B60">
        <v>122</v>
      </c>
      <c r="C60" t="s">
        <v>28</v>
      </c>
      <c r="D60" t="s">
        <v>38</v>
      </c>
      <c r="E60" s="22">
        <v>45614</v>
      </c>
      <c r="F60" s="22">
        <v>45613</v>
      </c>
      <c r="G60">
        <v>2853.53</v>
      </c>
    </row>
    <row r="61" spans="1:7" x14ac:dyDescent="0.3">
      <c r="A61">
        <v>5194</v>
      </c>
      <c r="B61">
        <v>122</v>
      </c>
      <c r="C61" t="s">
        <v>28</v>
      </c>
      <c r="D61" t="s">
        <v>32</v>
      </c>
      <c r="E61" s="22">
        <v>45614</v>
      </c>
      <c r="F61" s="22">
        <v>45614</v>
      </c>
      <c r="G61">
        <v>190453.25</v>
      </c>
    </row>
    <row r="62" spans="1:7" x14ac:dyDescent="0.3">
      <c r="A62">
        <v>5193</v>
      </c>
      <c r="B62">
        <v>122</v>
      </c>
      <c r="C62" t="s">
        <v>28</v>
      </c>
      <c r="D62" t="s">
        <v>29</v>
      </c>
      <c r="E62" s="22">
        <v>45613</v>
      </c>
      <c r="F62" s="22">
        <v>45613</v>
      </c>
      <c r="G62">
        <v>113.14</v>
      </c>
    </row>
    <row r="63" spans="1:7" x14ac:dyDescent="0.3">
      <c r="A63">
        <v>5192</v>
      </c>
      <c r="B63">
        <v>122</v>
      </c>
      <c r="C63" t="s">
        <v>28</v>
      </c>
      <c r="D63" t="s">
        <v>30</v>
      </c>
      <c r="E63" s="22">
        <v>45613</v>
      </c>
      <c r="F63" s="22">
        <v>45613</v>
      </c>
      <c r="G63">
        <v>1146.1600000000001</v>
      </c>
    </row>
    <row r="64" spans="1:7" x14ac:dyDescent="0.3">
      <c r="A64">
        <v>5191</v>
      </c>
      <c r="B64">
        <v>122</v>
      </c>
      <c r="C64" t="s">
        <v>28</v>
      </c>
      <c r="D64" t="s">
        <v>37</v>
      </c>
      <c r="E64" s="22">
        <v>45613</v>
      </c>
      <c r="F64" s="22">
        <v>45612</v>
      </c>
      <c r="G64">
        <v>-680.54</v>
      </c>
    </row>
    <row r="65" spans="1:7" x14ac:dyDescent="0.3">
      <c r="A65">
        <v>5190</v>
      </c>
      <c r="B65">
        <v>122</v>
      </c>
      <c r="C65" t="s">
        <v>28</v>
      </c>
      <c r="D65" t="s">
        <v>39</v>
      </c>
      <c r="E65" s="22">
        <v>45613</v>
      </c>
      <c r="F65" s="22">
        <v>45612</v>
      </c>
      <c r="G65">
        <v>-16.64</v>
      </c>
    </row>
    <row r="66" spans="1:7" x14ac:dyDescent="0.3">
      <c r="A66">
        <v>5189</v>
      </c>
      <c r="B66">
        <v>122</v>
      </c>
      <c r="C66" t="s">
        <v>28</v>
      </c>
      <c r="D66" t="s">
        <v>38</v>
      </c>
      <c r="E66" s="22">
        <v>45613</v>
      </c>
      <c r="F66" s="22">
        <v>45612</v>
      </c>
      <c r="G66">
        <v>22019.48</v>
      </c>
    </row>
    <row r="67" spans="1:7" x14ac:dyDescent="0.3">
      <c r="A67">
        <v>5188</v>
      </c>
      <c r="B67">
        <v>122</v>
      </c>
      <c r="C67" t="s">
        <v>28</v>
      </c>
      <c r="D67" t="s">
        <v>31</v>
      </c>
      <c r="E67" s="22">
        <v>45613</v>
      </c>
      <c r="F67" s="22">
        <v>45582</v>
      </c>
      <c r="G67">
        <v>18453.95</v>
      </c>
    </row>
    <row r="68" spans="1:7" x14ac:dyDescent="0.3">
      <c r="A68">
        <v>5187</v>
      </c>
      <c r="B68">
        <v>122</v>
      </c>
      <c r="C68" t="s">
        <v>28</v>
      </c>
      <c r="D68" t="s">
        <v>32</v>
      </c>
      <c r="E68" s="22">
        <v>45613</v>
      </c>
      <c r="F68" s="22">
        <v>45613</v>
      </c>
      <c r="G68">
        <v>149417.70000000001</v>
      </c>
    </row>
    <row r="69" spans="1:7" x14ac:dyDescent="0.3">
      <c r="A69">
        <v>5186</v>
      </c>
      <c r="B69">
        <v>122</v>
      </c>
      <c r="C69" t="s">
        <v>28</v>
      </c>
      <c r="D69" t="s">
        <v>29</v>
      </c>
      <c r="E69" s="22">
        <v>45612</v>
      </c>
      <c r="F69" s="22">
        <v>45612</v>
      </c>
      <c r="G69">
        <v>697.18</v>
      </c>
    </row>
    <row r="70" spans="1:7" x14ac:dyDescent="0.3">
      <c r="A70">
        <v>5185</v>
      </c>
      <c r="B70">
        <v>122</v>
      </c>
      <c r="C70" t="s">
        <v>28</v>
      </c>
      <c r="D70" t="s">
        <v>30</v>
      </c>
      <c r="E70" s="22">
        <v>45612</v>
      </c>
      <c r="F70" s="22">
        <v>45612</v>
      </c>
      <c r="G70">
        <v>3741.37</v>
      </c>
    </row>
    <row r="71" spans="1:7" x14ac:dyDescent="0.3">
      <c r="A71">
        <v>5184</v>
      </c>
      <c r="B71">
        <v>122</v>
      </c>
      <c r="C71" t="s">
        <v>28</v>
      </c>
      <c r="D71" t="s">
        <v>40</v>
      </c>
      <c r="E71" s="22">
        <v>45612</v>
      </c>
      <c r="F71" s="22">
        <v>45612</v>
      </c>
      <c r="G71">
        <v>-4.3499999999999996</v>
      </c>
    </row>
    <row r="72" spans="1:7" x14ac:dyDescent="0.3">
      <c r="A72">
        <v>5183</v>
      </c>
      <c r="B72">
        <v>122</v>
      </c>
      <c r="C72" t="s">
        <v>28</v>
      </c>
      <c r="D72" t="s">
        <v>37</v>
      </c>
      <c r="E72" s="22">
        <v>45612</v>
      </c>
      <c r="F72" s="22">
        <v>45611</v>
      </c>
      <c r="G72">
        <v>-592.85</v>
      </c>
    </row>
    <row r="73" spans="1:7" x14ac:dyDescent="0.3">
      <c r="A73">
        <v>5182</v>
      </c>
      <c r="B73">
        <v>122</v>
      </c>
      <c r="C73" t="s">
        <v>28</v>
      </c>
      <c r="D73" t="s">
        <v>39</v>
      </c>
      <c r="E73" s="22">
        <v>45612</v>
      </c>
      <c r="F73" s="22">
        <v>45611</v>
      </c>
      <c r="G73">
        <v>-10.72</v>
      </c>
    </row>
    <row r="74" spans="1:7" x14ac:dyDescent="0.3">
      <c r="A74">
        <v>5181</v>
      </c>
      <c r="B74">
        <v>122</v>
      </c>
      <c r="C74" t="s">
        <v>28</v>
      </c>
      <c r="D74" t="s">
        <v>38</v>
      </c>
      <c r="E74" s="22">
        <v>45612</v>
      </c>
      <c r="F74" s="22">
        <v>45611</v>
      </c>
      <c r="G74">
        <v>17304.46</v>
      </c>
    </row>
    <row r="75" spans="1:7" x14ac:dyDescent="0.3">
      <c r="A75">
        <v>5180</v>
      </c>
      <c r="B75">
        <v>122</v>
      </c>
      <c r="C75" t="s">
        <v>28</v>
      </c>
      <c r="D75" t="s">
        <v>31</v>
      </c>
      <c r="E75" s="22">
        <v>45612</v>
      </c>
      <c r="F75" s="22">
        <v>45581</v>
      </c>
      <c r="G75">
        <v>15555.83</v>
      </c>
    </row>
    <row r="76" spans="1:7" x14ac:dyDescent="0.3">
      <c r="A76">
        <v>5179</v>
      </c>
      <c r="B76">
        <v>122</v>
      </c>
      <c r="C76" t="s">
        <v>28</v>
      </c>
      <c r="D76" t="s">
        <v>32</v>
      </c>
      <c r="E76" s="22">
        <v>45612</v>
      </c>
      <c r="F76" s="22">
        <v>45612</v>
      </c>
      <c r="G76">
        <v>112726.78</v>
      </c>
    </row>
    <row r="77" spans="1:7" x14ac:dyDescent="0.3">
      <c r="A77">
        <v>5178</v>
      </c>
      <c r="B77">
        <v>122</v>
      </c>
      <c r="C77" t="s">
        <v>28</v>
      </c>
      <c r="D77" t="s">
        <v>29</v>
      </c>
      <c r="E77" s="22">
        <v>45611</v>
      </c>
      <c r="F77" s="22">
        <v>45611</v>
      </c>
      <c r="G77">
        <v>603.57000000000005</v>
      </c>
    </row>
    <row r="78" spans="1:7" x14ac:dyDescent="0.3">
      <c r="A78">
        <v>5177</v>
      </c>
      <c r="B78">
        <v>122</v>
      </c>
      <c r="C78" t="s">
        <v>28</v>
      </c>
      <c r="D78" t="s">
        <v>30</v>
      </c>
      <c r="E78" s="22">
        <v>45611</v>
      </c>
      <c r="F78" s="22">
        <v>45611</v>
      </c>
      <c r="G78">
        <v>2921.47</v>
      </c>
    </row>
    <row r="79" spans="1:7" x14ac:dyDescent="0.3">
      <c r="A79">
        <v>5176</v>
      </c>
      <c r="B79">
        <v>122</v>
      </c>
      <c r="C79" t="s">
        <v>28</v>
      </c>
      <c r="D79" t="s">
        <v>37</v>
      </c>
      <c r="E79" s="22">
        <v>45611</v>
      </c>
      <c r="F79" s="22">
        <v>45610</v>
      </c>
      <c r="G79">
        <v>-327.5</v>
      </c>
    </row>
    <row r="80" spans="1:7" x14ac:dyDescent="0.3">
      <c r="A80">
        <v>5175</v>
      </c>
      <c r="B80">
        <v>122</v>
      </c>
      <c r="C80" t="s">
        <v>28</v>
      </c>
      <c r="D80" t="s">
        <v>38</v>
      </c>
      <c r="E80" s="22">
        <v>45611</v>
      </c>
      <c r="F80" s="22">
        <v>45610</v>
      </c>
      <c r="G80">
        <v>12942.15</v>
      </c>
    </row>
    <row r="81" spans="1:7" x14ac:dyDescent="0.3">
      <c r="A81">
        <v>5174</v>
      </c>
      <c r="B81">
        <v>122</v>
      </c>
      <c r="C81" t="s">
        <v>28</v>
      </c>
      <c r="D81" t="s">
        <v>31</v>
      </c>
      <c r="E81" s="22">
        <v>45611</v>
      </c>
      <c r="F81" s="22">
        <v>45580</v>
      </c>
      <c r="G81">
        <v>17704.12</v>
      </c>
    </row>
    <row r="82" spans="1:7" x14ac:dyDescent="0.3">
      <c r="A82">
        <v>5173</v>
      </c>
      <c r="B82">
        <v>122</v>
      </c>
      <c r="C82" t="s">
        <v>28</v>
      </c>
      <c r="D82" t="s">
        <v>32</v>
      </c>
      <c r="E82" s="22">
        <v>45611</v>
      </c>
      <c r="F82" s="22">
        <v>45611</v>
      </c>
      <c r="G82">
        <v>78882.97</v>
      </c>
    </row>
    <row r="83" spans="1:7" x14ac:dyDescent="0.3">
      <c r="A83">
        <v>5172</v>
      </c>
      <c r="B83">
        <v>122</v>
      </c>
      <c r="C83" t="s">
        <v>28</v>
      </c>
      <c r="D83" t="s">
        <v>29</v>
      </c>
      <c r="E83" s="22">
        <v>45610</v>
      </c>
      <c r="F83" s="22">
        <v>45610</v>
      </c>
      <c r="G83">
        <v>327.5</v>
      </c>
    </row>
    <row r="84" spans="1:7" x14ac:dyDescent="0.3">
      <c r="A84">
        <v>5171</v>
      </c>
      <c r="B84">
        <v>122</v>
      </c>
      <c r="C84" t="s">
        <v>28</v>
      </c>
      <c r="D84" t="s">
        <v>30</v>
      </c>
      <c r="E84" s="22">
        <v>45610</v>
      </c>
      <c r="F84" s="22">
        <v>45610</v>
      </c>
      <c r="G84">
        <v>1825.57</v>
      </c>
    </row>
    <row r="85" spans="1:7" x14ac:dyDescent="0.3">
      <c r="A85">
        <v>5170</v>
      </c>
      <c r="B85">
        <v>122</v>
      </c>
      <c r="C85" t="s">
        <v>28</v>
      </c>
      <c r="D85" t="s">
        <v>37</v>
      </c>
      <c r="E85" s="22">
        <v>45610</v>
      </c>
      <c r="F85" s="22">
        <v>45609</v>
      </c>
      <c r="G85">
        <v>-156.53</v>
      </c>
    </row>
    <row r="86" spans="1:7" x14ac:dyDescent="0.3">
      <c r="A86">
        <v>5169</v>
      </c>
      <c r="B86">
        <v>122</v>
      </c>
      <c r="C86" t="s">
        <v>28</v>
      </c>
      <c r="D86" t="s">
        <v>38</v>
      </c>
      <c r="E86" s="22">
        <v>45610</v>
      </c>
      <c r="F86" s="22">
        <v>45609</v>
      </c>
      <c r="G86">
        <v>2761</v>
      </c>
    </row>
    <row r="87" spans="1:7" x14ac:dyDescent="0.3">
      <c r="A87">
        <v>5168</v>
      </c>
      <c r="B87">
        <v>122</v>
      </c>
      <c r="C87" t="s">
        <v>28</v>
      </c>
      <c r="D87" t="s">
        <v>32</v>
      </c>
      <c r="E87" s="22">
        <v>45610</v>
      </c>
      <c r="F87" s="22">
        <v>45610</v>
      </c>
      <c r="G87">
        <v>74125.429999999993</v>
      </c>
    </row>
    <row r="88" spans="1:7" x14ac:dyDescent="0.3">
      <c r="A88">
        <v>5167</v>
      </c>
      <c r="B88">
        <v>122</v>
      </c>
      <c r="C88" t="s">
        <v>28</v>
      </c>
      <c r="D88" t="s">
        <v>29</v>
      </c>
      <c r="E88" s="22">
        <v>45609</v>
      </c>
      <c r="F88" s="22">
        <v>45609</v>
      </c>
      <c r="G88">
        <v>156.53</v>
      </c>
    </row>
    <row r="89" spans="1:7" x14ac:dyDescent="0.3">
      <c r="A89">
        <v>5166</v>
      </c>
      <c r="B89">
        <v>122</v>
      </c>
      <c r="C89" t="s">
        <v>28</v>
      </c>
      <c r="D89" t="s">
        <v>30</v>
      </c>
      <c r="E89" s="22">
        <v>45609</v>
      </c>
      <c r="F89" s="22">
        <v>45609</v>
      </c>
      <c r="G89">
        <v>681.73</v>
      </c>
    </row>
    <row r="90" spans="1:7" x14ac:dyDescent="0.3">
      <c r="A90">
        <v>5165</v>
      </c>
      <c r="B90">
        <v>122</v>
      </c>
      <c r="C90" t="s">
        <v>28</v>
      </c>
      <c r="D90" t="s">
        <v>37</v>
      </c>
      <c r="E90" s="22">
        <v>45609</v>
      </c>
      <c r="F90" s="22">
        <v>45609</v>
      </c>
      <c r="G90">
        <v>-63.52</v>
      </c>
    </row>
    <row r="91" spans="1:7" x14ac:dyDescent="0.3">
      <c r="A91">
        <v>5164</v>
      </c>
      <c r="B91">
        <v>122</v>
      </c>
      <c r="C91" t="s">
        <v>28</v>
      </c>
      <c r="D91" t="s">
        <v>38</v>
      </c>
      <c r="E91" s="22">
        <v>45609</v>
      </c>
      <c r="F91" s="22">
        <v>45609</v>
      </c>
      <c r="G91">
        <v>2446.6999999999998</v>
      </c>
    </row>
    <row r="92" spans="1:7" x14ac:dyDescent="0.3">
      <c r="A92">
        <v>5163</v>
      </c>
      <c r="B92">
        <v>122</v>
      </c>
      <c r="C92" t="s">
        <v>28</v>
      </c>
      <c r="D92" t="s">
        <v>30</v>
      </c>
      <c r="E92" s="22">
        <v>45609</v>
      </c>
      <c r="F92" s="22">
        <v>45609</v>
      </c>
      <c r="G92">
        <v>502.74</v>
      </c>
    </row>
    <row r="93" spans="1:7" x14ac:dyDescent="0.3">
      <c r="A93">
        <v>5162</v>
      </c>
      <c r="B93">
        <v>122</v>
      </c>
      <c r="C93" t="s">
        <v>28</v>
      </c>
      <c r="D93" t="s">
        <v>29</v>
      </c>
      <c r="E93" s="22">
        <v>45609</v>
      </c>
      <c r="F93" s="22">
        <v>45609</v>
      </c>
      <c r="G93">
        <v>63.52</v>
      </c>
    </row>
    <row r="94" spans="1:7" x14ac:dyDescent="0.3">
      <c r="A94">
        <v>5161</v>
      </c>
      <c r="B94">
        <v>122</v>
      </c>
      <c r="C94" t="s">
        <v>28</v>
      </c>
      <c r="D94" t="s">
        <v>37</v>
      </c>
      <c r="E94" s="22">
        <v>45609</v>
      </c>
      <c r="F94" s="22">
        <v>45608</v>
      </c>
      <c r="G94">
        <v>-209.66</v>
      </c>
    </row>
    <row r="95" spans="1:7" x14ac:dyDescent="0.3">
      <c r="A95">
        <v>5160</v>
      </c>
      <c r="B95">
        <v>122</v>
      </c>
      <c r="C95" t="s">
        <v>28</v>
      </c>
      <c r="D95" t="s">
        <v>38</v>
      </c>
      <c r="E95" s="22">
        <v>45609</v>
      </c>
      <c r="F95" s="22">
        <v>45608</v>
      </c>
      <c r="G95">
        <v>4341.7700000000004</v>
      </c>
    </row>
    <row r="96" spans="1:7" x14ac:dyDescent="0.3">
      <c r="A96">
        <v>5159</v>
      </c>
      <c r="B96">
        <v>122</v>
      </c>
      <c r="C96" t="s">
        <v>28</v>
      </c>
      <c r="D96" t="s">
        <v>31</v>
      </c>
      <c r="E96" s="22">
        <v>45609</v>
      </c>
      <c r="F96" s="22">
        <v>45578</v>
      </c>
      <c r="G96">
        <v>11350.72</v>
      </c>
    </row>
    <row r="97" spans="1:7" x14ac:dyDescent="0.3">
      <c r="A97">
        <v>5158</v>
      </c>
      <c r="B97">
        <v>122</v>
      </c>
      <c r="C97" t="s">
        <v>28</v>
      </c>
      <c r="D97" t="s">
        <v>32</v>
      </c>
      <c r="E97" s="22">
        <v>45609</v>
      </c>
      <c r="F97" s="22">
        <v>45609</v>
      </c>
      <c r="G97">
        <v>54854.9</v>
      </c>
    </row>
    <row r="98" spans="1:7" x14ac:dyDescent="0.3">
      <c r="A98">
        <v>5157</v>
      </c>
      <c r="B98">
        <v>122</v>
      </c>
      <c r="C98" t="s">
        <v>28</v>
      </c>
      <c r="D98" t="s">
        <v>29</v>
      </c>
      <c r="E98" s="22">
        <v>45608</v>
      </c>
      <c r="F98" s="22">
        <v>45608</v>
      </c>
      <c r="G98">
        <v>209.66</v>
      </c>
    </row>
    <row r="99" spans="1:7" x14ac:dyDescent="0.3">
      <c r="A99">
        <v>5156</v>
      </c>
      <c r="B99">
        <v>122</v>
      </c>
      <c r="C99" t="s">
        <v>28</v>
      </c>
      <c r="D99" t="s">
        <v>30</v>
      </c>
      <c r="E99" s="22">
        <v>45608</v>
      </c>
      <c r="F99" s="22">
        <v>45608</v>
      </c>
      <c r="G99">
        <v>1660.02</v>
      </c>
    </row>
    <row r="100" spans="1:7" x14ac:dyDescent="0.3">
      <c r="A100">
        <v>5155</v>
      </c>
      <c r="B100">
        <v>122</v>
      </c>
      <c r="C100" t="s">
        <v>28</v>
      </c>
      <c r="D100" t="s">
        <v>42</v>
      </c>
      <c r="E100" s="22">
        <v>45608</v>
      </c>
      <c r="F100" s="22">
        <v>45577</v>
      </c>
      <c r="G100">
        <v>22.19</v>
      </c>
    </row>
    <row r="101" spans="1:7" x14ac:dyDescent="0.3">
      <c r="A101">
        <v>5154</v>
      </c>
      <c r="B101">
        <v>122</v>
      </c>
      <c r="C101" t="s">
        <v>28</v>
      </c>
      <c r="D101" t="s">
        <v>31</v>
      </c>
      <c r="E101" s="22">
        <v>45608</v>
      </c>
      <c r="F101" s="22">
        <v>45577</v>
      </c>
      <c r="G101">
        <v>52963.03</v>
      </c>
    </row>
    <row r="102" spans="1:7" x14ac:dyDescent="0.3">
      <c r="A102">
        <v>5153</v>
      </c>
      <c r="B102">
        <v>122</v>
      </c>
      <c r="C102" t="s">
        <v>28</v>
      </c>
      <c r="D102" t="s">
        <v>32</v>
      </c>
      <c r="E102" s="22">
        <v>45608</v>
      </c>
      <c r="F102" s="22">
        <v>45608</v>
      </c>
      <c r="G102">
        <v>0</v>
      </c>
    </row>
    <row r="103" spans="1:7" x14ac:dyDescent="0.3">
      <c r="A103">
        <v>5152</v>
      </c>
      <c r="B103">
        <v>122</v>
      </c>
      <c r="C103" t="s">
        <v>28</v>
      </c>
      <c r="D103" t="s">
        <v>36</v>
      </c>
      <c r="E103" s="22">
        <v>45607</v>
      </c>
      <c r="F103" s="22">
        <v>45607</v>
      </c>
      <c r="G103">
        <v>-257760.52</v>
      </c>
    </row>
    <row r="104" spans="1:7" x14ac:dyDescent="0.3">
      <c r="A104">
        <v>5151</v>
      </c>
      <c r="B104">
        <v>122</v>
      </c>
      <c r="C104" t="s">
        <v>28</v>
      </c>
      <c r="D104" t="s">
        <v>31</v>
      </c>
      <c r="E104" s="22">
        <v>45607</v>
      </c>
      <c r="F104" s="22">
        <v>45576</v>
      </c>
      <c r="G104">
        <v>35463.620000000003</v>
      </c>
    </row>
    <row r="105" spans="1:7" x14ac:dyDescent="0.3">
      <c r="A105">
        <v>5150</v>
      </c>
      <c r="B105">
        <v>122</v>
      </c>
      <c r="C105" t="s">
        <v>28</v>
      </c>
      <c r="D105" t="s">
        <v>37</v>
      </c>
      <c r="E105" s="22">
        <v>45607</v>
      </c>
      <c r="F105" s="22">
        <v>45606</v>
      </c>
      <c r="G105">
        <v>-123.29</v>
      </c>
    </row>
    <row r="106" spans="1:7" x14ac:dyDescent="0.3">
      <c r="A106">
        <v>5149</v>
      </c>
      <c r="B106">
        <v>122</v>
      </c>
      <c r="C106" t="s">
        <v>28</v>
      </c>
      <c r="D106" t="s">
        <v>38</v>
      </c>
      <c r="E106" s="22">
        <v>45607</v>
      </c>
      <c r="F106" s="22">
        <v>45606</v>
      </c>
      <c r="G106">
        <v>3134.27</v>
      </c>
    </row>
    <row r="107" spans="1:7" x14ac:dyDescent="0.3">
      <c r="A107">
        <v>5148</v>
      </c>
      <c r="B107">
        <v>122</v>
      </c>
      <c r="C107" t="s">
        <v>28</v>
      </c>
      <c r="D107" t="s">
        <v>32</v>
      </c>
      <c r="E107" s="22">
        <v>45607</v>
      </c>
      <c r="F107" s="22">
        <v>45607</v>
      </c>
      <c r="G107">
        <v>219285.92</v>
      </c>
    </row>
    <row r="108" spans="1:7" x14ac:dyDescent="0.3">
      <c r="A108">
        <v>5147</v>
      </c>
      <c r="B108">
        <v>122</v>
      </c>
      <c r="C108" t="s">
        <v>28</v>
      </c>
      <c r="D108" t="s">
        <v>43</v>
      </c>
      <c r="E108" s="22">
        <v>45606</v>
      </c>
      <c r="F108" s="22">
        <v>45576</v>
      </c>
      <c r="G108">
        <v>-70.040000000000006</v>
      </c>
    </row>
    <row r="109" spans="1:7" x14ac:dyDescent="0.3">
      <c r="A109">
        <v>5146</v>
      </c>
      <c r="B109">
        <v>122</v>
      </c>
      <c r="C109" t="s">
        <v>28</v>
      </c>
      <c r="D109" t="s">
        <v>31</v>
      </c>
      <c r="E109" s="22">
        <v>45606</v>
      </c>
      <c r="F109" s="22">
        <v>45575</v>
      </c>
      <c r="G109">
        <v>27322.86</v>
      </c>
    </row>
    <row r="110" spans="1:7" x14ac:dyDescent="0.3">
      <c r="A110">
        <v>5145</v>
      </c>
      <c r="B110">
        <v>122</v>
      </c>
      <c r="C110" t="s">
        <v>28</v>
      </c>
      <c r="D110" t="s">
        <v>29</v>
      </c>
      <c r="E110" s="22">
        <v>45606</v>
      </c>
      <c r="F110" s="22">
        <v>45606</v>
      </c>
      <c r="G110">
        <v>123.29</v>
      </c>
    </row>
    <row r="111" spans="1:7" x14ac:dyDescent="0.3">
      <c r="A111">
        <v>5144</v>
      </c>
      <c r="B111">
        <v>122</v>
      </c>
      <c r="C111" t="s">
        <v>28</v>
      </c>
      <c r="D111" t="s">
        <v>30</v>
      </c>
      <c r="E111" s="22">
        <v>45606</v>
      </c>
      <c r="F111" s="22">
        <v>45606</v>
      </c>
      <c r="G111">
        <v>381.36</v>
      </c>
    </row>
    <row r="112" spans="1:7" x14ac:dyDescent="0.3">
      <c r="A112">
        <v>5143</v>
      </c>
      <c r="B112">
        <v>122</v>
      </c>
      <c r="C112" t="s">
        <v>28</v>
      </c>
      <c r="D112" t="s">
        <v>37</v>
      </c>
      <c r="E112" s="22">
        <v>45606</v>
      </c>
      <c r="F112" s="22">
        <v>45605</v>
      </c>
      <c r="G112">
        <v>-637.96</v>
      </c>
    </row>
    <row r="113" spans="1:7" x14ac:dyDescent="0.3">
      <c r="A113">
        <v>5142</v>
      </c>
      <c r="B113">
        <v>122</v>
      </c>
      <c r="C113" t="s">
        <v>28</v>
      </c>
      <c r="D113" t="s">
        <v>39</v>
      </c>
      <c r="E113" s="22">
        <v>45606</v>
      </c>
      <c r="F113" s="22">
        <v>45605</v>
      </c>
      <c r="G113">
        <v>-11.36</v>
      </c>
    </row>
    <row r="114" spans="1:7" x14ac:dyDescent="0.3">
      <c r="A114">
        <v>5141</v>
      </c>
      <c r="B114">
        <v>122</v>
      </c>
      <c r="C114" t="s">
        <v>28</v>
      </c>
      <c r="D114" t="s">
        <v>38</v>
      </c>
      <c r="E114" s="22">
        <v>45606</v>
      </c>
      <c r="F114" s="22">
        <v>45605</v>
      </c>
      <c r="G114">
        <v>22571.93</v>
      </c>
    </row>
    <row r="115" spans="1:7" x14ac:dyDescent="0.3">
      <c r="A115">
        <v>5140</v>
      </c>
      <c r="B115">
        <v>122</v>
      </c>
      <c r="C115" t="s">
        <v>28</v>
      </c>
      <c r="D115" t="s">
        <v>32</v>
      </c>
      <c r="E115" s="22">
        <v>45606</v>
      </c>
      <c r="F115" s="22">
        <v>45606</v>
      </c>
      <c r="G115">
        <v>169605.84</v>
      </c>
    </row>
    <row r="116" spans="1:7" x14ac:dyDescent="0.3">
      <c r="A116">
        <v>5139</v>
      </c>
      <c r="B116">
        <v>122</v>
      </c>
      <c r="C116" t="s">
        <v>28</v>
      </c>
      <c r="D116" t="s">
        <v>29</v>
      </c>
      <c r="E116" s="22">
        <v>45605</v>
      </c>
      <c r="F116" s="22">
        <v>45605</v>
      </c>
      <c r="G116">
        <v>582.54999999999995</v>
      </c>
    </row>
    <row r="117" spans="1:7" x14ac:dyDescent="0.3">
      <c r="A117">
        <v>5138</v>
      </c>
      <c r="B117">
        <v>122</v>
      </c>
      <c r="C117" t="s">
        <v>28</v>
      </c>
      <c r="D117" t="s">
        <v>30</v>
      </c>
      <c r="E117" s="22">
        <v>45605</v>
      </c>
      <c r="F117" s="22">
        <v>45605</v>
      </c>
      <c r="G117">
        <v>5750.91</v>
      </c>
    </row>
    <row r="118" spans="1:7" x14ac:dyDescent="0.3">
      <c r="A118">
        <v>5137</v>
      </c>
      <c r="B118">
        <v>122</v>
      </c>
      <c r="C118" t="s">
        <v>28</v>
      </c>
      <c r="D118" t="s">
        <v>37</v>
      </c>
      <c r="E118" s="22">
        <v>45605</v>
      </c>
      <c r="F118" s="22">
        <v>45604</v>
      </c>
      <c r="G118">
        <v>-496.33</v>
      </c>
    </row>
    <row r="119" spans="1:7" x14ac:dyDescent="0.3">
      <c r="A119">
        <v>5136</v>
      </c>
      <c r="B119">
        <v>122</v>
      </c>
      <c r="C119" t="s">
        <v>28</v>
      </c>
      <c r="D119" t="s">
        <v>39</v>
      </c>
      <c r="E119" s="22">
        <v>45605</v>
      </c>
      <c r="F119" s="22">
        <v>45604</v>
      </c>
      <c r="G119">
        <v>-13.12</v>
      </c>
    </row>
    <row r="120" spans="1:7" x14ac:dyDescent="0.3">
      <c r="A120">
        <v>5135</v>
      </c>
      <c r="B120">
        <v>122</v>
      </c>
      <c r="C120" t="s">
        <v>28</v>
      </c>
      <c r="D120" t="s">
        <v>38</v>
      </c>
      <c r="E120" s="22">
        <v>45605</v>
      </c>
      <c r="F120" s="22">
        <v>45604</v>
      </c>
      <c r="G120">
        <v>18453</v>
      </c>
    </row>
    <row r="121" spans="1:7" x14ac:dyDescent="0.3">
      <c r="A121">
        <v>5134</v>
      </c>
      <c r="B121">
        <v>122</v>
      </c>
      <c r="C121" t="s">
        <v>28</v>
      </c>
      <c r="D121" t="s">
        <v>31</v>
      </c>
      <c r="E121" s="22">
        <v>45605</v>
      </c>
      <c r="F121" s="22">
        <v>45574</v>
      </c>
      <c r="G121">
        <v>13474.59</v>
      </c>
    </row>
    <row r="122" spans="1:7" x14ac:dyDescent="0.3">
      <c r="A122">
        <v>5133</v>
      </c>
      <c r="B122">
        <v>122</v>
      </c>
      <c r="C122" t="s">
        <v>28</v>
      </c>
      <c r="D122" t="s">
        <v>32</v>
      </c>
      <c r="E122" s="22">
        <v>45605</v>
      </c>
      <c r="F122" s="22">
        <v>45605</v>
      </c>
      <c r="G122">
        <v>131854.24</v>
      </c>
    </row>
    <row r="123" spans="1:7" x14ac:dyDescent="0.3">
      <c r="A123">
        <v>5132</v>
      </c>
      <c r="B123">
        <v>122</v>
      </c>
      <c r="C123" t="s">
        <v>28</v>
      </c>
      <c r="D123" t="s">
        <v>30</v>
      </c>
      <c r="E123" s="22">
        <v>45604</v>
      </c>
      <c r="F123" s="22">
        <v>45604</v>
      </c>
      <c r="G123">
        <v>4073.62</v>
      </c>
    </row>
    <row r="124" spans="1:7" x14ac:dyDescent="0.3">
      <c r="A124">
        <v>5131</v>
      </c>
      <c r="B124">
        <v>122</v>
      </c>
      <c r="C124" t="s">
        <v>28</v>
      </c>
      <c r="D124" t="s">
        <v>40</v>
      </c>
      <c r="E124" s="22">
        <v>45604</v>
      </c>
      <c r="F124" s="22">
        <v>45604</v>
      </c>
      <c r="G124">
        <v>-13.4</v>
      </c>
    </row>
    <row r="125" spans="1:7" x14ac:dyDescent="0.3">
      <c r="A125">
        <v>5130</v>
      </c>
      <c r="B125">
        <v>122</v>
      </c>
      <c r="C125" t="s">
        <v>28</v>
      </c>
      <c r="D125" t="s">
        <v>37</v>
      </c>
      <c r="E125" s="22">
        <v>45604</v>
      </c>
      <c r="F125" s="22">
        <v>45603</v>
      </c>
      <c r="G125">
        <v>-310.05</v>
      </c>
    </row>
    <row r="126" spans="1:7" x14ac:dyDescent="0.3">
      <c r="A126">
        <v>5129</v>
      </c>
      <c r="B126">
        <v>122</v>
      </c>
      <c r="C126" t="s">
        <v>28</v>
      </c>
      <c r="D126" t="s">
        <v>38</v>
      </c>
      <c r="E126" s="22">
        <v>45604</v>
      </c>
      <c r="F126" s="22">
        <v>45603</v>
      </c>
      <c r="G126">
        <v>11469.3</v>
      </c>
    </row>
    <row r="127" spans="1:7" x14ac:dyDescent="0.3">
      <c r="A127">
        <v>5128</v>
      </c>
      <c r="B127">
        <v>122</v>
      </c>
      <c r="C127" t="s">
        <v>28</v>
      </c>
      <c r="D127" t="s">
        <v>31</v>
      </c>
      <c r="E127" s="22">
        <v>45604</v>
      </c>
      <c r="F127" s="22">
        <v>45573</v>
      </c>
      <c r="G127">
        <v>19119.28</v>
      </c>
    </row>
    <row r="128" spans="1:7" x14ac:dyDescent="0.3">
      <c r="A128">
        <v>5127</v>
      </c>
      <c r="B128">
        <v>122</v>
      </c>
      <c r="C128" t="s">
        <v>28</v>
      </c>
      <c r="D128" t="s">
        <v>32</v>
      </c>
      <c r="E128" s="22">
        <v>45604</v>
      </c>
      <c r="F128" s="22">
        <v>45604</v>
      </c>
      <c r="G128">
        <v>97515.49</v>
      </c>
    </row>
    <row r="129" spans="1:7" x14ac:dyDescent="0.3">
      <c r="A129">
        <v>5126</v>
      </c>
      <c r="B129">
        <v>122</v>
      </c>
      <c r="C129" t="s">
        <v>28</v>
      </c>
      <c r="D129" t="s">
        <v>30</v>
      </c>
      <c r="E129" s="22">
        <v>45603</v>
      </c>
      <c r="F129" s="22">
        <v>45603</v>
      </c>
      <c r="G129">
        <v>3468.85</v>
      </c>
    </row>
    <row r="130" spans="1:7" x14ac:dyDescent="0.3">
      <c r="A130">
        <v>5125</v>
      </c>
      <c r="B130">
        <v>122</v>
      </c>
      <c r="C130" t="s">
        <v>28</v>
      </c>
      <c r="D130" t="s">
        <v>37</v>
      </c>
      <c r="E130" s="22">
        <v>45603</v>
      </c>
      <c r="F130" s="22">
        <v>45602</v>
      </c>
      <c r="G130">
        <v>-411.87</v>
      </c>
    </row>
    <row r="131" spans="1:7" x14ac:dyDescent="0.3">
      <c r="A131">
        <v>5124</v>
      </c>
      <c r="B131">
        <v>122</v>
      </c>
      <c r="C131" t="s">
        <v>28</v>
      </c>
      <c r="D131" t="s">
        <v>38</v>
      </c>
      <c r="E131" s="22">
        <v>45603</v>
      </c>
      <c r="F131" s="22">
        <v>45602</v>
      </c>
      <c r="G131">
        <v>14213.56</v>
      </c>
    </row>
    <row r="132" spans="1:7" x14ac:dyDescent="0.3">
      <c r="A132">
        <v>5123</v>
      </c>
      <c r="B132">
        <v>122</v>
      </c>
      <c r="C132" t="s">
        <v>28</v>
      </c>
      <c r="D132" t="s">
        <v>32</v>
      </c>
      <c r="E132" s="22">
        <v>45603</v>
      </c>
      <c r="F132" s="22">
        <v>45603</v>
      </c>
      <c r="G132">
        <v>80244.95</v>
      </c>
    </row>
    <row r="133" spans="1:7" x14ac:dyDescent="0.3">
      <c r="A133">
        <v>5122</v>
      </c>
      <c r="B133">
        <v>122</v>
      </c>
      <c r="C133" t="s">
        <v>28</v>
      </c>
      <c r="D133" t="s">
        <v>30</v>
      </c>
      <c r="E133" s="22">
        <v>45602</v>
      </c>
      <c r="F133" s="22">
        <v>45602</v>
      </c>
      <c r="G133">
        <v>2733.84</v>
      </c>
    </row>
    <row r="134" spans="1:7" x14ac:dyDescent="0.3">
      <c r="A134">
        <v>5121</v>
      </c>
      <c r="B134">
        <v>122</v>
      </c>
      <c r="C134" t="s">
        <v>28</v>
      </c>
      <c r="D134" t="s">
        <v>37</v>
      </c>
      <c r="E134" s="22">
        <v>45602</v>
      </c>
      <c r="F134" s="22">
        <v>45601</v>
      </c>
      <c r="G134">
        <v>-303.26</v>
      </c>
    </row>
    <row r="135" spans="1:7" x14ac:dyDescent="0.3">
      <c r="A135">
        <v>5120</v>
      </c>
      <c r="B135">
        <v>122</v>
      </c>
      <c r="C135" t="s">
        <v>28</v>
      </c>
      <c r="D135" t="s">
        <v>38</v>
      </c>
      <c r="E135" s="22">
        <v>45602</v>
      </c>
      <c r="F135" s="22">
        <v>45601</v>
      </c>
      <c r="G135">
        <v>8084.08</v>
      </c>
    </row>
    <row r="136" spans="1:7" x14ac:dyDescent="0.3">
      <c r="A136">
        <v>5119</v>
      </c>
      <c r="B136">
        <v>122</v>
      </c>
      <c r="C136" t="s">
        <v>28</v>
      </c>
      <c r="D136" t="s">
        <v>31</v>
      </c>
      <c r="E136" s="22">
        <v>45602</v>
      </c>
      <c r="F136" s="22">
        <v>45571</v>
      </c>
      <c r="G136">
        <v>5446.42</v>
      </c>
    </row>
    <row r="137" spans="1:7" x14ac:dyDescent="0.3">
      <c r="A137">
        <v>5118</v>
      </c>
      <c r="B137">
        <v>122</v>
      </c>
      <c r="C137" t="s">
        <v>28</v>
      </c>
      <c r="D137" t="s">
        <v>32</v>
      </c>
      <c r="E137" s="22">
        <v>45602</v>
      </c>
      <c r="F137" s="22">
        <v>45602</v>
      </c>
      <c r="G137">
        <v>64283.87</v>
      </c>
    </row>
    <row r="138" spans="1:7" x14ac:dyDescent="0.3">
      <c r="A138">
        <v>5117</v>
      </c>
      <c r="B138">
        <v>122</v>
      </c>
      <c r="C138" t="s">
        <v>28</v>
      </c>
      <c r="D138" t="s">
        <v>30</v>
      </c>
      <c r="E138" s="22">
        <v>45601</v>
      </c>
      <c r="F138" s="22">
        <v>45601</v>
      </c>
      <c r="G138">
        <v>2316.81</v>
      </c>
    </row>
    <row r="139" spans="1:7" x14ac:dyDescent="0.3">
      <c r="A139">
        <v>5116</v>
      </c>
      <c r="B139">
        <v>122</v>
      </c>
      <c r="C139" t="s">
        <v>28</v>
      </c>
      <c r="D139" t="s">
        <v>31</v>
      </c>
      <c r="E139" s="22">
        <v>45601</v>
      </c>
      <c r="F139" s="22">
        <v>45570</v>
      </c>
      <c r="G139">
        <v>61967.06</v>
      </c>
    </row>
    <row r="140" spans="1:7" x14ac:dyDescent="0.3">
      <c r="A140">
        <v>5115</v>
      </c>
      <c r="B140">
        <v>122</v>
      </c>
      <c r="C140" t="s">
        <v>28</v>
      </c>
      <c r="D140" t="s">
        <v>32</v>
      </c>
      <c r="E140" s="22">
        <v>45601</v>
      </c>
      <c r="F140" s="22">
        <v>45601</v>
      </c>
      <c r="G140">
        <v>0</v>
      </c>
    </row>
    <row r="141" spans="1:7" x14ac:dyDescent="0.3">
      <c r="A141">
        <v>5114</v>
      </c>
      <c r="B141">
        <v>122</v>
      </c>
      <c r="C141" t="s">
        <v>28</v>
      </c>
      <c r="D141" t="s">
        <v>36</v>
      </c>
      <c r="E141" s="22">
        <v>45600</v>
      </c>
      <c r="F141" s="22">
        <v>45600</v>
      </c>
      <c r="G141">
        <v>-280457.59999999998</v>
      </c>
    </row>
    <row r="142" spans="1:7" x14ac:dyDescent="0.3">
      <c r="A142">
        <v>5113</v>
      </c>
      <c r="B142">
        <v>122</v>
      </c>
      <c r="C142" t="s">
        <v>28</v>
      </c>
      <c r="D142" t="s">
        <v>31</v>
      </c>
      <c r="E142" s="22">
        <v>45600</v>
      </c>
      <c r="F142" s="22">
        <v>45569</v>
      </c>
      <c r="G142">
        <v>52332.97</v>
      </c>
    </row>
    <row r="143" spans="1:7" x14ac:dyDescent="0.3">
      <c r="A143">
        <v>5112</v>
      </c>
      <c r="B143">
        <v>122</v>
      </c>
      <c r="C143" t="s">
        <v>28</v>
      </c>
      <c r="D143" t="s">
        <v>37</v>
      </c>
      <c r="E143" s="22">
        <v>45600</v>
      </c>
      <c r="F143" s="22">
        <v>45599</v>
      </c>
      <c r="G143">
        <v>-101.35</v>
      </c>
    </row>
    <row r="144" spans="1:7" x14ac:dyDescent="0.3">
      <c r="A144">
        <v>5111</v>
      </c>
      <c r="B144">
        <v>122</v>
      </c>
      <c r="C144" t="s">
        <v>28</v>
      </c>
      <c r="D144" t="s">
        <v>38</v>
      </c>
      <c r="E144" s="22">
        <v>45600</v>
      </c>
      <c r="F144" s="22">
        <v>45599</v>
      </c>
      <c r="G144">
        <v>2525.6999999999998</v>
      </c>
    </row>
    <row r="145" spans="1:7" x14ac:dyDescent="0.3">
      <c r="A145">
        <v>5110</v>
      </c>
      <c r="B145">
        <v>122</v>
      </c>
      <c r="C145" t="s">
        <v>28</v>
      </c>
      <c r="D145" t="s">
        <v>32</v>
      </c>
      <c r="E145" s="22">
        <v>45600</v>
      </c>
      <c r="F145" s="22">
        <v>45600</v>
      </c>
      <c r="G145">
        <v>225700.28</v>
      </c>
    </row>
    <row r="146" spans="1:7" x14ac:dyDescent="0.3">
      <c r="A146">
        <v>5109</v>
      </c>
      <c r="B146">
        <v>122</v>
      </c>
      <c r="C146" t="s">
        <v>28</v>
      </c>
      <c r="D146" t="s">
        <v>30</v>
      </c>
      <c r="E146" s="22">
        <v>45599</v>
      </c>
      <c r="F146" s="22">
        <v>45599</v>
      </c>
      <c r="G146">
        <v>713.93</v>
      </c>
    </row>
    <row r="147" spans="1:7" x14ac:dyDescent="0.3">
      <c r="A147">
        <v>5108</v>
      </c>
      <c r="B147">
        <v>122</v>
      </c>
      <c r="C147" t="s">
        <v>28</v>
      </c>
      <c r="D147" t="s">
        <v>37</v>
      </c>
      <c r="E147" s="22">
        <v>45599</v>
      </c>
      <c r="F147" s="22">
        <v>45598</v>
      </c>
      <c r="G147">
        <v>-610.5</v>
      </c>
    </row>
    <row r="148" spans="1:7" x14ac:dyDescent="0.3">
      <c r="A148">
        <v>5107</v>
      </c>
      <c r="B148">
        <v>122</v>
      </c>
      <c r="C148" t="s">
        <v>28</v>
      </c>
      <c r="D148" t="s">
        <v>39</v>
      </c>
      <c r="E148" s="22">
        <v>45599</v>
      </c>
      <c r="F148" s="22">
        <v>45598</v>
      </c>
      <c r="G148">
        <v>-2.88</v>
      </c>
    </row>
    <row r="149" spans="1:7" x14ac:dyDescent="0.3">
      <c r="A149">
        <v>5106</v>
      </c>
      <c r="B149">
        <v>122</v>
      </c>
      <c r="C149" t="s">
        <v>28</v>
      </c>
      <c r="D149" t="s">
        <v>38</v>
      </c>
      <c r="E149" s="22">
        <v>45599</v>
      </c>
      <c r="F149" s="22">
        <v>45598</v>
      </c>
      <c r="G149">
        <v>20795.61</v>
      </c>
    </row>
    <row r="150" spans="1:7" x14ac:dyDescent="0.3">
      <c r="A150">
        <v>5105</v>
      </c>
      <c r="B150">
        <v>122</v>
      </c>
      <c r="C150" t="s">
        <v>28</v>
      </c>
      <c r="D150" t="s">
        <v>42</v>
      </c>
      <c r="E150" s="22">
        <v>45599</v>
      </c>
      <c r="F150" s="22">
        <v>45568</v>
      </c>
      <c r="G150">
        <v>17.809999999999999</v>
      </c>
    </row>
    <row r="151" spans="1:7" x14ac:dyDescent="0.3">
      <c r="A151">
        <v>5104</v>
      </c>
      <c r="B151">
        <v>122</v>
      </c>
      <c r="C151" t="s">
        <v>28</v>
      </c>
      <c r="D151" t="s">
        <v>42</v>
      </c>
      <c r="E151" s="22">
        <v>45599</v>
      </c>
      <c r="F151" s="22">
        <v>45568</v>
      </c>
      <c r="G151">
        <v>90.5</v>
      </c>
    </row>
    <row r="152" spans="1:7" x14ac:dyDescent="0.3">
      <c r="A152">
        <v>5103</v>
      </c>
      <c r="B152">
        <v>122</v>
      </c>
      <c r="C152" t="s">
        <v>28</v>
      </c>
      <c r="D152" t="s">
        <v>31</v>
      </c>
      <c r="E152" s="22">
        <v>45599</v>
      </c>
      <c r="F152" s="22">
        <v>45568</v>
      </c>
      <c r="G152">
        <v>19718.88</v>
      </c>
    </row>
    <row r="153" spans="1:7" x14ac:dyDescent="0.3">
      <c r="A153">
        <v>5102</v>
      </c>
      <c r="B153">
        <v>122</v>
      </c>
      <c r="C153" t="s">
        <v>28</v>
      </c>
      <c r="D153" t="s">
        <v>32</v>
      </c>
      <c r="E153" s="22">
        <v>45599</v>
      </c>
      <c r="F153" s="22">
        <v>45599</v>
      </c>
      <c r="G153">
        <v>184976.93</v>
      </c>
    </row>
    <row r="154" spans="1:7" x14ac:dyDescent="0.3">
      <c r="A154">
        <v>5101</v>
      </c>
      <c r="B154">
        <v>122</v>
      </c>
      <c r="C154" t="s">
        <v>28</v>
      </c>
      <c r="D154" t="s">
        <v>30</v>
      </c>
      <c r="E154" s="22">
        <v>45598</v>
      </c>
      <c r="F154" s="22">
        <v>45598</v>
      </c>
      <c r="G154">
        <v>3517.81</v>
      </c>
    </row>
    <row r="155" spans="1:7" x14ac:dyDescent="0.3">
      <c r="A155">
        <v>5100</v>
      </c>
      <c r="B155">
        <v>122</v>
      </c>
      <c r="C155" t="s">
        <v>28</v>
      </c>
      <c r="D155" t="s">
        <v>37</v>
      </c>
      <c r="E155" s="22">
        <v>45598</v>
      </c>
      <c r="F155" s="22">
        <v>45597</v>
      </c>
      <c r="G155">
        <v>-465.15</v>
      </c>
    </row>
    <row r="156" spans="1:7" x14ac:dyDescent="0.3">
      <c r="A156">
        <v>5099</v>
      </c>
      <c r="B156">
        <v>122</v>
      </c>
      <c r="C156" t="s">
        <v>28</v>
      </c>
      <c r="D156" t="s">
        <v>39</v>
      </c>
      <c r="E156" s="22">
        <v>45598</v>
      </c>
      <c r="F156" s="22">
        <v>45597</v>
      </c>
      <c r="G156">
        <v>-18.72</v>
      </c>
    </row>
    <row r="157" spans="1:7" x14ac:dyDescent="0.3">
      <c r="A157">
        <v>5098</v>
      </c>
      <c r="B157">
        <v>122</v>
      </c>
      <c r="C157" t="s">
        <v>28</v>
      </c>
      <c r="D157" t="s">
        <v>38</v>
      </c>
      <c r="E157" s="22">
        <v>45598</v>
      </c>
      <c r="F157" s="22">
        <v>45597</v>
      </c>
      <c r="G157">
        <v>13965.09</v>
      </c>
    </row>
    <row r="158" spans="1:7" x14ac:dyDescent="0.3">
      <c r="A158">
        <v>5097</v>
      </c>
      <c r="B158">
        <v>122</v>
      </c>
      <c r="C158" t="s">
        <v>28</v>
      </c>
      <c r="D158" t="s">
        <v>31</v>
      </c>
      <c r="E158" s="22">
        <v>45598</v>
      </c>
      <c r="F158" s="22">
        <v>45567</v>
      </c>
      <c r="G158">
        <v>35862.36</v>
      </c>
    </row>
    <row r="159" spans="1:7" x14ac:dyDescent="0.3">
      <c r="A159">
        <v>5096</v>
      </c>
      <c r="B159">
        <v>122</v>
      </c>
      <c r="C159" t="s">
        <v>28</v>
      </c>
      <c r="D159" t="s">
        <v>32</v>
      </c>
      <c r="E159" s="22">
        <v>45598</v>
      </c>
      <c r="F159" s="22">
        <v>45598</v>
      </c>
      <c r="G159">
        <v>132115.54</v>
      </c>
    </row>
    <row r="160" spans="1:7" x14ac:dyDescent="0.3">
      <c r="A160">
        <v>5095</v>
      </c>
      <c r="B160">
        <v>122</v>
      </c>
      <c r="C160" t="s">
        <v>28</v>
      </c>
      <c r="D160" t="s">
        <v>40</v>
      </c>
      <c r="E160" s="22">
        <v>45597</v>
      </c>
      <c r="F160" s="22">
        <v>45597</v>
      </c>
      <c r="G160">
        <v>-10.67</v>
      </c>
    </row>
    <row r="161" spans="1:7" x14ac:dyDescent="0.3">
      <c r="A161">
        <v>5094</v>
      </c>
      <c r="B161">
        <v>122</v>
      </c>
      <c r="C161" t="s">
        <v>28</v>
      </c>
      <c r="D161" t="s">
        <v>44</v>
      </c>
      <c r="E161" s="22">
        <v>45597</v>
      </c>
      <c r="F161" s="22">
        <v>45597</v>
      </c>
      <c r="G161">
        <v>-1020</v>
      </c>
    </row>
    <row r="162" spans="1:7" x14ac:dyDescent="0.3">
      <c r="A162">
        <v>5093</v>
      </c>
      <c r="B162">
        <v>122</v>
      </c>
      <c r="C162" t="s">
        <v>28</v>
      </c>
      <c r="D162" t="s">
        <v>45</v>
      </c>
      <c r="E162" s="22">
        <v>45597</v>
      </c>
      <c r="F162" s="22">
        <v>45597</v>
      </c>
      <c r="G162">
        <v>-960</v>
      </c>
    </row>
    <row r="163" spans="1:7" x14ac:dyDescent="0.3">
      <c r="A163">
        <v>5092</v>
      </c>
      <c r="B163">
        <v>122</v>
      </c>
      <c r="C163" t="s">
        <v>28</v>
      </c>
      <c r="D163" t="s">
        <v>30</v>
      </c>
      <c r="E163" s="22">
        <v>45597</v>
      </c>
      <c r="F163" s="22">
        <v>45597</v>
      </c>
      <c r="G163">
        <v>2136.29</v>
      </c>
    </row>
    <row r="164" spans="1:7" x14ac:dyDescent="0.3">
      <c r="A164">
        <v>5091</v>
      </c>
      <c r="B164">
        <v>122</v>
      </c>
      <c r="C164" t="s">
        <v>28</v>
      </c>
      <c r="D164" t="s">
        <v>38</v>
      </c>
      <c r="E164" s="22">
        <v>45597</v>
      </c>
      <c r="F164" s="22">
        <v>45596</v>
      </c>
      <c r="G164">
        <v>10934.84</v>
      </c>
    </row>
    <row r="165" spans="1:7" x14ac:dyDescent="0.3">
      <c r="A165">
        <v>5090</v>
      </c>
      <c r="B165">
        <v>122</v>
      </c>
      <c r="C165" t="s">
        <v>28</v>
      </c>
      <c r="D165" t="s">
        <v>37</v>
      </c>
      <c r="E165" s="22">
        <v>45597</v>
      </c>
      <c r="F165" s="22">
        <v>45596</v>
      </c>
      <c r="G165">
        <v>-382.8</v>
      </c>
    </row>
    <row r="166" spans="1:7" x14ac:dyDescent="0.3">
      <c r="A166">
        <v>5089</v>
      </c>
      <c r="B166">
        <v>122</v>
      </c>
      <c r="C166" t="s">
        <v>28</v>
      </c>
      <c r="D166" t="s">
        <v>42</v>
      </c>
      <c r="E166" s="22">
        <v>45597</v>
      </c>
      <c r="F166" s="22">
        <v>45566</v>
      </c>
      <c r="G166">
        <v>80.69</v>
      </c>
    </row>
    <row r="167" spans="1:7" x14ac:dyDescent="0.3">
      <c r="A167">
        <v>5088</v>
      </c>
      <c r="B167">
        <v>122</v>
      </c>
      <c r="C167" t="s">
        <v>28</v>
      </c>
      <c r="D167" t="s">
        <v>31</v>
      </c>
      <c r="E167" s="22">
        <v>45597</v>
      </c>
      <c r="F167" s="22">
        <v>45566</v>
      </c>
      <c r="G167">
        <v>28057.83</v>
      </c>
    </row>
    <row r="168" spans="1:7" x14ac:dyDescent="0.3">
      <c r="A168">
        <v>5087</v>
      </c>
      <c r="B168">
        <v>122</v>
      </c>
      <c r="C168" t="s">
        <v>28</v>
      </c>
      <c r="D168" t="s">
        <v>32</v>
      </c>
      <c r="E168" s="22">
        <v>45597</v>
      </c>
      <c r="F168" s="22">
        <v>45597</v>
      </c>
      <c r="G168">
        <v>93279.360000000001</v>
      </c>
    </row>
    <row r="169" spans="1:7" x14ac:dyDescent="0.3">
      <c r="A169">
        <v>5086</v>
      </c>
      <c r="B169">
        <v>122</v>
      </c>
      <c r="C169" t="s">
        <v>28</v>
      </c>
      <c r="D169" t="s">
        <v>29</v>
      </c>
      <c r="E169" s="22">
        <v>45596</v>
      </c>
      <c r="F169" s="22">
        <v>45596</v>
      </c>
      <c r="G169">
        <v>382.8</v>
      </c>
    </row>
    <row r="170" spans="1:7" x14ac:dyDescent="0.3">
      <c r="A170">
        <v>5085</v>
      </c>
      <c r="B170">
        <v>122</v>
      </c>
      <c r="C170" t="s">
        <v>28</v>
      </c>
      <c r="D170" t="s">
        <v>30</v>
      </c>
      <c r="E170" s="22">
        <v>45596</v>
      </c>
      <c r="F170" s="22">
        <v>45596</v>
      </c>
      <c r="G170">
        <v>2174.37</v>
      </c>
    </row>
    <row r="171" spans="1:7" x14ac:dyDescent="0.3">
      <c r="A171">
        <v>5084</v>
      </c>
      <c r="B171">
        <v>122</v>
      </c>
      <c r="C171" t="s">
        <v>28</v>
      </c>
      <c r="D171" t="s">
        <v>37</v>
      </c>
      <c r="E171" s="22">
        <v>45596</v>
      </c>
      <c r="F171" s="22">
        <v>45595</v>
      </c>
      <c r="G171">
        <v>-272.63</v>
      </c>
    </row>
    <row r="172" spans="1:7" x14ac:dyDescent="0.3">
      <c r="A172">
        <v>5083</v>
      </c>
      <c r="B172">
        <v>122</v>
      </c>
      <c r="C172" t="s">
        <v>28</v>
      </c>
      <c r="D172" t="s">
        <v>38</v>
      </c>
      <c r="E172" s="22">
        <v>45596</v>
      </c>
      <c r="F172" s="22">
        <v>45595</v>
      </c>
      <c r="G172">
        <v>7701.13</v>
      </c>
    </row>
    <row r="173" spans="1:7" x14ac:dyDescent="0.3">
      <c r="A173">
        <v>5082</v>
      </c>
      <c r="B173">
        <v>122</v>
      </c>
      <c r="C173" t="s">
        <v>28</v>
      </c>
      <c r="D173" t="s">
        <v>32</v>
      </c>
      <c r="E173" s="22">
        <v>45596</v>
      </c>
      <c r="F173" s="22">
        <v>45596</v>
      </c>
      <c r="G173">
        <v>83293.69</v>
      </c>
    </row>
    <row r="174" spans="1:7" x14ac:dyDescent="0.3">
      <c r="A174">
        <v>5081</v>
      </c>
      <c r="B174">
        <v>122</v>
      </c>
      <c r="C174" t="s">
        <v>28</v>
      </c>
      <c r="D174" t="s">
        <v>30</v>
      </c>
      <c r="E174" s="22">
        <v>45595</v>
      </c>
      <c r="F174" s="22">
        <v>45595</v>
      </c>
      <c r="G174">
        <v>2737.52</v>
      </c>
    </row>
    <row r="175" spans="1:7" x14ac:dyDescent="0.3">
      <c r="A175">
        <v>5080</v>
      </c>
      <c r="B175">
        <v>122</v>
      </c>
      <c r="C175" t="s">
        <v>28</v>
      </c>
      <c r="D175" t="s">
        <v>29</v>
      </c>
      <c r="E175" s="22">
        <v>45595</v>
      </c>
      <c r="F175" s="22">
        <v>45595</v>
      </c>
      <c r="G175">
        <v>272.63</v>
      </c>
    </row>
    <row r="176" spans="1:7" x14ac:dyDescent="0.3">
      <c r="A176">
        <v>5079</v>
      </c>
      <c r="B176">
        <v>122</v>
      </c>
      <c r="C176" t="s">
        <v>28</v>
      </c>
      <c r="D176" t="s">
        <v>37</v>
      </c>
      <c r="E176" s="22">
        <v>45595</v>
      </c>
      <c r="F176" s="22">
        <v>45594</v>
      </c>
      <c r="G176">
        <v>-228.87</v>
      </c>
    </row>
    <row r="177" spans="1:7" x14ac:dyDescent="0.3">
      <c r="A177">
        <v>5078</v>
      </c>
      <c r="B177">
        <v>122</v>
      </c>
      <c r="C177" t="s">
        <v>28</v>
      </c>
      <c r="D177" t="s">
        <v>38</v>
      </c>
      <c r="E177" s="22">
        <v>45595</v>
      </c>
      <c r="F177" s="22">
        <v>45594</v>
      </c>
      <c r="G177">
        <v>9041.98</v>
      </c>
    </row>
    <row r="178" spans="1:7" x14ac:dyDescent="0.3">
      <c r="A178">
        <v>5077</v>
      </c>
      <c r="B178">
        <v>122</v>
      </c>
      <c r="C178" t="s">
        <v>28</v>
      </c>
      <c r="D178" t="s">
        <v>42</v>
      </c>
      <c r="E178" s="22">
        <v>45595</v>
      </c>
      <c r="F178" s="22">
        <v>45564</v>
      </c>
      <c r="G178">
        <v>6.75</v>
      </c>
    </row>
    <row r="179" spans="1:7" x14ac:dyDescent="0.3">
      <c r="A179">
        <v>5076</v>
      </c>
      <c r="B179">
        <v>122</v>
      </c>
      <c r="C179" t="s">
        <v>28</v>
      </c>
      <c r="D179" t="s">
        <v>42</v>
      </c>
      <c r="E179" s="22">
        <v>45595</v>
      </c>
      <c r="F179" s="22">
        <v>45564</v>
      </c>
      <c r="G179">
        <v>9.16</v>
      </c>
    </row>
    <row r="180" spans="1:7" x14ac:dyDescent="0.3">
      <c r="A180">
        <v>5075</v>
      </c>
      <c r="B180">
        <v>122</v>
      </c>
      <c r="C180" t="s">
        <v>28</v>
      </c>
      <c r="D180" t="s">
        <v>31</v>
      </c>
      <c r="E180" s="22">
        <v>45595</v>
      </c>
      <c r="F180" s="22">
        <v>45564</v>
      </c>
      <c r="G180">
        <v>12252.15</v>
      </c>
    </row>
    <row r="181" spans="1:7" x14ac:dyDescent="0.3">
      <c r="A181">
        <v>5074</v>
      </c>
      <c r="B181">
        <v>122</v>
      </c>
      <c r="C181" t="s">
        <v>28</v>
      </c>
      <c r="D181" t="s">
        <v>32</v>
      </c>
      <c r="E181" s="22">
        <v>45595</v>
      </c>
      <c r="F181" s="22">
        <v>45595</v>
      </c>
      <c r="G181">
        <v>59202.37</v>
      </c>
    </row>
    <row r="182" spans="1:7" x14ac:dyDescent="0.3">
      <c r="A182">
        <v>5073</v>
      </c>
      <c r="B182">
        <v>122</v>
      </c>
      <c r="C182" t="s">
        <v>28</v>
      </c>
      <c r="D182" t="s">
        <v>30</v>
      </c>
      <c r="E182" s="22">
        <v>45594</v>
      </c>
      <c r="F182" s="22">
        <v>45594</v>
      </c>
      <c r="G182">
        <v>1145.6600000000001</v>
      </c>
    </row>
    <row r="183" spans="1:7" x14ac:dyDescent="0.3">
      <c r="A183">
        <v>5072</v>
      </c>
      <c r="B183">
        <v>122</v>
      </c>
      <c r="C183" t="s">
        <v>28</v>
      </c>
      <c r="D183" t="s">
        <v>29</v>
      </c>
      <c r="E183" s="22">
        <v>45594</v>
      </c>
      <c r="F183" s="22">
        <v>45594</v>
      </c>
      <c r="G183">
        <v>228.87</v>
      </c>
    </row>
    <row r="184" spans="1:7" x14ac:dyDescent="0.3">
      <c r="A184">
        <v>5071</v>
      </c>
      <c r="B184">
        <v>122</v>
      </c>
      <c r="C184" t="s">
        <v>28</v>
      </c>
      <c r="D184" t="s">
        <v>31</v>
      </c>
      <c r="E184" s="22">
        <v>45594</v>
      </c>
      <c r="F184" s="22">
        <v>45563</v>
      </c>
      <c r="G184">
        <v>57827.839999999997</v>
      </c>
    </row>
    <row r="185" spans="1:7" x14ac:dyDescent="0.3">
      <c r="A185">
        <v>5070</v>
      </c>
      <c r="B185">
        <v>122</v>
      </c>
      <c r="C185" t="s">
        <v>28</v>
      </c>
      <c r="D185" t="s">
        <v>32</v>
      </c>
      <c r="E185" s="22">
        <v>45594</v>
      </c>
      <c r="F185" s="22">
        <v>45594</v>
      </c>
      <c r="G185">
        <v>0</v>
      </c>
    </row>
    <row r="186" spans="1:7" x14ac:dyDescent="0.3">
      <c r="A186">
        <v>5069</v>
      </c>
      <c r="B186">
        <v>122</v>
      </c>
      <c r="C186" t="s">
        <v>28</v>
      </c>
      <c r="D186" t="s">
        <v>36</v>
      </c>
      <c r="E186" s="22">
        <v>45593</v>
      </c>
      <c r="F186" s="22">
        <v>45593</v>
      </c>
      <c r="G186">
        <v>-245510.95</v>
      </c>
    </row>
    <row r="187" spans="1:7" x14ac:dyDescent="0.3">
      <c r="A187">
        <v>5068</v>
      </c>
      <c r="B187">
        <v>122</v>
      </c>
      <c r="C187" t="s">
        <v>28</v>
      </c>
      <c r="D187" t="s">
        <v>42</v>
      </c>
      <c r="E187" s="22">
        <v>45593</v>
      </c>
      <c r="F187" s="22">
        <v>45562</v>
      </c>
      <c r="G187">
        <v>80.08</v>
      </c>
    </row>
    <row r="188" spans="1:7" x14ac:dyDescent="0.3">
      <c r="A188">
        <v>5067</v>
      </c>
      <c r="B188">
        <v>122</v>
      </c>
      <c r="C188" t="s">
        <v>28</v>
      </c>
      <c r="D188" t="s">
        <v>31</v>
      </c>
      <c r="E188" s="22">
        <v>45593</v>
      </c>
      <c r="F188" s="22">
        <v>45562</v>
      </c>
      <c r="G188">
        <v>52573.440000000002</v>
      </c>
    </row>
    <row r="189" spans="1:7" x14ac:dyDescent="0.3">
      <c r="A189">
        <v>5066</v>
      </c>
      <c r="B189">
        <v>122</v>
      </c>
      <c r="C189" t="s">
        <v>28</v>
      </c>
      <c r="D189" t="s">
        <v>37</v>
      </c>
      <c r="E189" s="22">
        <v>45593</v>
      </c>
      <c r="F189" s="22">
        <v>45592</v>
      </c>
      <c r="G189">
        <v>-92.16</v>
      </c>
    </row>
    <row r="190" spans="1:7" x14ac:dyDescent="0.3">
      <c r="A190">
        <v>5065</v>
      </c>
      <c r="B190">
        <v>122</v>
      </c>
      <c r="C190" t="s">
        <v>28</v>
      </c>
      <c r="D190" t="s">
        <v>38</v>
      </c>
      <c r="E190" s="22">
        <v>45593</v>
      </c>
      <c r="F190" s="22">
        <v>45592</v>
      </c>
      <c r="G190">
        <v>2967.2</v>
      </c>
    </row>
    <row r="191" spans="1:7" x14ac:dyDescent="0.3">
      <c r="A191">
        <v>5064</v>
      </c>
      <c r="B191">
        <v>122</v>
      </c>
      <c r="C191" t="s">
        <v>28</v>
      </c>
      <c r="D191" t="s">
        <v>32</v>
      </c>
      <c r="E191" s="22">
        <v>45593</v>
      </c>
      <c r="F191" s="22">
        <v>45593</v>
      </c>
      <c r="G191">
        <v>189982.39</v>
      </c>
    </row>
    <row r="192" spans="1:7" x14ac:dyDescent="0.3">
      <c r="A192">
        <v>5063</v>
      </c>
      <c r="B192">
        <v>122</v>
      </c>
      <c r="C192" t="s">
        <v>28</v>
      </c>
      <c r="D192" t="s">
        <v>29</v>
      </c>
      <c r="E192" s="22">
        <v>45592</v>
      </c>
      <c r="F192" s="22">
        <v>45592</v>
      </c>
      <c r="G192">
        <v>92.16</v>
      </c>
    </row>
    <row r="193" spans="1:7" x14ac:dyDescent="0.3">
      <c r="A193">
        <v>5062</v>
      </c>
      <c r="B193">
        <v>122</v>
      </c>
      <c r="C193" t="s">
        <v>28</v>
      </c>
      <c r="D193" t="s">
        <v>30</v>
      </c>
      <c r="E193" s="22">
        <v>45592</v>
      </c>
      <c r="F193" s="22">
        <v>45592</v>
      </c>
      <c r="G193">
        <v>445.62</v>
      </c>
    </row>
    <row r="194" spans="1:7" x14ac:dyDescent="0.3">
      <c r="A194">
        <v>5061</v>
      </c>
      <c r="B194">
        <v>122</v>
      </c>
      <c r="C194" t="s">
        <v>28</v>
      </c>
      <c r="D194" t="s">
        <v>37</v>
      </c>
      <c r="E194" s="22">
        <v>45592</v>
      </c>
      <c r="F194" s="22">
        <v>45591</v>
      </c>
      <c r="G194">
        <v>-632.91999999999996</v>
      </c>
    </row>
    <row r="195" spans="1:7" x14ac:dyDescent="0.3">
      <c r="A195">
        <v>5060</v>
      </c>
      <c r="B195">
        <v>122</v>
      </c>
      <c r="C195" t="s">
        <v>28</v>
      </c>
      <c r="D195" t="s">
        <v>39</v>
      </c>
      <c r="E195" s="22">
        <v>45592</v>
      </c>
      <c r="F195" s="22">
        <v>45591</v>
      </c>
      <c r="G195">
        <v>-6.88</v>
      </c>
    </row>
    <row r="196" spans="1:7" x14ac:dyDescent="0.3">
      <c r="A196">
        <v>5059</v>
      </c>
      <c r="B196">
        <v>122</v>
      </c>
      <c r="C196" t="s">
        <v>28</v>
      </c>
      <c r="D196" t="s">
        <v>38</v>
      </c>
      <c r="E196" s="22">
        <v>45592</v>
      </c>
      <c r="F196" s="22">
        <v>45591</v>
      </c>
      <c r="G196">
        <v>24358.71</v>
      </c>
    </row>
    <row r="197" spans="1:7" x14ac:dyDescent="0.3">
      <c r="A197">
        <v>5058</v>
      </c>
      <c r="B197">
        <v>122</v>
      </c>
      <c r="C197" t="s">
        <v>28</v>
      </c>
      <c r="D197" t="s">
        <v>31</v>
      </c>
      <c r="E197" s="22">
        <v>45592</v>
      </c>
      <c r="F197" s="22">
        <v>45561</v>
      </c>
      <c r="G197">
        <v>24279.32</v>
      </c>
    </row>
    <row r="198" spans="1:7" x14ac:dyDescent="0.3">
      <c r="A198">
        <v>5057</v>
      </c>
      <c r="B198">
        <v>122</v>
      </c>
      <c r="C198" t="s">
        <v>28</v>
      </c>
      <c r="D198" t="s">
        <v>32</v>
      </c>
      <c r="E198" s="22">
        <v>45592</v>
      </c>
      <c r="F198" s="22">
        <v>45592</v>
      </c>
      <c r="G198">
        <v>141446.38</v>
      </c>
    </row>
    <row r="199" spans="1:7" x14ac:dyDescent="0.3">
      <c r="A199">
        <v>5056</v>
      </c>
      <c r="B199">
        <v>122</v>
      </c>
      <c r="C199" t="s">
        <v>28</v>
      </c>
      <c r="D199" t="s">
        <v>46</v>
      </c>
      <c r="E199" s="22">
        <v>45591</v>
      </c>
      <c r="F199" s="22">
        <v>45499</v>
      </c>
      <c r="G199">
        <v>-1800</v>
      </c>
    </row>
    <row r="200" spans="1:7" x14ac:dyDescent="0.3">
      <c r="A200">
        <v>5055</v>
      </c>
      <c r="B200">
        <v>122</v>
      </c>
      <c r="C200" t="s">
        <v>28</v>
      </c>
      <c r="D200" t="s">
        <v>30</v>
      </c>
      <c r="E200" s="22">
        <v>45591</v>
      </c>
      <c r="F200" s="22">
        <v>45591</v>
      </c>
      <c r="G200">
        <v>1118.95</v>
      </c>
    </row>
    <row r="201" spans="1:7" x14ac:dyDescent="0.3">
      <c r="A201">
        <v>5054</v>
      </c>
      <c r="B201">
        <v>122</v>
      </c>
      <c r="C201" t="s">
        <v>28</v>
      </c>
      <c r="D201" t="s">
        <v>29</v>
      </c>
      <c r="E201" s="22">
        <v>45591</v>
      </c>
      <c r="F201" s="22">
        <v>45591</v>
      </c>
      <c r="G201">
        <v>639.79999999999995</v>
      </c>
    </row>
    <row r="202" spans="1:7" x14ac:dyDescent="0.3">
      <c r="A202">
        <v>5053</v>
      </c>
      <c r="B202">
        <v>122</v>
      </c>
      <c r="C202" t="s">
        <v>28</v>
      </c>
      <c r="D202" t="s">
        <v>37</v>
      </c>
      <c r="E202" s="22">
        <v>45591</v>
      </c>
      <c r="F202" s="22">
        <v>45590</v>
      </c>
      <c r="G202">
        <v>-504.67</v>
      </c>
    </row>
    <row r="203" spans="1:7" x14ac:dyDescent="0.3">
      <c r="A203">
        <v>5052</v>
      </c>
      <c r="B203">
        <v>122</v>
      </c>
      <c r="C203" t="s">
        <v>28</v>
      </c>
      <c r="D203" t="s">
        <v>39</v>
      </c>
      <c r="E203" s="22">
        <v>45591</v>
      </c>
      <c r="F203" s="22">
        <v>45590</v>
      </c>
      <c r="G203">
        <v>-16.16</v>
      </c>
    </row>
    <row r="204" spans="1:7" x14ac:dyDescent="0.3">
      <c r="A204">
        <v>5051</v>
      </c>
      <c r="B204">
        <v>122</v>
      </c>
      <c r="C204" t="s">
        <v>28</v>
      </c>
      <c r="D204" t="s">
        <v>38</v>
      </c>
      <c r="E204" s="22">
        <v>45591</v>
      </c>
      <c r="F204" s="22">
        <v>45590</v>
      </c>
      <c r="G204">
        <v>17267.57</v>
      </c>
    </row>
    <row r="205" spans="1:7" x14ac:dyDescent="0.3">
      <c r="A205">
        <v>5050</v>
      </c>
      <c r="B205">
        <v>122</v>
      </c>
      <c r="C205" t="s">
        <v>28</v>
      </c>
      <c r="D205" t="s">
        <v>31</v>
      </c>
      <c r="E205" s="22">
        <v>45591</v>
      </c>
      <c r="F205" s="22">
        <v>45560</v>
      </c>
      <c r="G205">
        <v>23341.46</v>
      </c>
    </row>
    <row r="206" spans="1:7" x14ac:dyDescent="0.3">
      <c r="A206">
        <v>5049</v>
      </c>
      <c r="B206">
        <v>122</v>
      </c>
      <c r="C206" t="s">
        <v>28</v>
      </c>
      <c r="D206" t="s">
        <v>32</v>
      </c>
      <c r="E206" s="22">
        <v>45591</v>
      </c>
      <c r="F206" s="22">
        <v>45591</v>
      </c>
      <c r="G206">
        <v>101399.43</v>
      </c>
    </row>
    <row r="207" spans="1:7" x14ac:dyDescent="0.3">
      <c r="A207">
        <v>5048</v>
      </c>
      <c r="B207">
        <v>122</v>
      </c>
      <c r="C207" t="s">
        <v>28</v>
      </c>
      <c r="D207" t="s">
        <v>29</v>
      </c>
      <c r="E207" s="22">
        <v>45590</v>
      </c>
      <c r="F207" s="22">
        <v>45590</v>
      </c>
      <c r="G207">
        <v>520.83000000000004</v>
      </c>
    </row>
    <row r="208" spans="1:7" x14ac:dyDescent="0.3">
      <c r="A208">
        <v>5047</v>
      </c>
      <c r="B208">
        <v>122</v>
      </c>
      <c r="C208" t="s">
        <v>28</v>
      </c>
      <c r="D208" t="s">
        <v>30</v>
      </c>
      <c r="E208" s="22">
        <v>45590</v>
      </c>
      <c r="F208" s="22">
        <v>45590</v>
      </c>
      <c r="G208">
        <v>2401.77</v>
      </c>
    </row>
    <row r="209" spans="1:7" x14ac:dyDescent="0.3">
      <c r="A209">
        <v>5046</v>
      </c>
      <c r="B209">
        <v>122</v>
      </c>
      <c r="C209" t="s">
        <v>28</v>
      </c>
      <c r="D209" t="s">
        <v>37</v>
      </c>
      <c r="E209" s="22">
        <v>45590</v>
      </c>
      <c r="F209" s="22">
        <v>45589</v>
      </c>
      <c r="G209">
        <v>-292.95</v>
      </c>
    </row>
    <row r="210" spans="1:7" x14ac:dyDescent="0.3">
      <c r="A210">
        <v>5045</v>
      </c>
      <c r="B210">
        <v>122</v>
      </c>
      <c r="C210" t="s">
        <v>28</v>
      </c>
      <c r="D210" t="s">
        <v>38</v>
      </c>
      <c r="E210" s="22">
        <v>45590</v>
      </c>
      <c r="F210" s="22">
        <v>45589</v>
      </c>
      <c r="G210">
        <v>9849.82</v>
      </c>
    </row>
    <row r="211" spans="1:7" x14ac:dyDescent="0.3">
      <c r="A211">
        <v>5044</v>
      </c>
      <c r="B211">
        <v>122</v>
      </c>
      <c r="C211" t="s">
        <v>28</v>
      </c>
      <c r="D211" t="s">
        <v>31</v>
      </c>
      <c r="E211" s="22">
        <v>45590</v>
      </c>
      <c r="F211" s="22">
        <v>45559</v>
      </c>
      <c r="G211">
        <v>18217.93</v>
      </c>
    </row>
    <row r="212" spans="1:7" x14ac:dyDescent="0.3">
      <c r="A212">
        <v>5043</v>
      </c>
      <c r="B212">
        <v>122</v>
      </c>
      <c r="C212" t="s">
        <v>28</v>
      </c>
      <c r="D212" t="s">
        <v>32</v>
      </c>
      <c r="E212" s="22">
        <v>45590</v>
      </c>
      <c r="F212" s="22">
        <v>45590</v>
      </c>
      <c r="G212">
        <v>70702.03</v>
      </c>
    </row>
    <row r="213" spans="1:7" x14ac:dyDescent="0.3">
      <c r="A213">
        <v>5042</v>
      </c>
      <c r="B213">
        <v>122</v>
      </c>
      <c r="C213" t="s">
        <v>28</v>
      </c>
      <c r="D213" t="s">
        <v>29</v>
      </c>
      <c r="E213" s="22">
        <v>45589</v>
      </c>
      <c r="F213" s="22">
        <v>45589</v>
      </c>
      <c r="G213">
        <v>292.95</v>
      </c>
    </row>
    <row r="214" spans="1:7" x14ac:dyDescent="0.3">
      <c r="A214">
        <v>5041</v>
      </c>
      <c r="B214">
        <v>122</v>
      </c>
      <c r="C214" t="s">
        <v>28</v>
      </c>
      <c r="D214" t="s">
        <v>30</v>
      </c>
      <c r="E214" s="22">
        <v>45589</v>
      </c>
      <c r="F214" s="22">
        <v>45589</v>
      </c>
      <c r="G214">
        <v>1245.3499999999999</v>
      </c>
    </row>
    <row r="215" spans="1:7" x14ac:dyDescent="0.3">
      <c r="A215">
        <v>5040</v>
      </c>
      <c r="B215">
        <v>122</v>
      </c>
      <c r="C215" t="s">
        <v>28</v>
      </c>
      <c r="D215" t="s">
        <v>37</v>
      </c>
      <c r="E215" s="22">
        <v>45589</v>
      </c>
      <c r="F215" s="22">
        <v>45588</v>
      </c>
      <c r="G215">
        <v>-280.79000000000002</v>
      </c>
    </row>
    <row r="216" spans="1:7" x14ac:dyDescent="0.3">
      <c r="A216">
        <v>5039</v>
      </c>
      <c r="B216">
        <v>122</v>
      </c>
      <c r="C216" t="s">
        <v>28</v>
      </c>
      <c r="D216" t="s">
        <v>38</v>
      </c>
      <c r="E216" s="22">
        <v>45589</v>
      </c>
      <c r="F216" s="22">
        <v>45588</v>
      </c>
      <c r="G216">
        <v>7393.82</v>
      </c>
    </row>
    <row r="217" spans="1:7" x14ac:dyDescent="0.3">
      <c r="A217">
        <v>5038</v>
      </c>
      <c r="B217">
        <v>122</v>
      </c>
      <c r="C217" t="s">
        <v>28</v>
      </c>
      <c r="D217" t="s">
        <v>32</v>
      </c>
      <c r="E217" s="22">
        <v>45589</v>
      </c>
      <c r="F217" s="22">
        <v>45589</v>
      </c>
      <c r="G217">
        <v>62050.7</v>
      </c>
    </row>
    <row r="218" spans="1:7" x14ac:dyDescent="0.3">
      <c r="A218">
        <v>5037</v>
      </c>
      <c r="B218">
        <v>122</v>
      </c>
      <c r="C218" t="s">
        <v>28</v>
      </c>
      <c r="D218" t="s">
        <v>30</v>
      </c>
      <c r="E218" s="22">
        <v>45588</v>
      </c>
      <c r="F218" s="22">
        <v>45588</v>
      </c>
      <c r="G218">
        <v>1301.77</v>
      </c>
    </row>
    <row r="219" spans="1:7" x14ac:dyDescent="0.3">
      <c r="A219">
        <v>5036</v>
      </c>
      <c r="B219">
        <v>122</v>
      </c>
      <c r="C219" t="s">
        <v>28</v>
      </c>
      <c r="D219" t="s">
        <v>29</v>
      </c>
      <c r="E219" s="22">
        <v>45588</v>
      </c>
      <c r="F219" s="22">
        <v>45588</v>
      </c>
      <c r="G219">
        <v>280.79000000000002</v>
      </c>
    </row>
    <row r="220" spans="1:7" x14ac:dyDescent="0.3">
      <c r="A220">
        <v>5035</v>
      </c>
      <c r="B220">
        <v>122</v>
      </c>
      <c r="C220" t="s">
        <v>28</v>
      </c>
      <c r="D220" t="s">
        <v>37</v>
      </c>
      <c r="E220" s="22">
        <v>45588</v>
      </c>
      <c r="F220" s="22">
        <v>45587</v>
      </c>
      <c r="G220">
        <v>-159.21</v>
      </c>
    </row>
    <row r="221" spans="1:7" x14ac:dyDescent="0.3">
      <c r="A221">
        <v>5034</v>
      </c>
      <c r="B221">
        <v>122</v>
      </c>
      <c r="C221" t="s">
        <v>28</v>
      </c>
      <c r="D221" t="s">
        <v>38</v>
      </c>
      <c r="E221" s="22">
        <v>45588</v>
      </c>
      <c r="F221" s="22">
        <v>45587</v>
      </c>
      <c r="G221">
        <v>4225.38</v>
      </c>
    </row>
    <row r="222" spans="1:7" x14ac:dyDescent="0.3">
      <c r="A222">
        <v>5033</v>
      </c>
      <c r="B222">
        <v>122</v>
      </c>
      <c r="C222" t="s">
        <v>28</v>
      </c>
      <c r="D222" t="s">
        <v>31</v>
      </c>
      <c r="E222" s="22">
        <v>45588</v>
      </c>
      <c r="F222" s="22">
        <v>45557</v>
      </c>
      <c r="G222">
        <v>7048.87</v>
      </c>
    </row>
    <row r="223" spans="1:7" x14ac:dyDescent="0.3">
      <c r="A223">
        <v>5032</v>
      </c>
      <c r="B223">
        <v>122</v>
      </c>
      <c r="C223" t="s">
        <v>28</v>
      </c>
      <c r="D223" t="s">
        <v>32</v>
      </c>
      <c r="E223" s="22">
        <v>45588</v>
      </c>
      <c r="F223" s="22">
        <v>45588</v>
      </c>
      <c r="G223">
        <v>49353.1</v>
      </c>
    </row>
    <row r="224" spans="1:7" x14ac:dyDescent="0.3">
      <c r="A224">
        <v>5031</v>
      </c>
      <c r="B224">
        <v>122</v>
      </c>
      <c r="C224" t="s">
        <v>28</v>
      </c>
      <c r="D224" t="s">
        <v>29</v>
      </c>
      <c r="E224" s="22">
        <v>45587</v>
      </c>
      <c r="F224" s="22">
        <v>45587</v>
      </c>
      <c r="G224">
        <v>159.21</v>
      </c>
    </row>
    <row r="225" spans="1:7" x14ac:dyDescent="0.3">
      <c r="A225">
        <v>5030</v>
      </c>
      <c r="B225">
        <v>122</v>
      </c>
      <c r="C225" t="s">
        <v>28</v>
      </c>
      <c r="D225" t="s">
        <v>30</v>
      </c>
      <c r="E225" s="22">
        <v>45587</v>
      </c>
      <c r="F225" s="22">
        <v>45587</v>
      </c>
      <c r="G225">
        <v>1062.73</v>
      </c>
    </row>
    <row r="226" spans="1:7" x14ac:dyDescent="0.3">
      <c r="A226">
        <v>5029</v>
      </c>
      <c r="B226">
        <v>122</v>
      </c>
      <c r="C226" t="s">
        <v>28</v>
      </c>
      <c r="D226" t="s">
        <v>42</v>
      </c>
      <c r="E226" s="22">
        <v>45587</v>
      </c>
      <c r="F226" s="22">
        <v>45556</v>
      </c>
      <c r="G226">
        <v>15.26</v>
      </c>
    </row>
    <row r="227" spans="1:7" x14ac:dyDescent="0.3">
      <c r="A227">
        <v>5028</v>
      </c>
      <c r="B227">
        <v>122</v>
      </c>
      <c r="C227" t="s">
        <v>28</v>
      </c>
      <c r="D227" t="s">
        <v>42</v>
      </c>
      <c r="E227" s="22">
        <v>45587</v>
      </c>
      <c r="F227" s="22">
        <v>45556</v>
      </c>
      <c r="G227">
        <v>553.94000000000005</v>
      </c>
    </row>
    <row r="228" spans="1:7" x14ac:dyDescent="0.3">
      <c r="A228">
        <v>5027</v>
      </c>
      <c r="B228">
        <v>122</v>
      </c>
      <c r="C228" t="s">
        <v>28</v>
      </c>
      <c r="D228" t="s">
        <v>31</v>
      </c>
      <c r="E228" s="22">
        <v>45587</v>
      </c>
      <c r="F228" s="22">
        <v>45556</v>
      </c>
      <c r="G228">
        <v>47561.96</v>
      </c>
    </row>
    <row r="229" spans="1:7" x14ac:dyDescent="0.3">
      <c r="A229">
        <v>5026</v>
      </c>
      <c r="B229">
        <v>122</v>
      </c>
      <c r="C229" t="s">
        <v>28</v>
      </c>
      <c r="D229" t="s">
        <v>32</v>
      </c>
      <c r="E229" s="22">
        <v>45587</v>
      </c>
      <c r="F229" s="22">
        <v>45587</v>
      </c>
      <c r="G229">
        <v>0</v>
      </c>
    </row>
    <row r="230" spans="1:7" x14ac:dyDescent="0.3">
      <c r="A230">
        <v>5025</v>
      </c>
      <c r="B230">
        <v>122</v>
      </c>
      <c r="C230" t="s">
        <v>28</v>
      </c>
      <c r="D230" t="s">
        <v>36</v>
      </c>
      <c r="E230" s="22">
        <v>45586</v>
      </c>
      <c r="F230" s="22">
        <v>45586</v>
      </c>
      <c r="G230">
        <v>-224480.51</v>
      </c>
    </row>
    <row r="231" spans="1:7" x14ac:dyDescent="0.3">
      <c r="A231">
        <v>5024</v>
      </c>
      <c r="B231">
        <v>122</v>
      </c>
      <c r="C231" t="s">
        <v>28</v>
      </c>
      <c r="D231" t="s">
        <v>42</v>
      </c>
      <c r="E231" s="22">
        <v>45586</v>
      </c>
      <c r="F231" s="22">
        <v>45555</v>
      </c>
      <c r="G231">
        <v>9.0299999999999994</v>
      </c>
    </row>
    <row r="232" spans="1:7" x14ac:dyDescent="0.3">
      <c r="A232">
        <v>5023</v>
      </c>
      <c r="B232">
        <v>122</v>
      </c>
      <c r="C232" t="s">
        <v>28</v>
      </c>
      <c r="D232" t="s">
        <v>31</v>
      </c>
      <c r="E232" s="22">
        <v>45586</v>
      </c>
      <c r="F232" s="22">
        <v>45555</v>
      </c>
      <c r="G232">
        <v>32907.82</v>
      </c>
    </row>
    <row r="233" spans="1:7" x14ac:dyDescent="0.3">
      <c r="A233">
        <v>5022</v>
      </c>
      <c r="B233">
        <v>122</v>
      </c>
      <c r="C233" t="s">
        <v>28</v>
      </c>
      <c r="D233" t="s">
        <v>37</v>
      </c>
      <c r="E233" s="22">
        <v>45586</v>
      </c>
      <c r="F233" s="22">
        <v>45585</v>
      </c>
      <c r="G233">
        <v>-79.510000000000005</v>
      </c>
    </row>
    <row r="234" spans="1:7" x14ac:dyDescent="0.3">
      <c r="A234">
        <v>5021</v>
      </c>
      <c r="B234">
        <v>122</v>
      </c>
      <c r="C234" t="s">
        <v>28</v>
      </c>
      <c r="D234" t="s">
        <v>38</v>
      </c>
      <c r="E234" s="22">
        <v>45586</v>
      </c>
      <c r="F234" s="22">
        <v>45585</v>
      </c>
      <c r="G234">
        <v>2608.5100000000002</v>
      </c>
    </row>
    <row r="235" spans="1:7" x14ac:dyDescent="0.3">
      <c r="A235">
        <v>5020</v>
      </c>
      <c r="B235">
        <v>122</v>
      </c>
      <c r="C235" t="s">
        <v>28</v>
      </c>
      <c r="D235" t="s">
        <v>32</v>
      </c>
      <c r="E235" s="22">
        <v>45586</v>
      </c>
      <c r="F235" s="22">
        <v>45586</v>
      </c>
      <c r="G235">
        <v>189034.66</v>
      </c>
    </row>
    <row r="236" spans="1:7" x14ac:dyDescent="0.3">
      <c r="A236">
        <v>5019</v>
      </c>
      <c r="B236">
        <v>122</v>
      </c>
      <c r="C236" t="s">
        <v>28</v>
      </c>
      <c r="D236" t="s">
        <v>47</v>
      </c>
      <c r="E236" s="22">
        <v>45585</v>
      </c>
      <c r="F236" s="22">
        <v>45463</v>
      </c>
      <c r="G236">
        <v>-460</v>
      </c>
    </row>
    <row r="237" spans="1:7" x14ac:dyDescent="0.3">
      <c r="A237">
        <v>5018</v>
      </c>
      <c r="B237">
        <v>122</v>
      </c>
      <c r="C237" t="s">
        <v>28</v>
      </c>
      <c r="D237" t="s">
        <v>30</v>
      </c>
      <c r="E237" s="22">
        <v>45585</v>
      </c>
      <c r="F237" s="22">
        <v>45585</v>
      </c>
      <c r="G237">
        <v>105.43</v>
      </c>
    </row>
    <row r="238" spans="1:7" x14ac:dyDescent="0.3">
      <c r="A238">
        <v>5017</v>
      </c>
      <c r="B238">
        <v>122</v>
      </c>
      <c r="C238" t="s">
        <v>28</v>
      </c>
      <c r="D238" t="s">
        <v>29</v>
      </c>
      <c r="E238" s="22">
        <v>45585</v>
      </c>
      <c r="F238" s="22">
        <v>45585</v>
      </c>
      <c r="G238">
        <v>79.510000000000005</v>
      </c>
    </row>
    <row r="239" spans="1:7" x14ac:dyDescent="0.3">
      <c r="A239">
        <v>5016</v>
      </c>
      <c r="B239">
        <v>122</v>
      </c>
      <c r="C239" t="s">
        <v>28</v>
      </c>
      <c r="D239" t="s">
        <v>37</v>
      </c>
      <c r="E239" s="22">
        <v>45585</v>
      </c>
      <c r="F239" s="22">
        <v>45584</v>
      </c>
      <c r="G239">
        <v>-606.71</v>
      </c>
    </row>
    <row r="240" spans="1:7" x14ac:dyDescent="0.3">
      <c r="A240">
        <v>5015</v>
      </c>
      <c r="B240">
        <v>122</v>
      </c>
      <c r="C240" t="s">
        <v>28</v>
      </c>
      <c r="D240" t="s">
        <v>39</v>
      </c>
      <c r="E240" s="22">
        <v>45585</v>
      </c>
      <c r="F240" s="22">
        <v>45584</v>
      </c>
      <c r="G240">
        <v>-14.08</v>
      </c>
    </row>
    <row r="241" spans="1:7" x14ac:dyDescent="0.3">
      <c r="A241">
        <v>5014</v>
      </c>
      <c r="B241">
        <v>122</v>
      </c>
      <c r="C241" t="s">
        <v>28</v>
      </c>
      <c r="D241" t="s">
        <v>38</v>
      </c>
      <c r="E241" s="22">
        <v>45585</v>
      </c>
      <c r="F241" s="22">
        <v>45584</v>
      </c>
      <c r="G241">
        <v>20351.95</v>
      </c>
    </row>
    <row r="242" spans="1:7" x14ac:dyDescent="0.3">
      <c r="A242">
        <v>5013</v>
      </c>
      <c r="B242">
        <v>122</v>
      </c>
      <c r="C242" t="s">
        <v>28</v>
      </c>
      <c r="D242" t="s">
        <v>31</v>
      </c>
      <c r="E242" s="22">
        <v>45585</v>
      </c>
      <c r="F242" s="22">
        <v>45554</v>
      </c>
      <c r="G242">
        <v>17106.71</v>
      </c>
    </row>
    <row r="243" spans="1:7" x14ac:dyDescent="0.3">
      <c r="A243">
        <v>5012</v>
      </c>
      <c r="B243">
        <v>122</v>
      </c>
      <c r="C243" t="s">
        <v>28</v>
      </c>
      <c r="D243" t="s">
        <v>32</v>
      </c>
      <c r="E243" s="22">
        <v>45585</v>
      </c>
      <c r="F243" s="22">
        <v>45585</v>
      </c>
      <c r="G243">
        <v>152471.85</v>
      </c>
    </row>
    <row r="244" spans="1:7" x14ac:dyDescent="0.3">
      <c r="A244">
        <v>5011</v>
      </c>
      <c r="B244">
        <v>122</v>
      </c>
      <c r="C244" t="s">
        <v>28</v>
      </c>
      <c r="D244" t="s">
        <v>30</v>
      </c>
      <c r="E244" s="22">
        <v>45584</v>
      </c>
      <c r="F244" s="22">
        <v>45584</v>
      </c>
      <c r="G244">
        <v>2427.41</v>
      </c>
    </row>
    <row r="245" spans="1:7" x14ac:dyDescent="0.3">
      <c r="A245">
        <v>5010</v>
      </c>
      <c r="B245">
        <v>122</v>
      </c>
      <c r="C245" t="s">
        <v>28</v>
      </c>
      <c r="D245" t="s">
        <v>29</v>
      </c>
      <c r="E245" s="22">
        <v>45584</v>
      </c>
      <c r="F245" s="22">
        <v>45584</v>
      </c>
      <c r="G245">
        <v>620.79</v>
      </c>
    </row>
    <row r="246" spans="1:7" x14ac:dyDescent="0.3">
      <c r="A246">
        <v>5009</v>
      </c>
      <c r="B246">
        <v>122</v>
      </c>
      <c r="C246" t="s">
        <v>28</v>
      </c>
      <c r="D246" t="s">
        <v>37</v>
      </c>
      <c r="E246" s="22">
        <v>45584</v>
      </c>
      <c r="F246" s="22">
        <v>45583</v>
      </c>
      <c r="G246">
        <v>-518.16</v>
      </c>
    </row>
    <row r="247" spans="1:7" x14ac:dyDescent="0.3">
      <c r="A247">
        <v>5008</v>
      </c>
      <c r="B247">
        <v>122</v>
      </c>
      <c r="C247" t="s">
        <v>28</v>
      </c>
      <c r="D247" t="s">
        <v>39</v>
      </c>
      <c r="E247" s="22">
        <v>45584</v>
      </c>
      <c r="F247" s="22">
        <v>45583</v>
      </c>
      <c r="G247">
        <v>-16.32</v>
      </c>
    </row>
    <row r="248" spans="1:7" x14ac:dyDescent="0.3">
      <c r="A248">
        <v>5007</v>
      </c>
      <c r="B248">
        <v>122</v>
      </c>
      <c r="C248" t="s">
        <v>28</v>
      </c>
      <c r="D248" t="s">
        <v>38</v>
      </c>
      <c r="E248" s="22">
        <v>45584</v>
      </c>
      <c r="F248" s="22">
        <v>45583</v>
      </c>
      <c r="G248">
        <v>18939.02</v>
      </c>
    </row>
    <row r="249" spans="1:7" x14ac:dyDescent="0.3">
      <c r="A249">
        <v>5006</v>
      </c>
      <c r="B249">
        <v>122</v>
      </c>
      <c r="C249" t="s">
        <v>28</v>
      </c>
      <c r="D249" t="s">
        <v>31</v>
      </c>
      <c r="E249" s="22">
        <v>45584</v>
      </c>
      <c r="F249" s="22">
        <v>45553</v>
      </c>
      <c r="G249">
        <v>16974.93</v>
      </c>
    </row>
    <row r="250" spans="1:7" x14ac:dyDescent="0.3">
      <c r="A250">
        <v>5005</v>
      </c>
      <c r="B250">
        <v>122</v>
      </c>
      <c r="C250" t="s">
        <v>28</v>
      </c>
      <c r="D250" t="s">
        <v>32</v>
      </c>
      <c r="E250" s="22">
        <v>45584</v>
      </c>
      <c r="F250" s="22">
        <v>45584</v>
      </c>
      <c r="G250">
        <v>114044.18</v>
      </c>
    </row>
    <row r="251" spans="1:7" x14ac:dyDescent="0.3">
      <c r="A251">
        <v>5004</v>
      </c>
      <c r="B251">
        <v>122</v>
      </c>
      <c r="C251" t="s">
        <v>28</v>
      </c>
      <c r="D251" t="s">
        <v>29</v>
      </c>
      <c r="E251" s="22">
        <v>45583</v>
      </c>
      <c r="F251" s="22">
        <v>45583</v>
      </c>
      <c r="G251">
        <v>534.48</v>
      </c>
    </row>
    <row r="252" spans="1:7" x14ac:dyDescent="0.3">
      <c r="A252">
        <v>5003</v>
      </c>
      <c r="B252">
        <v>122</v>
      </c>
      <c r="C252" t="s">
        <v>28</v>
      </c>
      <c r="D252" t="s">
        <v>30</v>
      </c>
      <c r="E252" s="22">
        <v>45583</v>
      </c>
      <c r="F252" s="22">
        <v>45583</v>
      </c>
      <c r="G252">
        <v>3245.14</v>
      </c>
    </row>
    <row r="253" spans="1:7" x14ac:dyDescent="0.3">
      <c r="A253">
        <v>5002</v>
      </c>
      <c r="B253">
        <v>122</v>
      </c>
      <c r="C253" t="s">
        <v>28</v>
      </c>
      <c r="D253" t="s">
        <v>37</v>
      </c>
      <c r="E253" s="22">
        <v>45583</v>
      </c>
      <c r="F253" s="22">
        <v>45582</v>
      </c>
      <c r="G253">
        <v>-248.97</v>
      </c>
    </row>
    <row r="254" spans="1:7" x14ac:dyDescent="0.3">
      <c r="A254">
        <v>5001</v>
      </c>
      <c r="B254">
        <v>122</v>
      </c>
      <c r="C254" t="s">
        <v>28</v>
      </c>
      <c r="D254" t="s">
        <v>38</v>
      </c>
      <c r="E254" s="22">
        <v>45583</v>
      </c>
      <c r="F254" s="22">
        <v>45582</v>
      </c>
      <c r="G254">
        <v>9397.2800000000007</v>
      </c>
    </row>
    <row r="255" spans="1:7" x14ac:dyDescent="0.3">
      <c r="A255">
        <v>5000</v>
      </c>
      <c r="B255">
        <v>122</v>
      </c>
      <c r="C255" t="s">
        <v>28</v>
      </c>
      <c r="D255" t="s">
        <v>42</v>
      </c>
      <c r="E255" s="22">
        <v>45583</v>
      </c>
      <c r="F255" s="22">
        <v>45552</v>
      </c>
      <c r="G255">
        <v>4.82</v>
      </c>
    </row>
    <row r="256" spans="1:7" x14ac:dyDescent="0.3">
      <c r="A256">
        <v>4999</v>
      </c>
      <c r="B256">
        <v>122</v>
      </c>
      <c r="C256" t="s">
        <v>28</v>
      </c>
      <c r="D256" t="s">
        <v>31</v>
      </c>
      <c r="E256" s="22">
        <v>45583</v>
      </c>
      <c r="F256" s="22">
        <v>45552</v>
      </c>
      <c r="G256">
        <v>23401.41</v>
      </c>
    </row>
    <row r="257" spans="1:7" x14ac:dyDescent="0.3">
      <c r="A257">
        <v>4998</v>
      </c>
      <c r="B257">
        <v>122</v>
      </c>
      <c r="C257" t="s">
        <v>28</v>
      </c>
      <c r="D257" t="s">
        <v>32</v>
      </c>
      <c r="E257" s="22">
        <v>45583</v>
      </c>
      <c r="F257" s="22">
        <v>45583</v>
      </c>
      <c r="G257">
        <v>77710.02</v>
      </c>
    </row>
    <row r="258" spans="1:7" x14ac:dyDescent="0.3">
      <c r="A258">
        <v>4997</v>
      </c>
      <c r="B258">
        <v>122</v>
      </c>
      <c r="C258" t="s">
        <v>28</v>
      </c>
      <c r="D258" t="s">
        <v>29</v>
      </c>
      <c r="E258" s="22">
        <v>45582</v>
      </c>
      <c r="F258" s="22">
        <v>45582</v>
      </c>
      <c r="G258">
        <v>248.97</v>
      </c>
    </row>
    <row r="259" spans="1:7" x14ac:dyDescent="0.3">
      <c r="A259">
        <v>4996</v>
      </c>
      <c r="B259">
        <v>122</v>
      </c>
      <c r="C259" t="s">
        <v>28</v>
      </c>
      <c r="D259" t="s">
        <v>30</v>
      </c>
      <c r="E259" s="22">
        <v>45582</v>
      </c>
      <c r="F259" s="22">
        <v>45582</v>
      </c>
      <c r="G259">
        <v>1125.33</v>
      </c>
    </row>
    <row r="260" spans="1:7" x14ac:dyDescent="0.3">
      <c r="A260">
        <v>4995</v>
      </c>
      <c r="B260">
        <v>122</v>
      </c>
      <c r="C260" t="s">
        <v>28</v>
      </c>
      <c r="D260" t="s">
        <v>37</v>
      </c>
      <c r="E260" s="22">
        <v>45582</v>
      </c>
      <c r="F260" s="22">
        <v>45581</v>
      </c>
      <c r="G260">
        <v>-231.81</v>
      </c>
    </row>
    <row r="261" spans="1:7" x14ac:dyDescent="0.3">
      <c r="A261">
        <v>4994</v>
      </c>
      <c r="B261">
        <v>122</v>
      </c>
      <c r="C261" t="s">
        <v>28</v>
      </c>
      <c r="D261" t="s">
        <v>38</v>
      </c>
      <c r="E261" s="22">
        <v>45582</v>
      </c>
      <c r="F261" s="22">
        <v>45581</v>
      </c>
      <c r="G261">
        <v>9094.91</v>
      </c>
    </row>
    <row r="262" spans="1:7" x14ac:dyDescent="0.3">
      <c r="A262">
        <v>4993</v>
      </c>
      <c r="B262">
        <v>122</v>
      </c>
      <c r="C262" t="s">
        <v>28</v>
      </c>
      <c r="D262" t="s">
        <v>31</v>
      </c>
      <c r="E262" s="22">
        <v>45582</v>
      </c>
      <c r="F262" s="22">
        <v>45551</v>
      </c>
      <c r="G262">
        <v>38.369999999999997</v>
      </c>
    </row>
    <row r="263" spans="1:7" x14ac:dyDescent="0.3">
      <c r="A263">
        <v>4992</v>
      </c>
      <c r="B263">
        <v>122</v>
      </c>
      <c r="C263" t="s">
        <v>28</v>
      </c>
      <c r="D263" t="s">
        <v>32</v>
      </c>
      <c r="E263" s="22">
        <v>45582</v>
      </c>
      <c r="F263" s="22">
        <v>45582</v>
      </c>
      <c r="G263">
        <v>67434.25</v>
      </c>
    </row>
    <row r="264" spans="1:7" x14ac:dyDescent="0.3">
      <c r="A264">
        <v>4991</v>
      </c>
      <c r="B264">
        <v>122</v>
      </c>
      <c r="C264" t="s">
        <v>28</v>
      </c>
      <c r="D264" t="s">
        <v>41</v>
      </c>
      <c r="E264" s="22">
        <v>45581</v>
      </c>
      <c r="F264" s="22">
        <v>45581</v>
      </c>
      <c r="G264">
        <v>-0.15</v>
      </c>
    </row>
    <row r="265" spans="1:7" x14ac:dyDescent="0.3">
      <c r="A265">
        <v>4990</v>
      </c>
      <c r="B265">
        <v>122</v>
      </c>
      <c r="C265" t="s">
        <v>28</v>
      </c>
      <c r="D265" t="s">
        <v>29</v>
      </c>
      <c r="E265" s="22">
        <v>45581</v>
      </c>
      <c r="F265" s="22">
        <v>45581</v>
      </c>
      <c r="G265">
        <v>231.81</v>
      </c>
    </row>
    <row r="266" spans="1:7" x14ac:dyDescent="0.3">
      <c r="A266">
        <v>4989</v>
      </c>
      <c r="B266">
        <v>122</v>
      </c>
      <c r="C266" t="s">
        <v>28</v>
      </c>
      <c r="D266" t="s">
        <v>30</v>
      </c>
      <c r="E266" s="22">
        <v>45581</v>
      </c>
      <c r="F266" s="22">
        <v>45581</v>
      </c>
      <c r="G266">
        <v>1661.92</v>
      </c>
    </row>
    <row r="267" spans="1:7" x14ac:dyDescent="0.3">
      <c r="A267">
        <v>4988</v>
      </c>
      <c r="B267">
        <v>122</v>
      </c>
      <c r="C267" t="s">
        <v>28</v>
      </c>
      <c r="D267" t="s">
        <v>37</v>
      </c>
      <c r="E267" s="22">
        <v>45581</v>
      </c>
      <c r="F267" s="22">
        <v>45580</v>
      </c>
      <c r="G267">
        <v>-220.42</v>
      </c>
    </row>
    <row r="268" spans="1:7" x14ac:dyDescent="0.3">
      <c r="A268">
        <v>4987</v>
      </c>
      <c r="B268">
        <v>122</v>
      </c>
      <c r="C268" t="s">
        <v>28</v>
      </c>
      <c r="D268" t="s">
        <v>38</v>
      </c>
      <c r="E268" s="22">
        <v>45581</v>
      </c>
      <c r="F268" s="22">
        <v>45580</v>
      </c>
      <c r="G268">
        <v>7502.18</v>
      </c>
    </row>
    <row r="269" spans="1:7" x14ac:dyDescent="0.3">
      <c r="A269">
        <v>4986</v>
      </c>
      <c r="B269">
        <v>122</v>
      </c>
      <c r="C269" t="s">
        <v>28</v>
      </c>
      <c r="D269" t="s">
        <v>31</v>
      </c>
      <c r="E269" s="22">
        <v>45581</v>
      </c>
      <c r="F269" s="22">
        <v>45550</v>
      </c>
      <c r="G269">
        <v>8899.17</v>
      </c>
    </row>
    <row r="270" spans="1:7" x14ac:dyDescent="0.3">
      <c r="A270">
        <v>4985</v>
      </c>
      <c r="B270">
        <v>122</v>
      </c>
      <c r="C270" t="s">
        <v>28</v>
      </c>
      <c r="D270" t="s">
        <v>32</v>
      </c>
      <c r="E270" s="22">
        <v>45581</v>
      </c>
      <c r="F270" s="22">
        <v>45581</v>
      </c>
      <c r="G270">
        <v>49359.74</v>
      </c>
    </row>
    <row r="271" spans="1:7" x14ac:dyDescent="0.3">
      <c r="A271">
        <v>4984</v>
      </c>
      <c r="B271">
        <v>122</v>
      </c>
      <c r="C271" t="s">
        <v>28</v>
      </c>
      <c r="D271" t="s">
        <v>29</v>
      </c>
      <c r="E271" s="22">
        <v>45580</v>
      </c>
      <c r="F271" s="22">
        <v>45580</v>
      </c>
      <c r="G271">
        <v>220.42</v>
      </c>
    </row>
    <row r="272" spans="1:7" x14ac:dyDescent="0.3">
      <c r="A272">
        <v>4983</v>
      </c>
      <c r="B272">
        <v>122</v>
      </c>
      <c r="C272" t="s">
        <v>28</v>
      </c>
      <c r="D272" t="s">
        <v>30</v>
      </c>
      <c r="E272" s="22">
        <v>45580</v>
      </c>
      <c r="F272" s="22">
        <v>45580</v>
      </c>
      <c r="G272">
        <v>1114.9000000000001</v>
      </c>
    </row>
    <row r="273" spans="1:7" x14ac:dyDescent="0.3">
      <c r="A273">
        <v>4982</v>
      </c>
      <c r="B273">
        <v>122</v>
      </c>
      <c r="C273" t="s">
        <v>28</v>
      </c>
      <c r="D273" t="s">
        <v>31</v>
      </c>
      <c r="E273" s="22">
        <v>45580</v>
      </c>
      <c r="F273" s="22">
        <v>45549</v>
      </c>
      <c r="G273">
        <v>48024.42</v>
      </c>
    </row>
    <row r="274" spans="1:7" x14ac:dyDescent="0.3">
      <c r="A274">
        <v>4981</v>
      </c>
      <c r="B274">
        <v>122</v>
      </c>
      <c r="C274" t="s">
        <v>28</v>
      </c>
      <c r="D274" t="s">
        <v>32</v>
      </c>
      <c r="E274" s="22">
        <v>45580</v>
      </c>
      <c r="F274" s="22">
        <v>45580</v>
      </c>
      <c r="G274">
        <v>0</v>
      </c>
    </row>
    <row r="275" spans="1:7" x14ac:dyDescent="0.3">
      <c r="A275">
        <v>4980</v>
      </c>
      <c r="B275">
        <v>122</v>
      </c>
      <c r="C275" t="s">
        <v>28</v>
      </c>
      <c r="D275" t="s">
        <v>36</v>
      </c>
      <c r="E275" s="22">
        <v>45579</v>
      </c>
      <c r="F275" s="22">
        <v>45579</v>
      </c>
      <c r="G275">
        <v>-221320.45</v>
      </c>
    </row>
    <row r="276" spans="1:7" x14ac:dyDescent="0.3">
      <c r="A276">
        <v>4979</v>
      </c>
      <c r="B276">
        <v>122</v>
      </c>
      <c r="C276" t="s">
        <v>28</v>
      </c>
      <c r="D276" t="s">
        <v>42</v>
      </c>
      <c r="E276" s="22">
        <v>45579</v>
      </c>
      <c r="F276" s="22">
        <v>45548</v>
      </c>
      <c r="G276">
        <v>80.09</v>
      </c>
    </row>
    <row r="277" spans="1:7" x14ac:dyDescent="0.3">
      <c r="A277">
        <v>4978</v>
      </c>
      <c r="B277">
        <v>122</v>
      </c>
      <c r="C277" t="s">
        <v>28</v>
      </c>
      <c r="D277" t="s">
        <v>31</v>
      </c>
      <c r="E277" s="22">
        <v>45579</v>
      </c>
      <c r="F277" s="22">
        <v>45548</v>
      </c>
      <c r="G277">
        <v>30535.98</v>
      </c>
    </row>
    <row r="278" spans="1:7" x14ac:dyDescent="0.3">
      <c r="A278">
        <v>4977</v>
      </c>
      <c r="B278">
        <v>122</v>
      </c>
      <c r="C278" t="s">
        <v>28</v>
      </c>
      <c r="D278" t="s">
        <v>37</v>
      </c>
      <c r="E278" s="22">
        <v>45579</v>
      </c>
      <c r="F278" s="22">
        <v>45578</v>
      </c>
      <c r="G278">
        <v>-133.91999999999999</v>
      </c>
    </row>
    <row r="279" spans="1:7" x14ac:dyDescent="0.3">
      <c r="A279">
        <v>4976</v>
      </c>
      <c r="B279">
        <v>122</v>
      </c>
      <c r="C279" t="s">
        <v>28</v>
      </c>
      <c r="D279" t="s">
        <v>38</v>
      </c>
      <c r="E279" s="22">
        <v>45579</v>
      </c>
      <c r="F279" s="22">
        <v>45578</v>
      </c>
      <c r="G279">
        <v>4146.0200000000004</v>
      </c>
    </row>
    <row r="280" spans="1:7" x14ac:dyDescent="0.3">
      <c r="A280">
        <v>4975</v>
      </c>
      <c r="B280">
        <v>122</v>
      </c>
      <c r="C280" t="s">
        <v>28</v>
      </c>
      <c r="D280" t="s">
        <v>32</v>
      </c>
      <c r="E280" s="22">
        <v>45579</v>
      </c>
      <c r="F280" s="22">
        <v>45579</v>
      </c>
      <c r="G280">
        <v>186692.28</v>
      </c>
    </row>
    <row r="281" spans="1:7" x14ac:dyDescent="0.3">
      <c r="A281">
        <v>4974</v>
      </c>
      <c r="B281">
        <v>122</v>
      </c>
      <c r="C281" t="s">
        <v>28</v>
      </c>
      <c r="D281" t="s">
        <v>42</v>
      </c>
      <c r="E281" s="22">
        <v>45578</v>
      </c>
      <c r="F281" s="22">
        <v>45547</v>
      </c>
      <c r="G281">
        <v>20.260000000000002</v>
      </c>
    </row>
    <row r="282" spans="1:7" x14ac:dyDescent="0.3">
      <c r="A282">
        <v>4973</v>
      </c>
      <c r="B282">
        <v>122</v>
      </c>
      <c r="C282" t="s">
        <v>28</v>
      </c>
      <c r="D282" t="s">
        <v>31</v>
      </c>
      <c r="E282" s="22">
        <v>45578</v>
      </c>
      <c r="F282" s="22">
        <v>45547</v>
      </c>
      <c r="G282">
        <v>18371.599999999999</v>
      </c>
    </row>
    <row r="283" spans="1:7" x14ac:dyDescent="0.3">
      <c r="A283">
        <v>4972</v>
      </c>
      <c r="B283">
        <v>122</v>
      </c>
      <c r="C283" t="s">
        <v>28</v>
      </c>
      <c r="D283" t="s">
        <v>29</v>
      </c>
      <c r="E283" s="22">
        <v>45578</v>
      </c>
      <c r="F283" s="22">
        <v>45578</v>
      </c>
      <c r="G283">
        <v>133.91999999999999</v>
      </c>
    </row>
    <row r="284" spans="1:7" x14ac:dyDescent="0.3">
      <c r="A284">
        <v>4971</v>
      </c>
      <c r="B284">
        <v>122</v>
      </c>
      <c r="C284" t="s">
        <v>28</v>
      </c>
      <c r="D284" t="s">
        <v>30</v>
      </c>
      <c r="E284" s="22">
        <v>45578</v>
      </c>
      <c r="F284" s="22">
        <v>45578</v>
      </c>
      <c r="G284">
        <v>808.7</v>
      </c>
    </row>
    <row r="285" spans="1:7" x14ac:dyDescent="0.3">
      <c r="A285">
        <v>4970</v>
      </c>
      <c r="B285">
        <v>122</v>
      </c>
      <c r="C285" t="s">
        <v>28</v>
      </c>
      <c r="D285" t="s">
        <v>37</v>
      </c>
      <c r="E285" s="22">
        <v>45578</v>
      </c>
      <c r="F285" s="22">
        <v>45577</v>
      </c>
      <c r="G285">
        <v>-604.4</v>
      </c>
    </row>
    <row r="286" spans="1:7" x14ac:dyDescent="0.3">
      <c r="A286">
        <v>4969</v>
      </c>
      <c r="B286">
        <v>122</v>
      </c>
      <c r="C286" t="s">
        <v>28</v>
      </c>
      <c r="D286" t="s">
        <v>39</v>
      </c>
      <c r="E286" s="22">
        <v>45578</v>
      </c>
      <c r="F286" s="22">
        <v>45577</v>
      </c>
      <c r="G286">
        <v>-22.24</v>
      </c>
    </row>
    <row r="287" spans="1:7" x14ac:dyDescent="0.3">
      <c r="A287">
        <v>4968</v>
      </c>
      <c r="B287">
        <v>122</v>
      </c>
      <c r="C287" t="s">
        <v>28</v>
      </c>
      <c r="D287" t="s">
        <v>38</v>
      </c>
      <c r="E287" s="22">
        <v>45578</v>
      </c>
      <c r="F287" s="22">
        <v>45577</v>
      </c>
      <c r="G287">
        <v>18830.57</v>
      </c>
    </row>
    <row r="288" spans="1:7" x14ac:dyDescent="0.3">
      <c r="A288">
        <v>4967</v>
      </c>
      <c r="B288">
        <v>122</v>
      </c>
      <c r="C288" t="s">
        <v>28</v>
      </c>
      <c r="D288" t="s">
        <v>32</v>
      </c>
      <c r="E288" s="22">
        <v>45578</v>
      </c>
      <c r="F288" s="22">
        <v>45578</v>
      </c>
      <c r="G288">
        <v>149153.87</v>
      </c>
    </row>
    <row r="289" spans="1:7" x14ac:dyDescent="0.3">
      <c r="A289">
        <v>4966</v>
      </c>
      <c r="B289">
        <v>122</v>
      </c>
      <c r="C289" t="s">
        <v>28</v>
      </c>
      <c r="D289" t="s">
        <v>29</v>
      </c>
      <c r="E289" s="22">
        <v>45577</v>
      </c>
      <c r="F289" s="22">
        <v>45577</v>
      </c>
      <c r="G289">
        <v>626.64</v>
      </c>
    </row>
    <row r="290" spans="1:7" x14ac:dyDescent="0.3">
      <c r="A290">
        <v>4965</v>
      </c>
      <c r="B290">
        <v>122</v>
      </c>
      <c r="C290" t="s">
        <v>28</v>
      </c>
      <c r="D290" t="s">
        <v>30</v>
      </c>
      <c r="E290" s="22">
        <v>45577</v>
      </c>
      <c r="F290" s="22">
        <v>45577</v>
      </c>
      <c r="G290">
        <v>3997.57</v>
      </c>
    </row>
    <row r="291" spans="1:7" x14ac:dyDescent="0.3">
      <c r="A291">
        <v>4964</v>
      </c>
      <c r="B291">
        <v>122</v>
      </c>
      <c r="C291" t="s">
        <v>28</v>
      </c>
      <c r="D291" t="s">
        <v>37</v>
      </c>
      <c r="E291" s="22">
        <v>45577</v>
      </c>
      <c r="F291" s="22">
        <v>45576</v>
      </c>
      <c r="G291">
        <v>-444.77</v>
      </c>
    </row>
    <row r="292" spans="1:7" x14ac:dyDescent="0.3">
      <c r="A292">
        <v>4963</v>
      </c>
      <c r="B292">
        <v>122</v>
      </c>
      <c r="C292" t="s">
        <v>28</v>
      </c>
      <c r="D292" t="s">
        <v>39</v>
      </c>
      <c r="E292" s="22">
        <v>45577</v>
      </c>
      <c r="F292" s="22">
        <v>45576</v>
      </c>
      <c r="G292">
        <v>-18.559999999999999</v>
      </c>
    </row>
    <row r="293" spans="1:7" x14ac:dyDescent="0.3">
      <c r="A293">
        <v>4962</v>
      </c>
      <c r="B293">
        <v>122</v>
      </c>
      <c r="C293" t="s">
        <v>28</v>
      </c>
      <c r="D293" t="s">
        <v>38</v>
      </c>
      <c r="E293" s="22">
        <v>45577</v>
      </c>
      <c r="F293" s="22">
        <v>45576</v>
      </c>
      <c r="G293">
        <v>17740</v>
      </c>
    </row>
    <row r="294" spans="1:7" x14ac:dyDescent="0.3">
      <c r="A294">
        <v>4961</v>
      </c>
      <c r="B294">
        <v>122</v>
      </c>
      <c r="C294" t="s">
        <v>28</v>
      </c>
      <c r="D294" t="s">
        <v>31</v>
      </c>
      <c r="E294" s="22">
        <v>45577</v>
      </c>
      <c r="F294" s="22">
        <v>45546</v>
      </c>
      <c r="G294">
        <v>15261.9</v>
      </c>
    </row>
    <row r="295" spans="1:7" x14ac:dyDescent="0.3">
      <c r="A295">
        <v>4960</v>
      </c>
      <c r="B295">
        <v>122</v>
      </c>
      <c r="C295" t="s">
        <v>28</v>
      </c>
      <c r="D295" t="s">
        <v>32</v>
      </c>
      <c r="E295" s="22">
        <v>45577</v>
      </c>
      <c r="F295" s="22">
        <v>45577</v>
      </c>
      <c r="G295">
        <v>111991.09</v>
      </c>
    </row>
    <row r="296" spans="1:7" x14ac:dyDescent="0.3">
      <c r="A296">
        <v>4959</v>
      </c>
      <c r="B296">
        <v>122</v>
      </c>
      <c r="C296" t="s">
        <v>28</v>
      </c>
      <c r="D296" t="s">
        <v>30</v>
      </c>
      <c r="E296" s="22">
        <v>45576</v>
      </c>
      <c r="F296" s="22">
        <v>45576</v>
      </c>
      <c r="G296">
        <v>2796.84</v>
      </c>
    </row>
    <row r="297" spans="1:7" x14ac:dyDescent="0.3">
      <c r="A297">
        <v>4958</v>
      </c>
      <c r="B297">
        <v>122</v>
      </c>
      <c r="C297" t="s">
        <v>28</v>
      </c>
      <c r="D297" t="s">
        <v>29</v>
      </c>
      <c r="E297" s="22">
        <v>45576</v>
      </c>
      <c r="F297" s="22">
        <v>45576</v>
      </c>
      <c r="G297">
        <v>463.33</v>
      </c>
    </row>
    <row r="298" spans="1:7" x14ac:dyDescent="0.3">
      <c r="A298">
        <v>4957</v>
      </c>
      <c r="B298">
        <v>122</v>
      </c>
      <c r="C298" t="s">
        <v>28</v>
      </c>
      <c r="D298" t="s">
        <v>38</v>
      </c>
      <c r="E298" s="22">
        <v>45576</v>
      </c>
      <c r="F298" s="22">
        <v>45575</v>
      </c>
      <c r="G298">
        <v>8635.5</v>
      </c>
    </row>
    <row r="299" spans="1:7" x14ac:dyDescent="0.3">
      <c r="A299">
        <v>4956</v>
      </c>
      <c r="B299">
        <v>122</v>
      </c>
      <c r="C299" t="s">
        <v>28</v>
      </c>
      <c r="D299" t="s">
        <v>37</v>
      </c>
      <c r="E299" s="22">
        <v>45576</v>
      </c>
      <c r="F299" s="22">
        <v>45575</v>
      </c>
      <c r="G299">
        <v>-316.92</v>
      </c>
    </row>
    <row r="300" spans="1:7" x14ac:dyDescent="0.3">
      <c r="A300">
        <v>4955</v>
      </c>
      <c r="B300">
        <v>122</v>
      </c>
      <c r="C300" t="s">
        <v>28</v>
      </c>
      <c r="D300" t="s">
        <v>42</v>
      </c>
      <c r="E300" s="22">
        <v>45576</v>
      </c>
      <c r="F300" s="22">
        <v>45545</v>
      </c>
      <c r="G300">
        <v>273.7</v>
      </c>
    </row>
    <row r="301" spans="1:7" x14ac:dyDescent="0.3">
      <c r="A301">
        <v>4954</v>
      </c>
      <c r="B301">
        <v>122</v>
      </c>
      <c r="C301" t="s">
        <v>28</v>
      </c>
      <c r="D301" t="s">
        <v>31</v>
      </c>
      <c r="E301" s="22">
        <v>45576</v>
      </c>
      <c r="F301" s="22">
        <v>45545</v>
      </c>
      <c r="G301">
        <v>20523.599999999999</v>
      </c>
    </row>
    <row r="302" spans="1:7" x14ac:dyDescent="0.3">
      <c r="A302">
        <v>4953</v>
      </c>
      <c r="B302">
        <v>122</v>
      </c>
      <c r="C302" t="s">
        <v>28</v>
      </c>
      <c r="D302" t="s">
        <v>32</v>
      </c>
      <c r="E302" s="22">
        <v>45576</v>
      </c>
      <c r="F302" s="22">
        <v>45576</v>
      </c>
      <c r="G302">
        <v>79615.039999999994</v>
      </c>
    </row>
    <row r="303" spans="1:7" x14ac:dyDescent="0.3">
      <c r="A303">
        <v>4952</v>
      </c>
      <c r="B303">
        <v>122</v>
      </c>
      <c r="C303" t="s">
        <v>28</v>
      </c>
      <c r="D303" t="s">
        <v>29</v>
      </c>
      <c r="E303" s="22">
        <v>45575</v>
      </c>
      <c r="F303" s="22">
        <v>45575</v>
      </c>
      <c r="G303">
        <v>316.92</v>
      </c>
    </row>
    <row r="304" spans="1:7" x14ac:dyDescent="0.3">
      <c r="A304">
        <v>4951</v>
      </c>
      <c r="B304">
        <v>122</v>
      </c>
      <c r="C304" t="s">
        <v>28</v>
      </c>
      <c r="D304" t="s">
        <v>30</v>
      </c>
      <c r="E304" s="22">
        <v>45575</v>
      </c>
      <c r="F304" s="22">
        <v>45575</v>
      </c>
      <c r="G304">
        <v>2232.0500000000002</v>
      </c>
    </row>
    <row r="305" spans="1:7" x14ac:dyDescent="0.3">
      <c r="A305">
        <v>4950</v>
      </c>
      <c r="B305">
        <v>122</v>
      </c>
      <c r="C305" t="s">
        <v>28</v>
      </c>
      <c r="D305" t="s">
        <v>38</v>
      </c>
      <c r="E305" s="22">
        <v>45575</v>
      </c>
      <c r="F305" s="22">
        <v>45574</v>
      </c>
      <c r="G305">
        <v>5595.22</v>
      </c>
    </row>
    <row r="306" spans="1:7" x14ac:dyDescent="0.3">
      <c r="A306">
        <v>4949</v>
      </c>
      <c r="B306">
        <v>122</v>
      </c>
      <c r="C306" t="s">
        <v>28</v>
      </c>
      <c r="D306" t="s">
        <v>37</v>
      </c>
      <c r="E306" s="22">
        <v>45575</v>
      </c>
      <c r="F306" s="22">
        <v>45574</v>
      </c>
      <c r="G306">
        <v>-183.26</v>
      </c>
    </row>
    <row r="307" spans="1:7" x14ac:dyDescent="0.3">
      <c r="A307">
        <v>4948</v>
      </c>
      <c r="B307">
        <v>122</v>
      </c>
      <c r="C307" t="s">
        <v>28</v>
      </c>
      <c r="D307" t="s">
        <v>32</v>
      </c>
      <c r="E307" s="22">
        <v>45575</v>
      </c>
      <c r="F307" s="22">
        <v>45575</v>
      </c>
      <c r="G307">
        <v>71654.11</v>
      </c>
    </row>
    <row r="308" spans="1:7" x14ac:dyDescent="0.3">
      <c r="A308">
        <v>4947</v>
      </c>
      <c r="B308">
        <v>122</v>
      </c>
      <c r="C308" t="s">
        <v>28</v>
      </c>
      <c r="D308" t="s">
        <v>30</v>
      </c>
      <c r="E308" s="22">
        <v>45574</v>
      </c>
      <c r="F308" s="22">
        <v>45574</v>
      </c>
      <c r="G308">
        <v>1808.88</v>
      </c>
    </row>
    <row r="309" spans="1:7" x14ac:dyDescent="0.3">
      <c r="A309">
        <v>4946</v>
      </c>
      <c r="B309">
        <v>122</v>
      </c>
      <c r="C309" t="s">
        <v>28</v>
      </c>
      <c r="D309" t="s">
        <v>29</v>
      </c>
      <c r="E309" s="22">
        <v>45574</v>
      </c>
      <c r="F309" s="22">
        <v>45574</v>
      </c>
      <c r="G309">
        <v>91.37</v>
      </c>
    </row>
    <row r="310" spans="1:7" x14ac:dyDescent="0.3">
      <c r="A310">
        <v>4945</v>
      </c>
      <c r="B310">
        <v>122</v>
      </c>
      <c r="C310" t="s">
        <v>28</v>
      </c>
      <c r="D310" t="s">
        <v>37</v>
      </c>
      <c r="E310" s="22">
        <v>45574</v>
      </c>
      <c r="F310" s="22">
        <v>45573</v>
      </c>
      <c r="G310">
        <v>-255.42</v>
      </c>
    </row>
    <row r="311" spans="1:7" x14ac:dyDescent="0.3">
      <c r="A311">
        <v>4944</v>
      </c>
      <c r="B311">
        <v>122</v>
      </c>
      <c r="C311" t="s">
        <v>28</v>
      </c>
      <c r="D311" t="s">
        <v>38</v>
      </c>
      <c r="E311" s="22">
        <v>45574</v>
      </c>
      <c r="F311" s="22">
        <v>45573</v>
      </c>
      <c r="G311">
        <v>8348.57</v>
      </c>
    </row>
    <row r="312" spans="1:7" x14ac:dyDescent="0.3">
      <c r="A312">
        <v>4943</v>
      </c>
      <c r="B312">
        <v>122</v>
      </c>
      <c r="C312" t="s">
        <v>28</v>
      </c>
      <c r="D312" t="s">
        <v>31</v>
      </c>
      <c r="E312" s="22">
        <v>45574</v>
      </c>
      <c r="F312" s="22">
        <v>45543</v>
      </c>
      <c r="G312">
        <v>8861.26</v>
      </c>
    </row>
    <row r="313" spans="1:7" x14ac:dyDescent="0.3">
      <c r="A313">
        <v>4942</v>
      </c>
      <c r="B313">
        <v>122</v>
      </c>
      <c r="C313" t="s">
        <v>28</v>
      </c>
      <c r="D313" t="s">
        <v>32</v>
      </c>
      <c r="E313" s="22">
        <v>45574</v>
      </c>
      <c r="F313" s="22">
        <v>45574</v>
      </c>
      <c r="G313">
        <v>52799.45</v>
      </c>
    </row>
    <row r="314" spans="1:7" x14ac:dyDescent="0.3">
      <c r="A314">
        <v>4941</v>
      </c>
      <c r="B314">
        <v>122</v>
      </c>
      <c r="C314" t="s">
        <v>28</v>
      </c>
      <c r="D314" t="s">
        <v>30</v>
      </c>
      <c r="E314" s="22">
        <v>45573</v>
      </c>
      <c r="F314" s="22">
        <v>45573</v>
      </c>
      <c r="G314">
        <v>2012.29</v>
      </c>
    </row>
    <row r="315" spans="1:7" x14ac:dyDescent="0.3">
      <c r="A315">
        <v>4940</v>
      </c>
      <c r="B315">
        <v>122</v>
      </c>
      <c r="C315" t="s">
        <v>28</v>
      </c>
      <c r="D315" t="s">
        <v>31</v>
      </c>
      <c r="E315" s="22">
        <v>45573</v>
      </c>
      <c r="F315" s="22">
        <v>45542</v>
      </c>
      <c r="G315">
        <v>50777.34</v>
      </c>
    </row>
    <row r="316" spans="1:7" x14ac:dyDescent="0.3">
      <c r="A316">
        <v>4939</v>
      </c>
      <c r="B316">
        <v>122</v>
      </c>
      <c r="C316" t="s">
        <v>28</v>
      </c>
      <c r="D316" t="s">
        <v>37</v>
      </c>
      <c r="E316" s="22">
        <v>45573</v>
      </c>
      <c r="F316" s="22">
        <v>45572</v>
      </c>
      <c r="G316">
        <v>-0.08</v>
      </c>
    </row>
    <row r="317" spans="1:7" x14ac:dyDescent="0.3">
      <c r="A317">
        <v>4938</v>
      </c>
      <c r="B317">
        <v>122</v>
      </c>
      <c r="C317" t="s">
        <v>28</v>
      </c>
      <c r="D317" t="s">
        <v>38</v>
      </c>
      <c r="E317" s="22">
        <v>45573</v>
      </c>
      <c r="F317" s="22">
        <v>45572</v>
      </c>
      <c r="G317">
        <v>9.9</v>
      </c>
    </row>
    <row r="318" spans="1:7" x14ac:dyDescent="0.3">
      <c r="A318">
        <v>4937</v>
      </c>
      <c r="B318">
        <v>122</v>
      </c>
      <c r="C318" t="s">
        <v>28</v>
      </c>
      <c r="D318" t="s">
        <v>32</v>
      </c>
      <c r="E318" s="22">
        <v>45573</v>
      </c>
      <c r="F318" s="22">
        <v>45573</v>
      </c>
      <c r="G318">
        <v>0</v>
      </c>
    </row>
    <row r="319" spans="1:7" x14ac:dyDescent="0.3">
      <c r="A319">
        <v>4936</v>
      </c>
      <c r="B319">
        <v>122</v>
      </c>
      <c r="C319" t="s">
        <v>28</v>
      </c>
      <c r="D319" t="s">
        <v>36</v>
      </c>
      <c r="E319" s="22">
        <v>45572</v>
      </c>
      <c r="F319" s="22">
        <v>45572</v>
      </c>
      <c r="G319">
        <v>-232659.02</v>
      </c>
    </row>
    <row r="320" spans="1:7" x14ac:dyDescent="0.3">
      <c r="A320">
        <v>4935</v>
      </c>
      <c r="B320">
        <v>122</v>
      </c>
      <c r="C320" t="s">
        <v>28</v>
      </c>
      <c r="D320" t="s">
        <v>42</v>
      </c>
      <c r="E320" s="22">
        <v>45572</v>
      </c>
      <c r="F320" s="22">
        <v>45541</v>
      </c>
      <c r="G320">
        <v>32.32</v>
      </c>
    </row>
    <row r="321" spans="1:7" x14ac:dyDescent="0.3">
      <c r="A321">
        <v>4934</v>
      </c>
      <c r="B321">
        <v>122</v>
      </c>
      <c r="C321" t="s">
        <v>28</v>
      </c>
      <c r="D321" t="s">
        <v>31</v>
      </c>
      <c r="E321" s="22">
        <v>45572</v>
      </c>
      <c r="F321" s="22">
        <v>45541</v>
      </c>
      <c r="G321">
        <v>34643.980000000003</v>
      </c>
    </row>
    <row r="322" spans="1:7" x14ac:dyDescent="0.3">
      <c r="A322">
        <v>4933</v>
      </c>
      <c r="B322">
        <v>122</v>
      </c>
      <c r="C322" t="s">
        <v>28</v>
      </c>
      <c r="D322" t="s">
        <v>37</v>
      </c>
      <c r="E322" s="22">
        <v>45572</v>
      </c>
      <c r="F322" s="22">
        <v>45571</v>
      </c>
      <c r="G322">
        <v>-78.87</v>
      </c>
    </row>
    <row r="323" spans="1:7" x14ac:dyDescent="0.3">
      <c r="A323">
        <v>4932</v>
      </c>
      <c r="B323">
        <v>122</v>
      </c>
      <c r="C323" t="s">
        <v>28</v>
      </c>
      <c r="D323" t="s">
        <v>38</v>
      </c>
      <c r="E323" s="22">
        <v>45572</v>
      </c>
      <c r="F323" s="22">
        <v>45571</v>
      </c>
      <c r="G323">
        <v>3741.5</v>
      </c>
    </row>
    <row r="324" spans="1:7" x14ac:dyDescent="0.3">
      <c r="A324">
        <v>4931</v>
      </c>
      <c r="B324">
        <v>122</v>
      </c>
      <c r="C324" t="s">
        <v>28</v>
      </c>
      <c r="D324" t="s">
        <v>32</v>
      </c>
      <c r="E324" s="22">
        <v>45572</v>
      </c>
      <c r="F324" s="22">
        <v>45572</v>
      </c>
      <c r="G324">
        <v>194320.09</v>
      </c>
    </row>
    <row r="325" spans="1:7" x14ac:dyDescent="0.3">
      <c r="A325">
        <v>4930</v>
      </c>
      <c r="B325">
        <v>122</v>
      </c>
      <c r="C325" t="s">
        <v>28</v>
      </c>
      <c r="D325" t="s">
        <v>40</v>
      </c>
      <c r="E325" s="22">
        <v>45571</v>
      </c>
      <c r="F325" s="22">
        <v>45571</v>
      </c>
      <c r="G325">
        <v>-4.4000000000000004</v>
      </c>
    </row>
    <row r="326" spans="1:7" x14ac:dyDescent="0.3">
      <c r="A326">
        <v>4929</v>
      </c>
      <c r="B326">
        <v>122</v>
      </c>
      <c r="C326" t="s">
        <v>28</v>
      </c>
      <c r="D326" t="s">
        <v>30</v>
      </c>
      <c r="E326" s="22">
        <v>45571</v>
      </c>
      <c r="F326" s="22">
        <v>45571</v>
      </c>
      <c r="G326">
        <v>410.97</v>
      </c>
    </row>
    <row r="327" spans="1:7" x14ac:dyDescent="0.3">
      <c r="A327">
        <v>4928</v>
      </c>
      <c r="B327">
        <v>122</v>
      </c>
      <c r="C327" t="s">
        <v>28</v>
      </c>
      <c r="D327" t="s">
        <v>37</v>
      </c>
      <c r="E327" s="22">
        <v>45571</v>
      </c>
      <c r="F327" s="22">
        <v>45570</v>
      </c>
      <c r="G327">
        <v>-707.59</v>
      </c>
    </row>
    <row r="328" spans="1:7" x14ac:dyDescent="0.3">
      <c r="A328">
        <v>4927</v>
      </c>
      <c r="B328">
        <v>122</v>
      </c>
      <c r="C328" t="s">
        <v>28</v>
      </c>
      <c r="D328" t="s">
        <v>39</v>
      </c>
      <c r="E328" s="22">
        <v>45571</v>
      </c>
      <c r="F328" s="22">
        <v>45570</v>
      </c>
      <c r="G328">
        <v>-17.28</v>
      </c>
    </row>
    <row r="329" spans="1:7" x14ac:dyDescent="0.3">
      <c r="A329">
        <v>4926</v>
      </c>
      <c r="B329">
        <v>122</v>
      </c>
      <c r="C329" t="s">
        <v>28</v>
      </c>
      <c r="D329" t="s">
        <v>38</v>
      </c>
      <c r="E329" s="22">
        <v>45571</v>
      </c>
      <c r="F329" s="22">
        <v>45570</v>
      </c>
      <c r="G329">
        <v>21252.82</v>
      </c>
    </row>
    <row r="330" spans="1:7" x14ac:dyDescent="0.3">
      <c r="A330">
        <v>4925</v>
      </c>
      <c r="B330">
        <v>122</v>
      </c>
      <c r="C330" t="s">
        <v>28</v>
      </c>
      <c r="D330" t="s">
        <v>31</v>
      </c>
      <c r="E330" s="22">
        <v>45571</v>
      </c>
      <c r="F330" s="22">
        <v>45540</v>
      </c>
      <c r="G330">
        <v>19241.349999999999</v>
      </c>
    </row>
    <row r="331" spans="1:7" x14ac:dyDescent="0.3">
      <c r="A331">
        <v>4924</v>
      </c>
      <c r="B331">
        <v>122</v>
      </c>
      <c r="C331" t="s">
        <v>28</v>
      </c>
      <c r="D331" t="s">
        <v>32</v>
      </c>
      <c r="E331" s="22">
        <v>45571</v>
      </c>
      <c r="F331" s="22">
        <v>45571</v>
      </c>
      <c r="G331">
        <v>154144.22</v>
      </c>
    </row>
    <row r="332" spans="1:7" x14ac:dyDescent="0.3">
      <c r="A332">
        <v>4923</v>
      </c>
      <c r="B332">
        <v>122</v>
      </c>
      <c r="C332" t="s">
        <v>28</v>
      </c>
      <c r="D332" t="s">
        <v>30</v>
      </c>
      <c r="E332" s="22">
        <v>45570</v>
      </c>
      <c r="F332" s="22">
        <v>45570</v>
      </c>
      <c r="G332">
        <v>3750.93</v>
      </c>
    </row>
    <row r="333" spans="1:7" x14ac:dyDescent="0.3">
      <c r="A333">
        <v>4922</v>
      </c>
      <c r="B333">
        <v>122</v>
      </c>
      <c r="C333" t="s">
        <v>28</v>
      </c>
      <c r="D333" t="s">
        <v>37</v>
      </c>
      <c r="E333" s="22">
        <v>45570</v>
      </c>
      <c r="F333" s="22">
        <v>45569</v>
      </c>
      <c r="G333">
        <v>-612.92999999999995</v>
      </c>
    </row>
    <row r="334" spans="1:7" x14ac:dyDescent="0.3">
      <c r="A334">
        <v>4921</v>
      </c>
      <c r="B334">
        <v>122</v>
      </c>
      <c r="C334" t="s">
        <v>28</v>
      </c>
      <c r="D334" t="s">
        <v>39</v>
      </c>
      <c r="E334" s="22">
        <v>45570</v>
      </c>
      <c r="F334" s="22">
        <v>45569</v>
      </c>
      <c r="G334">
        <v>-9.76</v>
      </c>
    </row>
    <row r="335" spans="1:7" x14ac:dyDescent="0.3">
      <c r="A335">
        <v>4920</v>
      </c>
      <c r="B335">
        <v>122</v>
      </c>
      <c r="C335" t="s">
        <v>28</v>
      </c>
      <c r="D335" t="s">
        <v>38</v>
      </c>
      <c r="E335" s="22">
        <v>45570</v>
      </c>
      <c r="F335" s="22">
        <v>45569</v>
      </c>
      <c r="G335">
        <v>19378.09</v>
      </c>
    </row>
    <row r="336" spans="1:7" x14ac:dyDescent="0.3">
      <c r="A336">
        <v>4919</v>
      </c>
      <c r="B336">
        <v>122</v>
      </c>
      <c r="C336" t="s">
        <v>28</v>
      </c>
      <c r="D336" t="s">
        <v>42</v>
      </c>
      <c r="E336" s="22">
        <v>45570</v>
      </c>
      <c r="F336" s="22">
        <v>45539</v>
      </c>
      <c r="G336">
        <v>44.39</v>
      </c>
    </row>
    <row r="337" spans="1:7" x14ac:dyDescent="0.3">
      <c r="A337">
        <v>4918</v>
      </c>
      <c r="B337">
        <v>122</v>
      </c>
      <c r="C337" t="s">
        <v>28</v>
      </c>
      <c r="D337" t="s">
        <v>31</v>
      </c>
      <c r="E337" s="22">
        <v>45570</v>
      </c>
      <c r="F337" s="22">
        <v>45539</v>
      </c>
      <c r="G337">
        <v>16642.96</v>
      </c>
    </row>
    <row r="338" spans="1:7" x14ac:dyDescent="0.3">
      <c r="A338">
        <v>4917</v>
      </c>
      <c r="B338">
        <v>122</v>
      </c>
      <c r="C338" t="s">
        <v>28</v>
      </c>
      <c r="D338" t="s">
        <v>32</v>
      </c>
      <c r="E338" s="22">
        <v>45570</v>
      </c>
      <c r="F338" s="22">
        <v>45570</v>
      </c>
      <c r="G338">
        <v>114950.54</v>
      </c>
    </row>
    <row r="339" spans="1:7" x14ac:dyDescent="0.3">
      <c r="A339">
        <v>4916</v>
      </c>
      <c r="B339">
        <v>122</v>
      </c>
      <c r="C339" t="s">
        <v>28</v>
      </c>
      <c r="D339" t="s">
        <v>30</v>
      </c>
      <c r="E339" s="22">
        <v>45569</v>
      </c>
      <c r="F339" s="22">
        <v>45569</v>
      </c>
      <c r="G339">
        <v>2175</v>
      </c>
    </row>
    <row r="340" spans="1:7" x14ac:dyDescent="0.3">
      <c r="A340">
        <v>4915</v>
      </c>
      <c r="B340">
        <v>122</v>
      </c>
      <c r="C340" t="s">
        <v>28</v>
      </c>
      <c r="D340" t="s">
        <v>37</v>
      </c>
      <c r="E340" s="22">
        <v>45569</v>
      </c>
      <c r="F340" s="22">
        <v>45568</v>
      </c>
      <c r="G340">
        <v>-257.12</v>
      </c>
    </row>
    <row r="341" spans="1:7" x14ac:dyDescent="0.3">
      <c r="A341">
        <v>4914</v>
      </c>
      <c r="B341">
        <v>122</v>
      </c>
      <c r="C341" t="s">
        <v>28</v>
      </c>
      <c r="D341" t="s">
        <v>38</v>
      </c>
      <c r="E341" s="22">
        <v>45569</v>
      </c>
      <c r="F341" s="22">
        <v>45568</v>
      </c>
      <c r="G341">
        <v>9140.41</v>
      </c>
    </row>
    <row r="342" spans="1:7" x14ac:dyDescent="0.3">
      <c r="A342">
        <v>4913</v>
      </c>
      <c r="B342">
        <v>122</v>
      </c>
      <c r="C342" t="s">
        <v>28</v>
      </c>
      <c r="D342" t="s">
        <v>31</v>
      </c>
      <c r="E342" s="22">
        <v>45569</v>
      </c>
      <c r="F342" s="22">
        <v>45538</v>
      </c>
      <c r="G342">
        <v>16298.92</v>
      </c>
    </row>
    <row r="343" spans="1:7" x14ac:dyDescent="0.3">
      <c r="A343">
        <v>4912</v>
      </c>
      <c r="B343">
        <v>122</v>
      </c>
      <c r="C343" t="s">
        <v>28</v>
      </c>
      <c r="D343" t="s">
        <v>32</v>
      </c>
      <c r="E343" s="22">
        <v>45569</v>
      </c>
      <c r="F343" s="22">
        <v>45569</v>
      </c>
      <c r="G343">
        <v>87593.33</v>
      </c>
    </row>
    <row r="344" spans="1:7" x14ac:dyDescent="0.3">
      <c r="A344">
        <v>4911</v>
      </c>
      <c r="B344">
        <v>122</v>
      </c>
      <c r="C344" t="s">
        <v>28</v>
      </c>
      <c r="D344" t="s">
        <v>30</v>
      </c>
      <c r="E344" s="22">
        <v>45568</v>
      </c>
      <c r="F344" s="22">
        <v>45568</v>
      </c>
      <c r="G344">
        <v>2125.2199999999998</v>
      </c>
    </row>
    <row r="345" spans="1:7" x14ac:dyDescent="0.3">
      <c r="A345">
        <v>4910</v>
      </c>
      <c r="B345">
        <v>122</v>
      </c>
      <c r="C345" t="s">
        <v>28</v>
      </c>
      <c r="D345" t="s">
        <v>37</v>
      </c>
      <c r="E345" s="22">
        <v>45568</v>
      </c>
      <c r="F345" s="22">
        <v>45567</v>
      </c>
      <c r="G345">
        <v>-410.78</v>
      </c>
    </row>
    <row r="346" spans="1:7" x14ac:dyDescent="0.3">
      <c r="A346">
        <v>4909</v>
      </c>
      <c r="B346">
        <v>122</v>
      </c>
      <c r="C346" t="s">
        <v>28</v>
      </c>
      <c r="D346" t="s">
        <v>38</v>
      </c>
      <c r="E346" s="22">
        <v>45568</v>
      </c>
      <c r="F346" s="22">
        <v>45567</v>
      </c>
      <c r="G346">
        <v>11897.48</v>
      </c>
    </row>
    <row r="347" spans="1:7" x14ac:dyDescent="0.3">
      <c r="A347">
        <v>4908</v>
      </c>
      <c r="B347">
        <v>122</v>
      </c>
      <c r="C347" t="s">
        <v>28</v>
      </c>
      <c r="D347" t="s">
        <v>32</v>
      </c>
      <c r="E347" s="22">
        <v>45568</v>
      </c>
      <c r="F347" s="22">
        <v>45568</v>
      </c>
      <c r="G347">
        <v>73981.41</v>
      </c>
    </row>
    <row r="348" spans="1:7" x14ac:dyDescent="0.3">
      <c r="A348">
        <v>4907</v>
      </c>
      <c r="B348">
        <v>122</v>
      </c>
      <c r="C348" t="s">
        <v>28</v>
      </c>
      <c r="D348" t="s">
        <v>30</v>
      </c>
      <c r="E348" s="22">
        <v>45567</v>
      </c>
      <c r="F348" s="22">
        <v>45567</v>
      </c>
      <c r="G348">
        <v>1096.53</v>
      </c>
    </row>
    <row r="349" spans="1:7" x14ac:dyDescent="0.3">
      <c r="A349">
        <v>4906</v>
      </c>
      <c r="B349">
        <v>122</v>
      </c>
      <c r="C349" t="s">
        <v>28</v>
      </c>
      <c r="D349" t="s">
        <v>37</v>
      </c>
      <c r="E349" s="22">
        <v>45567</v>
      </c>
      <c r="F349" s="22">
        <v>45566</v>
      </c>
      <c r="G349">
        <v>-358.28</v>
      </c>
    </row>
    <row r="350" spans="1:7" x14ac:dyDescent="0.3">
      <c r="A350">
        <v>4905</v>
      </c>
      <c r="B350">
        <v>122</v>
      </c>
      <c r="C350" t="s">
        <v>28</v>
      </c>
      <c r="D350" t="s">
        <v>38</v>
      </c>
      <c r="E350" s="22">
        <v>45567</v>
      </c>
      <c r="F350" s="22">
        <v>45566</v>
      </c>
      <c r="G350">
        <v>12736.61</v>
      </c>
    </row>
    <row r="351" spans="1:7" x14ac:dyDescent="0.3">
      <c r="A351">
        <v>4904</v>
      </c>
      <c r="B351">
        <v>122</v>
      </c>
      <c r="C351" t="s">
        <v>28</v>
      </c>
      <c r="D351" t="s">
        <v>31</v>
      </c>
      <c r="E351" s="22">
        <v>45567</v>
      </c>
      <c r="F351" s="22">
        <v>45536</v>
      </c>
      <c r="G351">
        <v>12148.81</v>
      </c>
    </row>
    <row r="352" spans="1:7" x14ac:dyDescent="0.3">
      <c r="A352">
        <v>4903</v>
      </c>
      <c r="B352">
        <v>122</v>
      </c>
      <c r="C352" t="s">
        <v>28</v>
      </c>
      <c r="D352" t="s">
        <v>32</v>
      </c>
      <c r="E352" s="22">
        <v>45567</v>
      </c>
      <c r="F352" s="22">
        <v>45567</v>
      </c>
      <c r="G352">
        <v>48357.74</v>
      </c>
    </row>
    <row r="353" spans="1:7" x14ac:dyDescent="0.3">
      <c r="A353">
        <v>4902</v>
      </c>
      <c r="B353">
        <v>122</v>
      </c>
      <c r="C353" t="s">
        <v>28</v>
      </c>
      <c r="D353" t="s">
        <v>30</v>
      </c>
      <c r="E353" s="22">
        <v>45566</v>
      </c>
      <c r="F353" s="22">
        <v>45566</v>
      </c>
      <c r="G353">
        <v>1439.77</v>
      </c>
    </row>
    <row r="354" spans="1:7" x14ac:dyDescent="0.3">
      <c r="A354">
        <v>4901</v>
      </c>
      <c r="B354">
        <v>122</v>
      </c>
      <c r="C354" t="s">
        <v>28</v>
      </c>
      <c r="D354" t="s">
        <v>44</v>
      </c>
      <c r="E354" s="22">
        <v>45566</v>
      </c>
      <c r="F354" s="22">
        <v>45566</v>
      </c>
      <c r="G354">
        <v>-1020</v>
      </c>
    </row>
    <row r="355" spans="1:7" x14ac:dyDescent="0.3">
      <c r="A355">
        <v>4900</v>
      </c>
      <c r="B355">
        <v>122</v>
      </c>
      <c r="C355" t="s">
        <v>28</v>
      </c>
      <c r="D355" t="s">
        <v>45</v>
      </c>
      <c r="E355" s="22">
        <v>45566</v>
      </c>
      <c r="F355" s="22">
        <v>45566</v>
      </c>
      <c r="G355">
        <v>-960</v>
      </c>
    </row>
    <row r="356" spans="1:7" x14ac:dyDescent="0.3">
      <c r="A356">
        <v>4899</v>
      </c>
      <c r="B356">
        <v>122</v>
      </c>
      <c r="C356" t="s">
        <v>28</v>
      </c>
      <c r="D356" t="s">
        <v>31</v>
      </c>
      <c r="E356" s="22">
        <v>45566</v>
      </c>
      <c r="F356" s="22">
        <v>45535</v>
      </c>
      <c r="G356">
        <v>48897.97</v>
      </c>
    </row>
    <row r="357" spans="1:7" x14ac:dyDescent="0.3">
      <c r="A357">
        <v>4898</v>
      </c>
      <c r="B357">
        <v>122</v>
      </c>
      <c r="C357" t="s">
        <v>28</v>
      </c>
      <c r="D357" t="s">
        <v>32</v>
      </c>
      <c r="E357" s="22">
        <v>45566</v>
      </c>
      <c r="F357" s="22">
        <v>45566</v>
      </c>
      <c r="G357">
        <v>0</v>
      </c>
    </row>
    <row r="358" spans="1:7" x14ac:dyDescent="0.3">
      <c r="A358">
        <v>4897</v>
      </c>
      <c r="B358">
        <v>122</v>
      </c>
      <c r="C358" t="s">
        <v>28</v>
      </c>
      <c r="D358" t="s">
        <v>36</v>
      </c>
      <c r="E358" s="22">
        <v>45565</v>
      </c>
      <c r="F358" s="22">
        <v>45565</v>
      </c>
      <c r="G358">
        <v>-240800.22</v>
      </c>
    </row>
    <row r="359" spans="1:7" x14ac:dyDescent="0.3">
      <c r="A359">
        <v>4896</v>
      </c>
      <c r="B359">
        <v>122</v>
      </c>
      <c r="C359" t="s">
        <v>28</v>
      </c>
      <c r="D359" t="s">
        <v>42</v>
      </c>
      <c r="E359" s="22">
        <v>45565</v>
      </c>
      <c r="F359" s="22">
        <v>45534</v>
      </c>
      <c r="G359">
        <v>60.87</v>
      </c>
    </row>
    <row r="360" spans="1:7" x14ac:dyDescent="0.3">
      <c r="A360">
        <v>4895</v>
      </c>
      <c r="B360">
        <v>122</v>
      </c>
      <c r="C360" t="s">
        <v>28</v>
      </c>
      <c r="D360" t="s">
        <v>31</v>
      </c>
      <c r="E360" s="22">
        <v>45565</v>
      </c>
      <c r="F360" s="22">
        <v>45534</v>
      </c>
      <c r="G360">
        <v>42871.8</v>
      </c>
    </row>
    <row r="361" spans="1:7" x14ac:dyDescent="0.3">
      <c r="A361">
        <v>4894</v>
      </c>
      <c r="B361">
        <v>122</v>
      </c>
      <c r="C361" t="s">
        <v>28</v>
      </c>
      <c r="D361" t="s">
        <v>42</v>
      </c>
      <c r="E361" s="22">
        <v>45565</v>
      </c>
      <c r="F361" s="22">
        <v>45534</v>
      </c>
      <c r="G361">
        <v>25.14</v>
      </c>
    </row>
    <row r="362" spans="1:7" x14ac:dyDescent="0.3">
      <c r="A362">
        <v>4893</v>
      </c>
      <c r="B362">
        <v>122</v>
      </c>
      <c r="C362" t="s">
        <v>28</v>
      </c>
      <c r="D362" t="s">
        <v>38</v>
      </c>
      <c r="E362" s="22">
        <v>45565</v>
      </c>
      <c r="F362" s="22">
        <v>45564</v>
      </c>
      <c r="G362">
        <v>6674.49</v>
      </c>
    </row>
    <row r="363" spans="1:7" x14ac:dyDescent="0.3">
      <c r="A363">
        <v>4892</v>
      </c>
      <c r="B363">
        <v>122</v>
      </c>
      <c r="C363" t="s">
        <v>28</v>
      </c>
      <c r="D363" t="s">
        <v>37</v>
      </c>
      <c r="E363" s="22">
        <v>45565</v>
      </c>
      <c r="F363" s="22">
        <v>45564</v>
      </c>
      <c r="G363">
        <v>-161.12</v>
      </c>
    </row>
    <row r="364" spans="1:7" x14ac:dyDescent="0.3">
      <c r="A364">
        <v>4891</v>
      </c>
      <c r="B364">
        <v>122</v>
      </c>
      <c r="C364" t="s">
        <v>28</v>
      </c>
      <c r="D364" t="s">
        <v>32</v>
      </c>
      <c r="E364" s="22">
        <v>45565</v>
      </c>
      <c r="F364" s="22">
        <v>45565</v>
      </c>
      <c r="G364">
        <v>191329.04</v>
      </c>
    </row>
    <row r="365" spans="1:7" x14ac:dyDescent="0.3">
      <c r="A365">
        <v>4890</v>
      </c>
      <c r="B365">
        <v>122</v>
      </c>
      <c r="C365" t="s">
        <v>28</v>
      </c>
      <c r="D365" t="s">
        <v>29</v>
      </c>
      <c r="E365" s="22">
        <v>45564</v>
      </c>
      <c r="F365" s="22">
        <v>45564</v>
      </c>
      <c r="G365">
        <v>161.12</v>
      </c>
    </row>
    <row r="366" spans="1:7" x14ac:dyDescent="0.3">
      <c r="A366">
        <v>4889</v>
      </c>
      <c r="B366">
        <v>122</v>
      </c>
      <c r="C366" t="s">
        <v>28</v>
      </c>
      <c r="D366" t="s">
        <v>30</v>
      </c>
      <c r="E366" s="22">
        <v>45564</v>
      </c>
      <c r="F366" s="22">
        <v>45564</v>
      </c>
      <c r="G366">
        <v>542.66999999999996</v>
      </c>
    </row>
    <row r="367" spans="1:7" x14ac:dyDescent="0.3">
      <c r="A367">
        <v>4888</v>
      </c>
      <c r="B367">
        <v>122</v>
      </c>
      <c r="C367" t="s">
        <v>28</v>
      </c>
      <c r="D367" t="s">
        <v>42</v>
      </c>
      <c r="E367" s="22">
        <v>45564</v>
      </c>
      <c r="F367" s="22">
        <v>45533</v>
      </c>
      <c r="G367">
        <v>2.89</v>
      </c>
    </row>
    <row r="368" spans="1:7" x14ac:dyDescent="0.3">
      <c r="A368">
        <v>4887</v>
      </c>
      <c r="B368">
        <v>122</v>
      </c>
      <c r="C368" t="s">
        <v>28</v>
      </c>
      <c r="D368" t="s">
        <v>31</v>
      </c>
      <c r="E368" s="22">
        <v>45564</v>
      </c>
      <c r="F368" s="22">
        <v>45533</v>
      </c>
      <c r="G368">
        <v>15239.95</v>
      </c>
    </row>
    <row r="369" spans="1:7" x14ac:dyDescent="0.3">
      <c r="A369">
        <v>4886</v>
      </c>
      <c r="B369">
        <v>122</v>
      </c>
      <c r="C369" t="s">
        <v>28</v>
      </c>
      <c r="D369" t="s">
        <v>37</v>
      </c>
      <c r="E369" s="22">
        <v>45564</v>
      </c>
      <c r="F369" s="22">
        <v>45563</v>
      </c>
      <c r="G369">
        <v>-645.70000000000005</v>
      </c>
    </row>
    <row r="370" spans="1:7" x14ac:dyDescent="0.3">
      <c r="A370">
        <v>4885</v>
      </c>
      <c r="B370">
        <v>122</v>
      </c>
      <c r="C370" t="s">
        <v>28</v>
      </c>
      <c r="D370" t="s">
        <v>39</v>
      </c>
      <c r="E370" s="22">
        <v>45564</v>
      </c>
      <c r="F370" s="22">
        <v>45563</v>
      </c>
      <c r="G370">
        <v>-11.36</v>
      </c>
    </row>
    <row r="371" spans="1:7" x14ac:dyDescent="0.3">
      <c r="A371">
        <v>4884</v>
      </c>
      <c r="B371">
        <v>122</v>
      </c>
      <c r="C371" t="s">
        <v>28</v>
      </c>
      <c r="D371" t="s">
        <v>38</v>
      </c>
      <c r="E371" s="22">
        <v>45564</v>
      </c>
      <c r="F371" s="22">
        <v>45563</v>
      </c>
      <c r="G371">
        <v>20262.650000000001</v>
      </c>
    </row>
    <row r="372" spans="1:7" x14ac:dyDescent="0.3">
      <c r="A372">
        <v>4883</v>
      </c>
      <c r="B372">
        <v>122</v>
      </c>
      <c r="C372" t="s">
        <v>28</v>
      </c>
      <c r="D372" t="s">
        <v>32</v>
      </c>
      <c r="E372" s="22">
        <v>45564</v>
      </c>
      <c r="F372" s="22">
        <v>45564</v>
      </c>
      <c r="G372">
        <v>155776.82</v>
      </c>
    </row>
    <row r="373" spans="1:7" x14ac:dyDescent="0.3">
      <c r="A373">
        <v>4882</v>
      </c>
      <c r="B373">
        <v>122</v>
      </c>
      <c r="C373" t="s">
        <v>28</v>
      </c>
      <c r="D373" t="s">
        <v>29</v>
      </c>
      <c r="E373" s="22">
        <v>45563</v>
      </c>
      <c r="F373" s="22">
        <v>45563</v>
      </c>
      <c r="G373">
        <v>657.06</v>
      </c>
    </row>
    <row r="374" spans="1:7" x14ac:dyDescent="0.3">
      <c r="A374">
        <v>4881</v>
      </c>
      <c r="B374">
        <v>122</v>
      </c>
      <c r="C374" t="s">
        <v>28</v>
      </c>
      <c r="D374" t="s">
        <v>30</v>
      </c>
      <c r="E374" s="22">
        <v>45563</v>
      </c>
      <c r="F374" s="22">
        <v>45563</v>
      </c>
      <c r="G374">
        <v>2190.4</v>
      </c>
    </row>
    <row r="375" spans="1:7" x14ac:dyDescent="0.3">
      <c r="A375">
        <v>4880</v>
      </c>
      <c r="B375">
        <v>122</v>
      </c>
      <c r="C375" t="s">
        <v>28</v>
      </c>
      <c r="D375" t="s">
        <v>37</v>
      </c>
      <c r="E375" s="22">
        <v>45563</v>
      </c>
      <c r="F375" s="22">
        <v>45562</v>
      </c>
      <c r="G375">
        <v>-611.19000000000005</v>
      </c>
    </row>
    <row r="376" spans="1:7" x14ac:dyDescent="0.3">
      <c r="A376">
        <v>4879</v>
      </c>
      <c r="B376">
        <v>122</v>
      </c>
      <c r="C376" t="s">
        <v>28</v>
      </c>
      <c r="D376" t="s">
        <v>39</v>
      </c>
      <c r="E376" s="22">
        <v>45563</v>
      </c>
      <c r="F376" s="22">
        <v>45562</v>
      </c>
      <c r="G376">
        <v>-17.760000000000002</v>
      </c>
    </row>
    <row r="377" spans="1:7" x14ac:dyDescent="0.3">
      <c r="A377">
        <v>4878</v>
      </c>
      <c r="B377">
        <v>122</v>
      </c>
      <c r="C377" t="s">
        <v>28</v>
      </c>
      <c r="D377" t="s">
        <v>38</v>
      </c>
      <c r="E377" s="22">
        <v>45563</v>
      </c>
      <c r="F377" s="22">
        <v>45562</v>
      </c>
      <c r="G377">
        <v>18934.61</v>
      </c>
    </row>
    <row r="378" spans="1:7" x14ac:dyDescent="0.3">
      <c r="A378">
        <v>4877</v>
      </c>
      <c r="B378">
        <v>122</v>
      </c>
      <c r="C378" t="s">
        <v>28</v>
      </c>
      <c r="D378" t="s">
        <v>42</v>
      </c>
      <c r="E378" s="22">
        <v>45563</v>
      </c>
      <c r="F378" s="22">
        <v>45532</v>
      </c>
      <c r="G378">
        <v>3.86</v>
      </c>
    </row>
    <row r="379" spans="1:7" x14ac:dyDescent="0.3">
      <c r="A379">
        <v>4876</v>
      </c>
      <c r="B379">
        <v>122</v>
      </c>
      <c r="C379" t="s">
        <v>28</v>
      </c>
      <c r="D379" t="s">
        <v>31</v>
      </c>
      <c r="E379" s="22">
        <v>45563</v>
      </c>
      <c r="F379" s="22">
        <v>45532</v>
      </c>
      <c r="G379">
        <v>21733.15</v>
      </c>
    </row>
    <row r="380" spans="1:7" x14ac:dyDescent="0.3">
      <c r="A380">
        <v>4875</v>
      </c>
      <c r="B380">
        <v>122</v>
      </c>
      <c r="C380" t="s">
        <v>28</v>
      </c>
      <c r="D380" t="s">
        <v>32</v>
      </c>
      <c r="E380" s="22">
        <v>45563</v>
      </c>
      <c r="F380" s="22">
        <v>45563</v>
      </c>
      <c r="G380">
        <v>112886.69</v>
      </c>
    </row>
    <row r="381" spans="1:7" x14ac:dyDescent="0.3">
      <c r="A381">
        <v>4874</v>
      </c>
      <c r="B381">
        <v>122</v>
      </c>
      <c r="C381" t="s">
        <v>28</v>
      </c>
      <c r="D381" t="s">
        <v>29</v>
      </c>
      <c r="E381" s="22">
        <v>45562</v>
      </c>
      <c r="F381" s="22">
        <v>45562</v>
      </c>
      <c r="G381">
        <v>628.95000000000005</v>
      </c>
    </row>
    <row r="382" spans="1:7" x14ac:dyDescent="0.3">
      <c r="A382">
        <v>4873</v>
      </c>
      <c r="B382">
        <v>122</v>
      </c>
      <c r="C382" t="s">
        <v>28</v>
      </c>
      <c r="D382" t="s">
        <v>30</v>
      </c>
      <c r="E382" s="22">
        <v>45562</v>
      </c>
      <c r="F382" s="22">
        <v>45562</v>
      </c>
      <c r="G382">
        <v>3962.34</v>
      </c>
    </row>
    <row r="383" spans="1:7" x14ac:dyDescent="0.3">
      <c r="A383">
        <v>4872</v>
      </c>
      <c r="B383">
        <v>122</v>
      </c>
      <c r="C383" t="s">
        <v>28</v>
      </c>
      <c r="D383" t="s">
        <v>37</v>
      </c>
      <c r="E383" s="22">
        <v>45562</v>
      </c>
      <c r="F383" s="22">
        <v>45561</v>
      </c>
      <c r="G383">
        <v>-253.12</v>
      </c>
    </row>
    <row r="384" spans="1:7" x14ac:dyDescent="0.3">
      <c r="A384">
        <v>4871</v>
      </c>
      <c r="B384">
        <v>122</v>
      </c>
      <c r="C384" t="s">
        <v>28</v>
      </c>
      <c r="D384" t="s">
        <v>38</v>
      </c>
      <c r="E384" s="22">
        <v>45562</v>
      </c>
      <c r="F384" s="22">
        <v>45561</v>
      </c>
      <c r="G384">
        <v>5262.21</v>
      </c>
    </row>
    <row r="385" spans="1:7" x14ac:dyDescent="0.3">
      <c r="A385">
        <v>4870</v>
      </c>
      <c r="B385">
        <v>122</v>
      </c>
      <c r="C385" t="s">
        <v>28</v>
      </c>
      <c r="D385" t="s">
        <v>31</v>
      </c>
      <c r="E385" s="22">
        <v>45562</v>
      </c>
      <c r="F385" s="22">
        <v>45531</v>
      </c>
      <c r="G385">
        <v>21379.15</v>
      </c>
    </row>
    <row r="386" spans="1:7" x14ac:dyDescent="0.3">
      <c r="A386">
        <v>4869</v>
      </c>
      <c r="B386">
        <v>122</v>
      </c>
      <c r="C386" t="s">
        <v>28</v>
      </c>
      <c r="D386" t="s">
        <v>32</v>
      </c>
      <c r="E386" s="22">
        <v>45562</v>
      </c>
      <c r="F386" s="22">
        <v>45562</v>
      </c>
      <c r="G386">
        <v>81907.16</v>
      </c>
    </row>
    <row r="387" spans="1:7" x14ac:dyDescent="0.3">
      <c r="A387">
        <v>4868</v>
      </c>
      <c r="B387">
        <v>122</v>
      </c>
      <c r="C387" t="s">
        <v>28</v>
      </c>
      <c r="D387" t="s">
        <v>48</v>
      </c>
      <c r="E387" s="22">
        <v>45561</v>
      </c>
      <c r="F387" s="22">
        <v>45499</v>
      </c>
      <c r="G387">
        <v>-1800</v>
      </c>
    </row>
    <row r="388" spans="1:7" x14ac:dyDescent="0.3">
      <c r="A388">
        <v>4867</v>
      </c>
      <c r="B388">
        <v>122</v>
      </c>
      <c r="C388" t="s">
        <v>28</v>
      </c>
      <c r="D388" t="s">
        <v>29</v>
      </c>
      <c r="E388" s="22">
        <v>45561</v>
      </c>
      <c r="F388" s="22">
        <v>45561</v>
      </c>
      <c r="G388">
        <v>253.12</v>
      </c>
    </row>
    <row r="389" spans="1:7" x14ac:dyDescent="0.3">
      <c r="A389">
        <v>4866</v>
      </c>
      <c r="B389">
        <v>122</v>
      </c>
      <c r="C389" t="s">
        <v>28</v>
      </c>
      <c r="D389" t="s">
        <v>30</v>
      </c>
      <c r="E389" s="22">
        <v>45561</v>
      </c>
      <c r="F389" s="22">
        <v>45561</v>
      </c>
      <c r="G389">
        <v>1514.21</v>
      </c>
    </row>
    <row r="390" spans="1:7" x14ac:dyDescent="0.3">
      <c r="A390">
        <v>4865</v>
      </c>
      <c r="B390">
        <v>122</v>
      </c>
      <c r="C390" t="s">
        <v>28</v>
      </c>
      <c r="D390" t="s">
        <v>37</v>
      </c>
      <c r="E390" s="22">
        <v>45561</v>
      </c>
      <c r="F390" s="22">
        <v>45560</v>
      </c>
      <c r="G390">
        <v>-306.52999999999997</v>
      </c>
    </row>
    <row r="391" spans="1:7" x14ac:dyDescent="0.3">
      <c r="A391">
        <v>4864</v>
      </c>
      <c r="B391">
        <v>122</v>
      </c>
      <c r="C391" t="s">
        <v>28</v>
      </c>
      <c r="D391" t="s">
        <v>38</v>
      </c>
      <c r="E391" s="22">
        <v>45561</v>
      </c>
      <c r="F391" s="22">
        <v>45560</v>
      </c>
      <c r="G391">
        <v>11235.51</v>
      </c>
    </row>
    <row r="392" spans="1:7" x14ac:dyDescent="0.3">
      <c r="A392">
        <v>4863</v>
      </c>
      <c r="B392">
        <v>122</v>
      </c>
      <c r="C392" t="s">
        <v>28</v>
      </c>
      <c r="D392" t="s">
        <v>32</v>
      </c>
      <c r="E392" s="22">
        <v>45561</v>
      </c>
      <c r="F392" s="22">
        <v>45561</v>
      </c>
      <c r="G392">
        <v>71010.850000000006</v>
      </c>
    </row>
    <row r="393" spans="1:7" x14ac:dyDescent="0.3">
      <c r="A393">
        <v>4862</v>
      </c>
      <c r="B393">
        <v>122</v>
      </c>
      <c r="C393" t="s">
        <v>28</v>
      </c>
      <c r="D393" t="s">
        <v>30</v>
      </c>
      <c r="E393" s="22">
        <v>45560</v>
      </c>
      <c r="F393" s="22">
        <v>45560</v>
      </c>
      <c r="G393">
        <v>1521.79</v>
      </c>
    </row>
    <row r="394" spans="1:7" x14ac:dyDescent="0.3">
      <c r="A394">
        <v>4861</v>
      </c>
      <c r="B394">
        <v>122</v>
      </c>
      <c r="C394" t="s">
        <v>28</v>
      </c>
      <c r="D394" t="s">
        <v>29</v>
      </c>
      <c r="E394" s="22">
        <v>45560</v>
      </c>
      <c r="F394" s="22">
        <v>45560</v>
      </c>
      <c r="G394">
        <v>306.52999999999997</v>
      </c>
    </row>
    <row r="395" spans="1:7" x14ac:dyDescent="0.3">
      <c r="A395">
        <v>4860</v>
      </c>
      <c r="B395">
        <v>122</v>
      </c>
      <c r="C395" t="s">
        <v>28</v>
      </c>
      <c r="D395" t="s">
        <v>38</v>
      </c>
      <c r="E395" s="22">
        <v>45560</v>
      </c>
      <c r="F395" s="22">
        <v>45559</v>
      </c>
      <c r="G395">
        <v>6970.5</v>
      </c>
    </row>
    <row r="396" spans="1:7" x14ac:dyDescent="0.3">
      <c r="A396">
        <v>4859</v>
      </c>
      <c r="B396">
        <v>122</v>
      </c>
      <c r="C396" t="s">
        <v>28</v>
      </c>
      <c r="D396" t="s">
        <v>37</v>
      </c>
      <c r="E396" s="22">
        <v>45560</v>
      </c>
      <c r="F396" s="22">
        <v>45559</v>
      </c>
      <c r="G396">
        <v>-232.64</v>
      </c>
    </row>
    <row r="397" spans="1:7" x14ac:dyDescent="0.3">
      <c r="A397">
        <v>4858</v>
      </c>
      <c r="B397">
        <v>122</v>
      </c>
      <c r="C397" t="s">
        <v>28</v>
      </c>
      <c r="D397" t="s">
        <v>31</v>
      </c>
      <c r="E397" s="22">
        <v>45560</v>
      </c>
      <c r="F397" s="22">
        <v>45529</v>
      </c>
      <c r="G397">
        <v>7116.94</v>
      </c>
    </row>
    <row r="398" spans="1:7" x14ac:dyDescent="0.3">
      <c r="A398">
        <v>4857</v>
      </c>
      <c r="B398">
        <v>122</v>
      </c>
      <c r="C398" t="s">
        <v>28</v>
      </c>
      <c r="D398" t="s">
        <v>32</v>
      </c>
      <c r="E398" s="22">
        <v>45560</v>
      </c>
      <c r="F398" s="22">
        <v>45560</v>
      </c>
      <c r="G398">
        <v>55327.73</v>
      </c>
    </row>
    <row r="399" spans="1:7" x14ac:dyDescent="0.3">
      <c r="A399">
        <v>4856</v>
      </c>
      <c r="B399">
        <v>122</v>
      </c>
      <c r="C399" t="s">
        <v>28</v>
      </c>
      <c r="D399" t="s">
        <v>30</v>
      </c>
      <c r="E399" s="22">
        <v>45559</v>
      </c>
      <c r="F399" s="22">
        <v>45559</v>
      </c>
      <c r="G399">
        <v>1609.99</v>
      </c>
    </row>
    <row r="400" spans="1:7" x14ac:dyDescent="0.3">
      <c r="A400">
        <v>4855</v>
      </c>
      <c r="B400">
        <v>122</v>
      </c>
      <c r="C400" t="s">
        <v>28</v>
      </c>
      <c r="D400" t="s">
        <v>29</v>
      </c>
      <c r="E400" s="22">
        <v>45559</v>
      </c>
      <c r="F400" s="22">
        <v>45559</v>
      </c>
      <c r="G400">
        <v>232.64</v>
      </c>
    </row>
    <row r="401" spans="1:7" x14ac:dyDescent="0.3">
      <c r="A401">
        <v>4854</v>
      </c>
      <c r="B401">
        <v>122</v>
      </c>
      <c r="C401" t="s">
        <v>28</v>
      </c>
      <c r="D401" t="s">
        <v>42</v>
      </c>
      <c r="E401" s="22">
        <v>45559</v>
      </c>
      <c r="F401" s="22">
        <v>45528</v>
      </c>
      <c r="G401">
        <v>10.130000000000001</v>
      </c>
    </row>
    <row r="402" spans="1:7" x14ac:dyDescent="0.3">
      <c r="A402">
        <v>4853</v>
      </c>
      <c r="B402">
        <v>122</v>
      </c>
      <c r="C402" t="s">
        <v>28</v>
      </c>
      <c r="D402" t="s">
        <v>31</v>
      </c>
      <c r="E402" s="22">
        <v>45559</v>
      </c>
      <c r="F402" s="22">
        <v>45528</v>
      </c>
      <c r="G402">
        <v>53474.97</v>
      </c>
    </row>
    <row r="403" spans="1:7" x14ac:dyDescent="0.3">
      <c r="A403">
        <v>4852</v>
      </c>
      <c r="B403">
        <v>122</v>
      </c>
      <c r="C403" t="s">
        <v>28</v>
      </c>
      <c r="D403" t="s">
        <v>32</v>
      </c>
      <c r="E403" s="22">
        <v>45559</v>
      </c>
      <c r="F403" s="22">
        <v>45559</v>
      </c>
      <c r="G403">
        <v>0</v>
      </c>
    </row>
    <row r="404" spans="1:7" x14ac:dyDescent="0.3">
      <c r="A404">
        <v>4851</v>
      </c>
      <c r="B404">
        <v>122</v>
      </c>
      <c r="C404" t="s">
        <v>28</v>
      </c>
      <c r="D404" t="s">
        <v>36</v>
      </c>
      <c r="E404" s="22">
        <v>45558</v>
      </c>
      <c r="F404" s="22">
        <v>45558</v>
      </c>
      <c r="G404">
        <v>-232072.29</v>
      </c>
    </row>
    <row r="405" spans="1:7" x14ac:dyDescent="0.3">
      <c r="A405">
        <v>4850</v>
      </c>
      <c r="B405">
        <v>122</v>
      </c>
      <c r="C405" t="s">
        <v>28</v>
      </c>
      <c r="D405" t="s">
        <v>31</v>
      </c>
      <c r="E405" s="22">
        <v>45558</v>
      </c>
      <c r="F405" s="22">
        <v>45527</v>
      </c>
      <c r="G405">
        <v>37581.94</v>
      </c>
    </row>
    <row r="406" spans="1:7" x14ac:dyDescent="0.3">
      <c r="A406">
        <v>4849</v>
      </c>
      <c r="B406">
        <v>122</v>
      </c>
      <c r="C406" t="s">
        <v>28</v>
      </c>
      <c r="D406" t="s">
        <v>37</v>
      </c>
      <c r="E406" s="22">
        <v>45558</v>
      </c>
      <c r="F406" s="22">
        <v>45557</v>
      </c>
      <c r="G406">
        <v>-85.9</v>
      </c>
    </row>
    <row r="407" spans="1:7" x14ac:dyDescent="0.3">
      <c r="A407">
        <v>4848</v>
      </c>
      <c r="B407">
        <v>122</v>
      </c>
      <c r="C407" t="s">
        <v>28</v>
      </c>
      <c r="D407" t="s">
        <v>38</v>
      </c>
      <c r="E407" s="22">
        <v>45558</v>
      </c>
      <c r="F407" s="22">
        <v>45557</v>
      </c>
      <c r="G407">
        <v>2739.67</v>
      </c>
    </row>
    <row r="408" spans="1:7" x14ac:dyDescent="0.3">
      <c r="A408">
        <v>4847</v>
      </c>
      <c r="B408">
        <v>122</v>
      </c>
      <c r="C408" t="s">
        <v>28</v>
      </c>
      <c r="D408" t="s">
        <v>32</v>
      </c>
      <c r="E408" s="22">
        <v>45558</v>
      </c>
      <c r="F408" s="22">
        <v>45558</v>
      </c>
      <c r="G408">
        <v>191836.58</v>
      </c>
    </row>
    <row r="409" spans="1:7" x14ac:dyDescent="0.3">
      <c r="A409">
        <v>4846</v>
      </c>
      <c r="B409">
        <v>122</v>
      </c>
      <c r="C409" t="s">
        <v>28</v>
      </c>
      <c r="D409" t="s">
        <v>40</v>
      </c>
      <c r="E409" s="22">
        <v>45557</v>
      </c>
      <c r="F409" s="22">
        <v>45557</v>
      </c>
      <c r="G409">
        <v>-1.08</v>
      </c>
    </row>
    <row r="410" spans="1:7" x14ac:dyDescent="0.3">
      <c r="A410">
        <v>4845</v>
      </c>
      <c r="B410">
        <v>122</v>
      </c>
      <c r="C410" t="s">
        <v>28</v>
      </c>
      <c r="D410" t="s">
        <v>31</v>
      </c>
      <c r="E410" s="22">
        <v>45557</v>
      </c>
      <c r="F410" s="22">
        <v>45526</v>
      </c>
      <c r="G410">
        <v>17331.86</v>
      </c>
    </row>
    <row r="411" spans="1:7" x14ac:dyDescent="0.3">
      <c r="A411">
        <v>4844</v>
      </c>
      <c r="B411">
        <v>122</v>
      </c>
      <c r="C411" t="s">
        <v>28</v>
      </c>
      <c r="D411" t="s">
        <v>30</v>
      </c>
      <c r="E411" s="22">
        <v>45557</v>
      </c>
      <c r="F411" s="22">
        <v>45557</v>
      </c>
      <c r="G411">
        <v>660.64</v>
      </c>
    </row>
    <row r="412" spans="1:7" x14ac:dyDescent="0.3">
      <c r="A412">
        <v>4843</v>
      </c>
      <c r="B412">
        <v>122</v>
      </c>
      <c r="C412" t="s">
        <v>28</v>
      </c>
      <c r="D412" t="s">
        <v>29</v>
      </c>
      <c r="E412" s="22">
        <v>45557</v>
      </c>
      <c r="F412" s="22">
        <v>45557</v>
      </c>
      <c r="G412">
        <v>85.9</v>
      </c>
    </row>
    <row r="413" spans="1:7" x14ac:dyDescent="0.3">
      <c r="A413">
        <v>4842</v>
      </c>
      <c r="B413">
        <v>122</v>
      </c>
      <c r="C413" t="s">
        <v>28</v>
      </c>
      <c r="D413" t="s">
        <v>37</v>
      </c>
      <c r="E413" s="22">
        <v>45557</v>
      </c>
      <c r="F413" s="22">
        <v>45556</v>
      </c>
      <c r="G413">
        <v>-584.34</v>
      </c>
    </row>
    <row r="414" spans="1:7" x14ac:dyDescent="0.3">
      <c r="A414">
        <v>4841</v>
      </c>
      <c r="B414">
        <v>122</v>
      </c>
      <c r="C414" t="s">
        <v>28</v>
      </c>
      <c r="D414" t="s">
        <v>39</v>
      </c>
      <c r="E414" s="22">
        <v>45557</v>
      </c>
      <c r="F414" s="22">
        <v>45556</v>
      </c>
      <c r="G414">
        <v>-11.52</v>
      </c>
    </row>
    <row r="415" spans="1:7" x14ac:dyDescent="0.3">
      <c r="A415">
        <v>4840</v>
      </c>
      <c r="B415">
        <v>122</v>
      </c>
      <c r="C415" t="s">
        <v>28</v>
      </c>
      <c r="D415" t="s">
        <v>38</v>
      </c>
      <c r="E415" s="22">
        <v>45557</v>
      </c>
      <c r="F415" s="22">
        <v>45556</v>
      </c>
      <c r="G415">
        <v>19314.53</v>
      </c>
    </row>
    <row r="416" spans="1:7" x14ac:dyDescent="0.3">
      <c r="A416">
        <v>4839</v>
      </c>
      <c r="B416">
        <v>122</v>
      </c>
      <c r="C416" t="s">
        <v>28</v>
      </c>
      <c r="D416" t="s">
        <v>32</v>
      </c>
      <c r="E416" s="22">
        <v>45557</v>
      </c>
      <c r="F416" s="22">
        <v>45557</v>
      </c>
      <c r="G416">
        <v>155040.59</v>
      </c>
    </row>
    <row r="417" spans="1:7" x14ac:dyDescent="0.3">
      <c r="A417">
        <v>4838</v>
      </c>
      <c r="B417">
        <v>122</v>
      </c>
      <c r="C417" t="s">
        <v>28</v>
      </c>
      <c r="D417" t="s">
        <v>29</v>
      </c>
      <c r="E417" s="22">
        <v>45556</v>
      </c>
      <c r="F417" s="22">
        <v>45556</v>
      </c>
      <c r="G417">
        <v>595.86</v>
      </c>
    </row>
    <row r="418" spans="1:7" x14ac:dyDescent="0.3">
      <c r="A418">
        <v>4837</v>
      </c>
      <c r="B418">
        <v>122</v>
      </c>
      <c r="C418" t="s">
        <v>28</v>
      </c>
      <c r="D418" t="s">
        <v>30</v>
      </c>
      <c r="E418" s="22">
        <v>45556</v>
      </c>
      <c r="F418" s="22">
        <v>45556</v>
      </c>
      <c r="G418">
        <v>3435.03</v>
      </c>
    </row>
    <row r="419" spans="1:7" x14ac:dyDescent="0.3">
      <c r="A419">
        <v>4836</v>
      </c>
      <c r="B419">
        <v>122</v>
      </c>
      <c r="C419" t="s">
        <v>28</v>
      </c>
      <c r="D419" t="s">
        <v>37</v>
      </c>
      <c r="E419" s="22">
        <v>45556</v>
      </c>
      <c r="F419" s="22">
        <v>45555</v>
      </c>
      <c r="G419">
        <v>-389.13</v>
      </c>
    </row>
    <row r="420" spans="1:7" x14ac:dyDescent="0.3">
      <c r="A420">
        <v>4835</v>
      </c>
      <c r="B420">
        <v>122</v>
      </c>
      <c r="C420" t="s">
        <v>28</v>
      </c>
      <c r="D420" t="s">
        <v>39</v>
      </c>
      <c r="E420" s="22">
        <v>45556</v>
      </c>
      <c r="F420" s="22">
        <v>45555</v>
      </c>
      <c r="G420">
        <v>-10.56</v>
      </c>
    </row>
    <row r="421" spans="1:7" x14ac:dyDescent="0.3">
      <c r="A421">
        <v>4834</v>
      </c>
      <c r="B421">
        <v>122</v>
      </c>
      <c r="C421" t="s">
        <v>28</v>
      </c>
      <c r="D421" t="s">
        <v>38</v>
      </c>
      <c r="E421" s="22">
        <v>45556</v>
      </c>
      <c r="F421" s="22">
        <v>45555</v>
      </c>
      <c r="G421">
        <v>12344.55</v>
      </c>
    </row>
    <row r="422" spans="1:7" x14ac:dyDescent="0.3">
      <c r="A422">
        <v>4833</v>
      </c>
      <c r="B422">
        <v>122</v>
      </c>
      <c r="C422" t="s">
        <v>28</v>
      </c>
      <c r="D422" t="s">
        <v>31</v>
      </c>
      <c r="E422" s="22">
        <v>45556</v>
      </c>
      <c r="F422" s="22">
        <v>45525</v>
      </c>
      <c r="G422">
        <v>16601</v>
      </c>
    </row>
    <row r="423" spans="1:7" x14ac:dyDescent="0.3">
      <c r="A423">
        <v>4832</v>
      </c>
      <c r="B423">
        <v>122</v>
      </c>
      <c r="C423" t="s">
        <v>28</v>
      </c>
      <c r="D423" t="s">
        <v>32</v>
      </c>
      <c r="E423" s="22">
        <v>45556</v>
      </c>
      <c r="F423" s="22">
        <v>45556</v>
      </c>
      <c r="G423">
        <v>122463.84</v>
      </c>
    </row>
    <row r="424" spans="1:7" x14ac:dyDescent="0.3">
      <c r="A424">
        <v>4831</v>
      </c>
      <c r="B424">
        <v>122</v>
      </c>
      <c r="C424" t="s">
        <v>28</v>
      </c>
      <c r="D424" t="s">
        <v>49</v>
      </c>
      <c r="E424" s="22">
        <v>45555</v>
      </c>
      <c r="F424" s="22">
        <v>45463</v>
      </c>
      <c r="G424">
        <v>-460</v>
      </c>
    </row>
    <row r="425" spans="1:7" x14ac:dyDescent="0.3">
      <c r="A425">
        <v>4830</v>
      </c>
      <c r="B425">
        <v>122</v>
      </c>
      <c r="C425" t="s">
        <v>28</v>
      </c>
      <c r="D425" t="s">
        <v>30</v>
      </c>
      <c r="E425" s="22">
        <v>45555</v>
      </c>
      <c r="F425" s="22">
        <v>45555</v>
      </c>
      <c r="G425">
        <v>2730.95</v>
      </c>
    </row>
    <row r="426" spans="1:7" x14ac:dyDescent="0.3">
      <c r="A426">
        <v>4829</v>
      </c>
      <c r="B426">
        <v>122</v>
      </c>
      <c r="C426" t="s">
        <v>28</v>
      </c>
      <c r="D426" t="s">
        <v>29</v>
      </c>
      <c r="E426" s="22">
        <v>45555</v>
      </c>
      <c r="F426" s="22">
        <v>45555</v>
      </c>
      <c r="G426">
        <v>399.69</v>
      </c>
    </row>
    <row r="427" spans="1:7" x14ac:dyDescent="0.3">
      <c r="A427">
        <v>4828</v>
      </c>
      <c r="B427">
        <v>122</v>
      </c>
      <c r="C427" t="s">
        <v>28</v>
      </c>
      <c r="D427" t="s">
        <v>37</v>
      </c>
      <c r="E427" s="22">
        <v>45555</v>
      </c>
      <c r="F427" s="22">
        <v>45554</v>
      </c>
      <c r="G427">
        <v>-218.38</v>
      </c>
    </row>
    <row r="428" spans="1:7" x14ac:dyDescent="0.3">
      <c r="A428">
        <v>4827</v>
      </c>
      <c r="B428">
        <v>122</v>
      </c>
      <c r="C428" t="s">
        <v>28</v>
      </c>
      <c r="D428" t="s">
        <v>38</v>
      </c>
      <c r="E428" s="22">
        <v>45555</v>
      </c>
      <c r="F428" s="22">
        <v>45554</v>
      </c>
      <c r="G428">
        <v>6833.44</v>
      </c>
    </row>
    <row r="429" spans="1:7" x14ac:dyDescent="0.3">
      <c r="A429">
        <v>4826</v>
      </c>
      <c r="B429">
        <v>122</v>
      </c>
      <c r="C429" t="s">
        <v>28</v>
      </c>
      <c r="D429" t="s">
        <v>31</v>
      </c>
      <c r="E429" s="22">
        <v>45555</v>
      </c>
      <c r="F429" s="22">
        <v>45524</v>
      </c>
      <c r="G429">
        <v>20884.63</v>
      </c>
    </row>
    <row r="430" spans="1:7" x14ac:dyDescent="0.3">
      <c r="A430">
        <v>4825</v>
      </c>
      <c r="B430">
        <v>122</v>
      </c>
      <c r="C430" t="s">
        <v>28</v>
      </c>
      <c r="D430" t="s">
        <v>32</v>
      </c>
      <c r="E430" s="22">
        <v>45555</v>
      </c>
      <c r="F430" s="22">
        <v>45555</v>
      </c>
      <c r="G430">
        <v>92293.51</v>
      </c>
    </row>
    <row r="431" spans="1:7" x14ac:dyDescent="0.3">
      <c r="A431">
        <v>4824</v>
      </c>
      <c r="B431">
        <v>122</v>
      </c>
      <c r="C431" t="s">
        <v>28</v>
      </c>
      <c r="D431" t="s">
        <v>29</v>
      </c>
      <c r="E431" s="22">
        <v>45554</v>
      </c>
      <c r="F431" s="22">
        <v>45554</v>
      </c>
      <c r="G431">
        <v>218.38</v>
      </c>
    </row>
    <row r="432" spans="1:7" x14ac:dyDescent="0.3">
      <c r="A432">
        <v>4823</v>
      </c>
      <c r="B432">
        <v>122</v>
      </c>
      <c r="C432" t="s">
        <v>28</v>
      </c>
      <c r="D432" t="s">
        <v>30</v>
      </c>
      <c r="E432" s="22">
        <v>45554</v>
      </c>
      <c r="F432" s="22">
        <v>45554</v>
      </c>
      <c r="G432">
        <v>740.45</v>
      </c>
    </row>
    <row r="433" spans="1:7" x14ac:dyDescent="0.3">
      <c r="A433">
        <v>4822</v>
      </c>
      <c r="B433">
        <v>122</v>
      </c>
      <c r="C433" t="s">
        <v>28</v>
      </c>
      <c r="D433" t="s">
        <v>37</v>
      </c>
      <c r="E433" s="22">
        <v>45554</v>
      </c>
      <c r="F433" s="22">
        <v>45553</v>
      </c>
      <c r="G433">
        <v>-209.46</v>
      </c>
    </row>
    <row r="434" spans="1:7" x14ac:dyDescent="0.3">
      <c r="A434">
        <v>4821</v>
      </c>
      <c r="B434">
        <v>122</v>
      </c>
      <c r="C434" t="s">
        <v>28</v>
      </c>
      <c r="D434" t="s">
        <v>38</v>
      </c>
      <c r="E434" s="22">
        <v>45554</v>
      </c>
      <c r="F434" s="22">
        <v>45553</v>
      </c>
      <c r="G434">
        <v>5774.27</v>
      </c>
    </row>
    <row r="435" spans="1:7" x14ac:dyDescent="0.3">
      <c r="A435">
        <v>4820</v>
      </c>
      <c r="B435">
        <v>122</v>
      </c>
      <c r="C435" t="s">
        <v>28</v>
      </c>
      <c r="D435" t="s">
        <v>31</v>
      </c>
      <c r="E435" s="22">
        <v>45554</v>
      </c>
      <c r="F435" s="22">
        <v>45523</v>
      </c>
      <c r="G435">
        <v>2357.66</v>
      </c>
    </row>
    <row r="436" spans="1:7" x14ac:dyDescent="0.3">
      <c r="A436">
        <v>4819</v>
      </c>
      <c r="B436">
        <v>122</v>
      </c>
      <c r="C436" t="s">
        <v>28</v>
      </c>
      <c r="D436" t="s">
        <v>32</v>
      </c>
      <c r="E436" s="22">
        <v>45554</v>
      </c>
      <c r="F436" s="22">
        <v>45554</v>
      </c>
      <c r="G436">
        <v>83412.210000000006</v>
      </c>
    </row>
    <row r="437" spans="1:7" x14ac:dyDescent="0.3">
      <c r="A437">
        <v>4818</v>
      </c>
      <c r="B437">
        <v>122</v>
      </c>
      <c r="C437" t="s">
        <v>28</v>
      </c>
      <c r="D437" t="s">
        <v>29</v>
      </c>
      <c r="E437" s="22">
        <v>45553</v>
      </c>
      <c r="F437" s="22">
        <v>45553</v>
      </c>
      <c r="G437">
        <v>209.46</v>
      </c>
    </row>
    <row r="438" spans="1:7" x14ac:dyDescent="0.3">
      <c r="A438">
        <v>4817</v>
      </c>
      <c r="B438">
        <v>122</v>
      </c>
      <c r="C438" t="s">
        <v>28</v>
      </c>
      <c r="D438" t="s">
        <v>30</v>
      </c>
      <c r="E438" s="22">
        <v>45553</v>
      </c>
      <c r="F438" s="22">
        <v>45553</v>
      </c>
      <c r="G438">
        <v>1550.83</v>
      </c>
    </row>
    <row r="439" spans="1:7" x14ac:dyDescent="0.3">
      <c r="A439">
        <v>4816</v>
      </c>
      <c r="B439">
        <v>122</v>
      </c>
      <c r="C439" t="s">
        <v>28</v>
      </c>
      <c r="D439" t="s">
        <v>37</v>
      </c>
      <c r="E439" s="22">
        <v>45553</v>
      </c>
      <c r="F439" s="22">
        <v>45552</v>
      </c>
      <c r="G439">
        <v>-267.67</v>
      </c>
    </row>
    <row r="440" spans="1:7" x14ac:dyDescent="0.3">
      <c r="A440">
        <v>4815</v>
      </c>
      <c r="B440">
        <v>122</v>
      </c>
      <c r="C440" t="s">
        <v>28</v>
      </c>
      <c r="D440" t="s">
        <v>38</v>
      </c>
      <c r="E440" s="22">
        <v>45553</v>
      </c>
      <c r="F440" s="22">
        <v>45552</v>
      </c>
      <c r="G440">
        <v>7058.69</v>
      </c>
    </row>
    <row r="441" spans="1:7" x14ac:dyDescent="0.3">
      <c r="A441">
        <v>4814</v>
      </c>
      <c r="B441">
        <v>122</v>
      </c>
      <c r="C441" t="s">
        <v>28</v>
      </c>
      <c r="D441" t="s">
        <v>31</v>
      </c>
      <c r="E441" s="22">
        <v>45553</v>
      </c>
      <c r="F441" s="22">
        <v>45522</v>
      </c>
      <c r="G441">
        <v>13200.44</v>
      </c>
    </row>
    <row r="442" spans="1:7" x14ac:dyDescent="0.3">
      <c r="A442">
        <v>4813</v>
      </c>
      <c r="B442">
        <v>122</v>
      </c>
      <c r="C442" t="s">
        <v>28</v>
      </c>
      <c r="D442" t="s">
        <v>31</v>
      </c>
      <c r="E442" s="22">
        <v>45553</v>
      </c>
      <c r="F442" s="22">
        <v>45522</v>
      </c>
      <c r="G442">
        <v>437.88</v>
      </c>
    </row>
    <row r="443" spans="1:7" x14ac:dyDescent="0.3">
      <c r="A443">
        <v>4812</v>
      </c>
      <c r="B443">
        <v>122</v>
      </c>
      <c r="C443" t="s">
        <v>28</v>
      </c>
      <c r="D443" t="s">
        <v>32</v>
      </c>
      <c r="E443" s="22">
        <v>45553</v>
      </c>
      <c r="F443" s="22">
        <v>45553</v>
      </c>
      <c r="G443">
        <v>61222.58</v>
      </c>
    </row>
    <row r="444" spans="1:7" x14ac:dyDescent="0.3">
      <c r="A444">
        <v>4811</v>
      </c>
      <c r="B444">
        <v>122</v>
      </c>
      <c r="C444" t="s">
        <v>28</v>
      </c>
      <c r="D444" t="s">
        <v>29</v>
      </c>
      <c r="E444" s="22">
        <v>45552</v>
      </c>
      <c r="F444" s="22">
        <v>45552</v>
      </c>
      <c r="G444">
        <v>267.67</v>
      </c>
    </row>
    <row r="445" spans="1:7" x14ac:dyDescent="0.3">
      <c r="A445">
        <v>4810</v>
      </c>
      <c r="B445">
        <v>122</v>
      </c>
      <c r="C445" t="s">
        <v>28</v>
      </c>
      <c r="D445" t="s">
        <v>30</v>
      </c>
      <c r="E445" s="22">
        <v>45552</v>
      </c>
      <c r="F445" s="22">
        <v>45552</v>
      </c>
      <c r="G445">
        <v>1812.64</v>
      </c>
    </row>
    <row r="446" spans="1:7" x14ac:dyDescent="0.3">
      <c r="A446">
        <v>4809</v>
      </c>
      <c r="B446">
        <v>122</v>
      </c>
      <c r="C446" t="s">
        <v>28</v>
      </c>
      <c r="D446" t="s">
        <v>42</v>
      </c>
      <c r="E446" s="22">
        <v>45552</v>
      </c>
      <c r="F446" s="22">
        <v>45521</v>
      </c>
      <c r="G446">
        <v>19.3</v>
      </c>
    </row>
    <row r="447" spans="1:7" x14ac:dyDescent="0.3">
      <c r="A447">
        <v>4808</v>
      </c>
      <c r="B447">
        <v>122</v>
      </c>
      <c r="C447" t="s">
        <v>28</v>
      </c>
      <c r="D447" t="s">
        <v>31</v>
      </c>
      <c r="E447" s="22">
        <v>45552</v>
      </c>
      <c r="F447" s="22">
        <v>45521</v>
      </c>
      <c r="G447">
        <v>59018.97</v>
      </c>
    </row>
    <row r="448" spans="1:7" x14ac:dyDescent="0.3">
      <c r="A448">
        <v>4807</v>
      </c>
      <c r="B448">
        <v>122</v>
      </c>
      <c r="C448" t="s">
        <v>28</v>
      </c>
      <c r="D448" t="s">
        <v>37</v>
      </c>
      <c r="E448" s="22">
        <v>45552</v>
      </c>
      <c r="F448" s="22">
        <v>45551</v>
      </c>
      <c r="G448">
        <v>-1.24</v>
      </c>
    </row>
    <row r="449" spans="1:7" x14ac:dyDescent="0.3">
      <c r="A449">
        <v>4806</v>
      </c>
      <c r="B449">
        <v>122</v>
      </c>
      <c r="C449" t="s">
        <v>28</v>
      </c>
      <c r="D449" t="s">
        <v>38</v>
      </c>
      <c r="E449" s="22">
        <v>45552</v>
      </c>
      <c r="F449" s="22">
        <v>45551</v>
      </c>
      <c r="G449">
        <v>104</v>
      </c>
    </row>
    <row r="450" spans="1:7" x14ac:dyDescent="0.3">
      <c r="A450">
        <v>4805</v>
      </c>
      <c r="B450">
        <v>122</v>
      </c>
      <c r="C450" t="s">
        <v>28</v>
      </c>
      <c r="D450" t="s">
        <v>32</v>
      </c>
      <c r="E450" s="22">
        <v>45552</v>
      </c>
      <c r="F450" s="22">
        <v>45552</v>
      </c>
      <c r="G450">
        <v>1.24</v>
      </c>
    </row>
    <row r="451" spans="1:7" x14ac:dyDescent="0.3">
      <c r="A451">
        <v>4804</v>
      </c>
      <c r="B451">
        <v>122</v>
      </c>
      <c r="C451" t="s">
        <v>28</v>
      </c>
      <c r="D451" t="s">
        <v>29</v>
      </c>
      <c r="E451" s="22">
        <v>45551</v>
      </c>
      <c r="F451" s="22">
        <v>45551</v>
      </c>
      <c r="G451">
        <v>1.24</v>
      </c>
    </row>
    <row r="452" spans="1:7" x14ac:dyDescent="0.3">
      <c r="A452">
        <v>4803</v>
      </c>
      <c r="B452">
        <v>122</v>
      </c>
      <c r="C452" t="s">
        <v>28</v>
      </c>
      <c r="D452" t="s">
        <v>36</v>
      </c>
      <c r="E452" s="22">
        <v>45551</v>
      </c>
      <c r="F452" s="22">
        <v>45551</v>
      </c>
      <c r="G452">
        <v>-231245.82</v>
      </c>
    </row>
    <row r="453" spans="1:7" x14ac:dyDescent="0.3">
      <c r="A453">
        <v>4802</v>
      </c>
      <c r="B453">
        <v>122</v>
      </c>
      <c r="C453" t="s">
        <v>28</v>
      </c>
      <c r="D453" t="s">
        <v>42</v>
      </c>
      <c r="E453" s="22">
        <v>45551</v>
      </c>
      <c r="F453" s="22">
        <v>45520</v>
      </c>
      <c r="G453">
        <v>147.21</v>
      </c>
    </row>
    <row r="454" spans="1:7" x14ac:dyDescent="0.3">
      <c r="A454">
        <v>4801</v>
      </c>
      <c r="B454">
        <v>122</v>
      </c>
      <c r="C454" t="s">
        <v>28</v>
      </c>
      <c r="D454" t="s">
        <v>31</v>
      </c>
      <c r="E454" s="22">
        <v>45551</v>
      </c>
      <c r="F454" s="22">
        <v>45520</v>
      </c>
      <c r="G454">
        <v>46977.78</v>
      </c>
    </row>
    <row r="455" spans="1:7" x14ac:dyDescent="0.3">
      <c r="A455">
        <v>4800</v>
      </c>
      <c r="B455">
        <v>122</v>
      </c>
      <c r="C455" t="s">
        <v>28</v>
      </c>
      <c r="D455" t="s">
        <v>37</v>
      </c>
      <c r="E455" s="22">
        <v>45551</v>
      </c>
      <c r="F455" s="22">
        <v>45550</v>
      </c>
      <c r="G455">
        <v>-127.96</v>
      </c>
    </row>
    <row r="456" spans="1:7" x14ac:dyDescent="0.3">
      <c r="A456">
        <v>4799</v>
      </c>
      <c r="B456">
        <v>122</v>
      </c>
      <c r="C456" t="s">
        <v>28</v>
      </c>
      <c r="D456" t="s">
        <v>38</v>
      </c>
      <c r="E456" s="22">
        <v>45551</v>
      </c>
      <c r="F456" s="22">
        <v>45550</v>
      </c>
      <c r="G456">
        <v>3773.62</v>
      </c>
    </row>
    <row r="457" spans="1:7" x14ac:dyDescent="0.3">
      <c r="A457">
        <v>4798</v>
      </c>
      <c r="B457">
        <v>122</v>
      </c>
      <c r="C457" t="s">
        <v>28</v>
      </c>
      <c r="D457" t="s">
        <v>32</v>
      </c>
      <c r="E457" s="22">
        <v>45551</v>
      </c>
      <c r="F457" s="22">
        <v>45551</v>
      </c>
      <c r="G457">
        <v>180475.17</v>
      </c>
    </row>
    <row r="458" spans="1:7" x14ac:dyDescent="0.3">
      <c r="A458">
        <v>4797</v>
      </c>
      <c r="B458">
        <v>122</v>
      </c>
      <c r="C458" t="s">
        <v>28</v>
      </c>
      <c r="D458" t="s">
        <v>29</v>
      </c>
      <c r="E458" s="22">
        <v>45550</v>
      </c>
      <c r="F458" s="22">
        <v>45550</v>
      </c>
      <c r="G458">
        <v>127.96</v>
      </c>
    </row>
    <row r="459" spans="1:7" x14ac:dyDescent="0.3">
      <c r="A459">
        <v>4796</v>
      </c>
      <c r="B459">
        <v>122</v>
      </c>
      <c r="C459" t="s">
        <v>28</v>
      </c>
      <c r="D459" t="s">
        <v>30</v>
      </c>
      <c r="E459" s="22">
        <v>45550</v>
      </c>
      <c r="F459" s="22">
        <v>45550</v>
      </c>
      <c r="G459">
        <v>1410.45</v>
      </c>
    </row>
    <row r="460" spans="1:7" x14ac:dyDescent="0.3">
      <c r="A460">
        <v>4795</v>
      </c>
      <c r="B460">
        <v>122</v>
      </c>
      <c r="C460" t="s">
        <v>28</v>
      </c>
      <c r="D460" t="s">
        <v>37</v>
      </c>
      <c r="E460" s="22">
        <v>45550</v>
      </c>
      <c r="F460" s="22">
        <v>45549</v>
      </c>
      <c r="G460">
        <v>-538.91</v>
      </c>
    </row>
    <row r="461" spans="1:7" x14ac:dyDescent="0.3">
      <c r="A461">
        <v>4794</v>
      </c>
      <c r="B461">
        <v>122</v>
      </c>
      <c r="C461" t="s">
        <v>28</v>
      </c>
      <c r="D461" t="s">
        <v>39</v>
      </c>
      <c r="E461" s="22">
        <v>45550</v>
      </c>
      <c r="F461" s="22">
        <v>45549</v>
      </c>
      <c r="G461">
        <v>-18.88</v>
      </c>
    </row>
    <row r="462" spans="1:7" x14ac:dyDescent="0.3">
      <c r="A462">
        <v>4793</v>
      </c>
      <c r="B462">
        <v>122</v>
      </c>
      <c r="C462" t="s">
        <v>28</v>
      </c>
      <c r="D462" t="s">
        <v>38</v>
      </c>
      <c r="E462" s="22">
        <v>45550</v>
      </c>
      <c r="F462" s="22">
        <v>45549</v>
      </c>
      <c r="G462">
        <v>17067.86</v>
      </c>
    </row>
    <row r="463" spans="1:7" x14ac:dyDescent="0.3">
      <c r="A463">
        <v>4792</v>
      </c>
      <c r="B463">
        <v>122</v>
      </c>
      <c r="C463" t="s">
        <v>28</v>
      </c>
      <c r="D463" t="s">
        <v>42</v>
      </c>
      <c r="E463" s="22">
        <v>45550</v>
      </c>
      <c r="F463" s="22">
        <v>45519</v>
      </c>
      <c r="G463">
        <v>1.44</v>
      </c>
    </row>
    <row r="464" spans="1:7" x14ac:dyDescent="0.3">
      <c r="A464">
        <v>4791</v>
      </c>
      <c r="B464">
        <v>122</v>
      </c>
      <c r="C464" t="s">
        <v>28</v>
      </c>
      <c r="D464" t="s">
        <v>31</v>
      </c>
      <c r="E464" s="22">
        <v>45550</v>
      </c>
      <c r="F464" s="22">
        <v>45519</v>
      </c>
      <c r="G464">
        <v>25984.94</v>
      </c>
    </row>
    <row r="465" spans="1:7" x14ac:dyDescent="0.3">
      <c r="A465">
        <v>4790</v>
      </c>
      <c r="B465">
        <v>122</v>
      </c>
      <c r="C465" t="s">
        <v>28</v>
      </c>
      <c r="D465" t="s">
        <v>32</v>
      </c>
      <c r="E465" s="22">
        <v>45550</v>
      </c>
      <c r="F465" s="22">
        <v>45550</v>
      </c>
      <c r="G465">
        <v>136440.31</v>
      </c>
    </row>
    <row r="466" spans="1:7" x14ac:dyDescent="0.3">
      <c r="A466">
        <v>4789</v>
      </c>
      <c r="B466">
        <v>122</v>
      </c>
      <c r="C466" t="s">
        <v>28</v>
      </c>
      <c r="D466" t="s">
        <v>30</v>
      </c>
      <c r="E466" s="22">
        <v>45549</v>
      </c>
      <c r="F466" s="22">
        <v>45549</v>
      </c>
      <c r="G466">
        <v>2166.4299999999998</v>
      </c>
    </row>
    <row r="467" spans="1:7" x14ac:dyDescent="0.3">
      <c r="A467">
        <v>4788</v>
      </c>
      <c r="B467">
        <v>122</v>
      </c>
      <c r="C467" t="s">
        <v>28</v>
      </c>
      <c r="D467" t="s">
        <v>29</v>
      </c>
      <c r="E467" s="22">
        <v>45549</v>
      </c>
      <c r="F467" s="22">
        <v>45549</v>
      </c>
      <c r="G467">
        <v>557.79</v>
      </c>
    </row>
    <row r="468" spans="1:7" x14ac:dyDescent="0.3">
      <c r="A468">
        <v>4787</v>
      </c>
      <c r="B468">
        <v>122</v>
      </c>
      <c r="C468" t="s">
        <v>28</v>
      </c>
      <c r="D468" t="s">
        <v>38</v>
      </c>
      <c r="E468" s="22">
        <v>45549</v>
      </c>
      <c r="F468" s="22">
        <v>45548</v>
      </c>
      <c r="G468">
        <v>14374.65</v>
      </c>
    </row>
    <row r="469" spans="1:7" x14ac:dyDescent="0.3">
      <c r="A469">
        <v>4786</v>
      </c>
      <c r="B469">
        <v>122</v>
      </c>
      <c r="C469" t="s">
        <v>28</v>
      </c>
      <c r="D469" t="s">
        <v>37</v>
      </c>
      <c r="E469" s="22">
        <v>45549</v>
      </c>
      <c r="F469" s="22">
        <v>45548</v>
      </c>
      <c r="G469">
        <v>-385.68</v>
      </c>
    </row>
    <row r="470" spans="1:7" x14ac:dyDescent="0.3">
      <c r="A470">
        <v>4785</v>
      </c>
      <c r="B470">
        <v>122</v>
      </c>
      <c r="C470" t="s">
        <v>28</v>
      </c>
      <c r="D470" t="s">
        <v>39</v>
      </c>
      <c r="E470" s="22">
        <v>45549</v>
      </c>
      <c r="F470" s="22">
        <v>45548</v>
      </c>
      <c r="G470">
        <v>-13.92</v>
      </c>
    </row>
    <row r="471" spans="1:7" x14ac:dyDescent="0.3">
      <c r="A471">
        <v>4784</v>
      </c>
      <c r="B471">
        <v>122</v>
      </c>
      <c r="C471" t="s">
        <v>28</v>
      </c>
      <c r="D471" t="s">
        <v>31</v>
      </c>
      <c r="E471" s="22">
        <v>45549</v>
      </c>
      <c r="F471" s="22">
        <v>45518</v>
      </c>
      <c r="G471">
        <v>19731.810000000001</v>
      </c>
    </row>
    <row r="472" spans="1:7" x14ac:dyDescent="0.3">
      <c r="A472">
        <v>4783</v>
      </c>
      <c r="B472">
        <v>122</v>
      </c>
      <c r="C472" t="s">
        <v>28</v>
      </c>
      <c r="D472" t="s">
        <v>32</v>
      </c>
      <c r="E472" s="22">
        <v>45549</v>
      </c>
      <c r="F472" s="22">
        <v>45549</v>
      </c>
      <c r="G472">
        <v>100009.23</v>
      </c>
    </row>
    <row r="473" spans="1:7" x14ac:dyDescent="0.3">
      <c r="A473">
        <v>4782</v>
      </c>
      <c r="B473">
        <v>122</v>
      </c>
      <c r="C473" t="s">
        <v>28</v>
      </c>
      <c r="D473" t="s">
        <v>29</v>
      </c>
      <c r="E473" s="22">
        <v>45548</v>
      </c>
      <c r="F473" s="22">
        <v>45548</v>
      </c>
      <c r="G473">
        <v>369</v>
      </c>
    </row>
    <row r="474" spans="1:7" x14ac:dyDescent="0.3">
      <c r="A474">
        <v>4781</v>
      </c>
      <c r="B474">
        <v>122</v>
      </c>
      <c r="C474" t="s">
        <v>28</v>
      </c>
      <c r="D474" t="s">
        <v>30</v>
      </c>
      <c r="E474" s="22">
        <v>45548</v>
      </c>
      <c r="F474" s="22">
        <v>45548</v>
      </c>
      <c r="G474">
        <v>2628.92</v>
      </c>
    </row>
    <row r="475" spans="1:7" x14ac:dyDescent="0.3">
      <c r="A475">
        <v>4780</v>
      </c>
      <c r="B475">
        <v>122</v>
      </c>
      <c r="C475" t="s">
        <v>28</v>
      </c>
      <c r="D475" t="s">
        <v>37</v>
      </c>
      <c r="E475" s="22">
        <v>45548</v>
      </c>
      <c r="F475" s="22">
        <v>45547</v>
      </c>
      <c r="G475">
        <v>-187.21</v>
      </c>
    </row>
    <row r="476" spans="1:7" x14ac:dyDescent="0.3">
      <c r="A476">
        <v>4779</v>
      </c>
      <c r="B476">
        <v>122</v>
      </c>
      <c r="C476" t="s">
        <v>28</v>
      </c>
      <c r="D476" t="s">
        <v>38</v>
      </c>
      <c r="E476" s="22">
        <v>45548</v>
      </c>
      <c r="F476" s="22">
        <v>45547</v>
      </c>
      <c r="G476">
        <v>4069.64</v>
      </c>
    </row>
    <row r="477" spans="1:7" x14ac:dyDescent="0.3">
      <c r="A477">
        <v>4778</v>
      </c>
      <c r="B477">
        <v>122</v>
      </c>
      <c r="C477" t="s">
        <v>28</v>
      </c>
      <c r="D477" t="s">
        <v>31</v>
      </c>
      <c r="E477" s="22">
        <v>45548</v>
      </c>
      <c r="F477" s="22">
        <v>45517</v>
      </c>
      <c r="G477">
        <v>20939.52</v>
      </c>
    </row>
    <row r="478" spans="1:7" x14ac:dyDescent="0.3">
      <c r="A478">
        <v>4777</v>
      </c>
      <c r="B478">
        <v>122</v>
      </c>
      <c r="C478" t="s">
        <v>28</v>
      </c>
      <c r="D478" t="s">
        <v>32</v>
      </c>
      <c r="E478" s="22">
        <v>45548</v>
      </c>
      <c r="F478" s="22">
        <v>45548</v>
      </c>
      <c r="G478">
        <v>72189.36</v>
      </c>
    </row>
    <row r="479" spans="1:7" x14ac:dyDescent="0.3">
      <c r="A479">
        <v>4776</v>
      </c>
      <c r="B479">
        <v>122</v>
      </c>
      <c r="C479" t="s">
        <v>28</v>
      </c>
      <c r="D479" t="s">
        <v>30</v>
      </c>
      <c r="E479" s="22">
        <v>45547</v>
      </c>
      <c r="F479" s="22">
        <v>45547</v>
      </c>
      <c r="G479">
        <v>243.43</v>
      </c>
    </row>
    <row r="480" spans="1:7" x14ac:dyDescent="0.3">
      <c r="A480">
        <v>4775</v>
      </c>
      <c r="B480">
        <v>122</v>
      </c>
      <c r="C480" t="s">
        <v>28</v>
      </c>
      <c r="D480" t="s">
        <v>37</v>
      </c>
      <c r="E480" s="22">
        <v>45547</v>
      </c>
      <c r="F480" s="22">
        <v>45546</v>
      </c>
      <c r="G480">
        <v>-174.44</v>
      </c>
    </row>
    <row r="481" spans="1:7" x14ac:dyDescent="0.3">
      <c r="A481">
        <v>4774</v>
      </c>
      <c r="B481">
        <v>122</v>
      </c>
      <c r="C481" t="s">
        <v>28</v>
      </c>
      <c r="D481" t="s">
        <v>38</v>
      </c>
      <c r="E481" s="22">
        <v>45547</v>
      </c>
      <c r="F481" s="22">
        <v>45546</v>
      </c>
      <c r="G481">
        <v>4365.16</v>
      </c>
    </row>
    <row r="482" spans="1:7" x14ac:dyDescent="0.3">
      <c r="A482">
        <v>4773</v>
      </c>
      <c r="B482">
        <v>122</v>
      </c>
      <c r="C482" t="s">
        <v>28</v>
      </c>
      <c r="D482" t="s">
        <v>32</v>
      </c>
      <c r="E482" s="22">
        <v>45547</v>
      </c>
      <c r="F482" s="22">
        <v>45547</v>
      </c>
      <c r="G482">
        <v>67755.210000000006</v>
      </c>
    </row>
    <row r="483" spans="1:7" x14ac:dyDescent="0.3">
      <c r="A483">
        <v>4772</v>
      </c>
      <c r="B483">
        <v>122</v>
      </c>
      <c r="C483" t="s">
        <v>28</v>
      </c>
      <c r="D483" t="s">
        <v>30</v>
      </c>
      <c r="E483" s="22">
        <v>45546</v>
      </c>
      <c r="F483" s="22">
        <v>45546</v>
      </c>
      <c r="G483">
        <v>1311.19</v>
      </c>
    </row>
    <row r="484" spans="1:7" x14ac:dyDescent="0.3">
      <c r="A484">
        <v>4771</v>
      </c>
      <c r="B484">
        <v>122</v>
      </c>
      <c r="C484" t="s">
        <v>28</v>
      </c>
      <c r="D484" t="s">
        <v>37</v>
      </c>
      <c r="E484" s="22">
        <v>45546</v>
      </c>
      <c r="F484" s="22">
        <v>45545</v>
      </c>
      <c r="G484">
        <v>-264.06</v>
      </c>
    </row>
    <row r="485" spans="1:7" x14ac:dyDescent="0.3">
      <c r="A485">
        <v>4770</v>
      </c>
      <c r="B485">
        <v>122</v>
      </c>
      <c r="C485" t="s">
        <v>28</v>
      </c>
      <c r="D485" t="s">
        <v>38</v>
      </c>
      <c r="E485" s="22">
        <v>45546</v>
      </c>
      <c r="F485" s="22">
        <v>45545</v>
      </c>
      <c r="G485">
        <v>6896.18</v>
      </c>
    </row>
    <row r="486" spans="1:7" x14ac:dyDescent="0.3">
      <c r="A486">
        <v>4769</v>
      </c>
      <c r="B486">
        <v>122</v>
      </c>
      <c r="C486" t="s">
        <v>28</v>
      </c>
      <c r="D486" t="s">
        <v>31</v>
      </c>
      <c r="E486" s="22">
        <v>45546</v>
      </c>
      <c r="F486" s="22">
        <v>45515</v>
      </c>
      <c r="G486">
        <v>7286.79</v>
      </c>
    </row>
    <row r="487" spans="1:7" x14ac:dyDescent="0.3">
      <c r="A487">
        <v>4768</v>
      </c>
      <c r="B487">
        <v>122</v>
      </c>
      <c r="C487" t="s">
        <v>28</v>
      </c>
      <c r="D487" t="s">
        <v>32</v>
      </c>
      <c r="E487" s="22">
        <v>45546</v>
      </c>
      <c r="F487" s="22">
        <v>45546</v>
      </c>
      <c r="G487">
        <v>52525.11</v>
      </c>
    </row>
    <row r="488" spans="1:7" x14ac:dyDescent="0.3">
      <c r="A488">
        <v>4767</v>
      </c>
      <c r="B488">
        <v>122</v>
      </c>
      <c r="C488" t="s">
        <v>28</v>
      </c>
      <c r="D488" t="s">
        <v>30</v>
      </c>
      <c r="E488" s="22">
        <v>45545</v>
      </c>
      <c r="F488" s="22">
        <v>45545</v>
      </c>
      <c r="G488">
        <v>3730.65</v>
      </c>
    </row>
    <row r="489" spans="1:7" x14ac:dyDescent="0.3">
      <c r="A489">
        <v>4766</v>
      </c>
      <c r="B489">
        <v>122</v>
      </c>
      <c r="C489" t="s">
        <v>28</v>
      </c>
      <c r="D489" t="s">
        <v>42</v>
      </c>
      <c r="E489" s="22">
        <v>45545</v>
      </c>
      <c r="F489" s="22">
        <v>45514</v>
      </c>
      <c r="G489">
        <v>384.92</v>
      </c>
    </row>
    <row r="490" spans="1:7" x14ac:dyDescent="0.3">
      <c r="A490">
        <v>4765</v>
      </c>
      <c r="B490">
        <v>122</v>
      </c>
      <c r="C490" t="s">
        <v>28</v>
      </c>
      <c r="D490" t="s">
        <v>31</v>
      </c>
      <c r="E490" s="22">
        <v>45545</v>
      </c>
      <c r="F490" s="22">
        <v>45514</v>
      </c>
      <c r="G490">
        <v>48409.54</v>
      </c>
    </row>
    <row r="491" spans="1:7" x14ac:dyDescent="0.3">
      <c r="A491">
        <v>4764</v>
      </c>
      <c r="B491">
        <v>122</v>
      </c>
      <c r="C491" t="s">
        <v>28</v>
      </c>
      <c r="D491" t="s">
        <v>32</v>
      </c>
      <c r="E491" s="22">
        <v>45545</v>
      </c>
      <c r="F491" s="22">
        <v>45545</v>
      </c>
      <c r="G491">
        <v>0</v>
      </c>
    </row>
    <row r="492" spans="1:7" x14ac:dyDescent="0.3">
      <c r="A492">
        <v>4763</v>
      </c>
      <c r="B492">
        <v>122</v>
      </c>
      <c r="C492" t="s">
        <v>28</v>
      </c>
      <c r="D492" t="s">
        <v>36</v>
      </c>
      <c r="E492" s="22">
        <v>45544</v>
      </c>
      <c r="F492" s="22">
        <v>45544</v>
      </c>
      <c r="G492">
        <v>-196271.79</v>
      </c>
    </row>
    <row r="493" spans="1:7" x14ac:dyDescent="0.3">
      <c r="A493">
        <v>4762</v>
      </c>
      <c r="B493">
        <v>122</v>
      </c>
      <c r="C493" t="s">
        <v>28</v>
      </c>
      <c r="D493" t="s">
        <v>31</v>
      </c>
      <c r="E493" s="22">
        <v>45544</v>
      </c>
      <c r="F493" s="22">
        <v>45513</v>
      </c>
      <c r="G493">
        <v>43322.13</v>
      </c>
    </row>
    <row r="494" spans="1:7" x14ac:dyDescent="0.3">
      <c r="A494">
        <v>4761</v>
      </c>
      <c r="B494">
        <v>122</v>
      </c>
      <c r="C494" t="s">
        <v>28</v>
      </c>
      <c r="D494" t="s">
        <v>37</v>
      </c>
      <c r="E494" s="22">
        <v>45544</v>
      </c>
      <c r="F494" s="22">
        <v>45543</v>
      </c>
      <c r="G494">
        <v>-130.16999999999999</v>
      </c>
    </row>
    <row r="495" spans="1:7" x14ac:dyDescent="0.3">
      <c r="A495">
        <v>4760</v>
      </c>
      <c r="B495">
        <v>122</v>
      </c>
      <c r="C495" t="s">
        <v>28</v>
      </c>
      <c r="D495" t="s">
        <v>38</v>
      </c>
      <c r="E495" s="22">
        <v>45544</v>
      </c>
      <c r="F495" s="22">
        <v>45543</v>
      </c>
      <c r="G495">
        <v>5771.65</v>
      </c>
    </row>
    <row r="496" spans="1:7" x14ac:dyDescent="0.3">
      <c r="A496">
        <v>4759</v>
      </c>
      <c r="B496">
        <v>122</v>
      </c>
      <c r="C496" t="s">
        <v>28</v>
      </c>
      <c r="D496" t="s">
        <v>32</v>
      </c>
      <c r="E496" s="22">
        <v>45544</v>
      </c>
      <c r="F496" s="22">
        <v>45544</v>
      </c>
      <c r="G496">
        <v>147308.18</v>
      </c>
    </row>
    <row r="497" spans="1:7" x14ac:dyDescent="0.3">
      <c r="A497">
        <v>4758</v>
      </c>
      <c r="B497">
        <v>122</v>
      </c>
      <c r="C497" t="s">
        <v>28</v>
      </c>
      <c r="D497" t="s">
        <v>31</v>
      </c>
      <c r="E497" s="22">
        <v>45543</v>
      </c>
      <c r="F497" s="22">
        <v>45512</v>
      </c>
      <c r="G497">
        <v>21428.63</v>
      </c>
    </row>
    <row r="498" spans="1:7" x14ac:dyDescent="0.3">
      <c r="A498">
        <v>4757</v>
      </c>
      <c r="B498">
        <v>122</v>
      </c>
      <c r="C498" t="s">
        <v>28</v>
      </c>
      <c r="D498" t="s">
        <v>30</v>
      </c>
      <c r="E498" s="22">
        <v>45543</v>
      </c>
      <c r="F498" s="22">
        <v>45543</v>
      </c>
      <c r="G498">
        <v>667.92</v>
      </c>
    </row>
    <row r="499" spans="1:7" x14ac:dyDescent="0.3">
      <c r="A499">
        <v>4756</v>
      </c>
      <c r="B499">
        <v>122</v>
      </c>
      <c r="C499" t="s">
        <v>28</v>
      </c>
      <c r="D499" t="s">
        <v>37</v>
      </c>
      <c r="E499" s="22">
        <v>45543</v>
      </c>
      <c r="F499" s="22">
        <v>45542</v>
      </c>
      <c r="G499">
        <v>-639.36</v>
      </c>
    </row>
    <row r="500" spans="1:7" x14ac:dyDescent="0.3">
      <c r="A500">
        <v>4755</v>
      </c>
      <c r="B500">
        <v>122</v>
      </c>
      <c r="C500" t="s">
        <v>28</v>
      </c>
      <c r="D500" t="s">
        <v>39</v>
      </c>
      <c r="E500" s="22">
        <v>45543</v>
      </c>
      <c r="F500" s="22">
        <v>45542</v>
      </c>
      <c r="G500">
        <v>-11.09</v>
      </c>
    </row>
    <row r="501" spans="1:7" x14ac:dyDescent="0.3">
      <c r="A501">
        <v>4754</v>
      </c>
      <c r="B501">
        <v>122</v>
      </c>
      <c r="C501" t="s">
        <v>28</v>
      </c>
      <c r="D501" t="s">
        <v>38</v>
      </c>
      <c r="E501" s="22">
        <v>45543</v>
      </c>
      <c r="F501" s="22">
        <v>45542</v>
      </c>
      <c r="G501">
        <v>21874.26</v>
      </c>
    </row>
    <row r="502" spans="1:7" x14ac:dyDescent="0.3">
      <c r="A502">
        <v>4753</v>
      </c>
      <c r="B502">
        <v>122</v>
      </c>
      <c r="C502" t="s">
        <v>28</v>
      </c>
      <c r="D502" t="s">
        <v>32</v>
      </c>
      <c r="E502" s="22">
        <v>45543</v>
      </c>
      <c r="F502" s="22">
        <v>45543</v>
      </c>
      <c r="G502">
        <v>103987.82</v>
      </c>
    </row>
    <row r="503" spans="1:7" x14ac:dyDescent="0.3">
      <c r="A503">
        <v>4752</v>
      </c>
      <c r="B503">
        <v>122</v>
      </c>
      <c r="C503" t="s">
        <v>28</v>
      </c>
      <c r="D503" t="s">
        <v>30</v>
      </c>
      <c r="E503" s="22">
        <v>45542</v>
      </c>
      <c r="F503" s="22">
        <v>45542</v>
      </c>
      <c r="G503">
        <v>3662.87</v>
      </c>
    </row>
    <row r="504" spans="1:7" x14ac:dyDescent="0.3">
      <c r="A504">
        <v>4751</v>
      </c>
      <c r="B504">
        <v>122</v>
      </c>
      <c r="C504" t="s">
        <v>28</v>
      </c>
      <c r="D504" t="s">
        <v>37</v>
      </c>
      <c r="E504" s="22">
        <v>45542</v>
      </c>
      <c r="F504" s="22">
        <v>45541</v>
      </c>
      <c r="G504">
        <v>-489.4</v>
      </c>
    </row>
    <row r="505" spans="1:7" x14ac:dyDescent="0.3">
      <c r="A505">
        <v>4750</v>
      </c>
      <c r="B505">
        <v>122</v>
      </c>
      <c r="C505" t="s">
        <v>28</v>
      </c>
      <c r="D505" t="s">
        <v>39</v>
      </c>
      <c r="E505" s="22">
        <v>45542</v>
      </c>
      <c r="F505" s="22">
        <v>45541</v>
      </c>
      <c r="G505">
        <v>-10.72</v>
      </c>
    </row>
    <row r="506" spans="1:7" x14ac:dyDescent="0.3">
      <c r="A506">
        <v>4749</v>
      </c>
      <c r="B506">
        <v>122</v>
      </c>
      <c r="C506" t="s">
        <v>28</v>
      </c>
      <c r="D506" t="s">
        <v>38</v>
      </c>
      <c r="E506" s="22">
        <v>45542</v>
      </c>
      <c r="F506" s="22">
        <v>45541</v>
      </c>
      <c r="G506">
        <v>20148.48</v>
      </c>
    </row>
    <row r="507" spans="1:7" x14ac:dyDescent="0.3">
      <c r="A507">
        <v>4748</v>
      </c>
      <c r="B507">
        <v>122</v>
      </c>
      <c r="C507" t="s">
        <v>28</v>
      </c>
      <c r="D507" t="s">
        <v>31</v>
      </c>
      <c r="E507" s="22">
        <v>45542</v>
      </c>
      <c r="F507" s="22">
        <v>45511</v>
      </c>
      <c r="G507">
        <v>15211.72</v>
      </c>
    </row>
    <row r="508" spans="1:7" x14ac:dyDescent="0.3">
      <c r="A508">
        <v>4747</v>
      </c>
      <c r="B508">
        <v>122</v>
      </c>
      <c r="C508" t="s">
        <v>28</v>
      </c>
      <c r="D508" t="s">
        <v>32</v>
      </c>
      <c r="E508" s="22">
        <v>45542</v>
      </c>
      <c r="F508" s="22">
        <v>45542</v>
      </c>
      <c r="G508">
        <v>65464.87</v>
      </c>
    </row>
    <row r="509" spans="1:7" x14ac:dyDescent="0.3">
      <c r="A509">
        <v>4746</v>
      </c>
      <c r="B509">
        <v>122</v>
      </c>
      <c r="C509" t="s">
        <v>28</v>
      </c>
      <c r="D509" t="s">
        <v>30</v>
      </c>
      <c r="E509" s="22">
        <v>45541</v>
      </c>
      <c r="F509" s="22">
        <v>45541</v>
      </c>
      <c r="G509">
        <v>5215.26</v>
      </c>
    </row>
    <row r="510" spans="1:7" x14ac:dyDescent="0.3">
      <c r="A510">
        <v>4745</v>
      </c>
      <c r="B510">
        <v>122</v>
      </c>
      <c r="C510" t="s">
        <v>28</v>
      </c>
      <c r="D510" t="s">
        <v>37</v>
      </c>
      <c r="E510" s="22">
        <v>45541</v>
      </c>
      <c r="F510" s="22">
        <v>45540</v>
      </c>
      <c r="G510">
        <v>-251.38</v>
      </c>
    </row>
    <row r="511" spans="1:7" x14ac:dyDescent="0.3">
      <c r="A511">
        <v>4744</v>
      </c>
      <c r="B511">
        <v>122</v>
      </c>
      <c r="C511" t="s">
        <v>28</v>
      </c>
      <c r="D511" t="s">
        <v>38</v>
      </c>
      <c r="E511" s="22">
        <v>45541</v>
      </c>
      <c r="F511" s="22">
        <v>45540</v>
      </c>
      <c r="G511">
        <v>7823.57</v>
      </c>
    </row>
    <row r="512" spans="1:7" x14ac:dyDescent="0.3">
      <c r="A512">
        <v>4743</v>
      </c>
      <c r="B512">
        <v>122</v>
      </c>
      <c r="C512" t="s">
        <v>28</v>
      </c>
      <c r="D512" t="s">
        <v>31</v>
      </c>
      <c r="E512" s="22">
        <v>45541</v>
      </c>
      <c r="F512" s="22">
        <v>45510</v>
      </c>
      <c r="G512">
        <v>20228.71</v>
      </c>
    </row>
    <row r="513" spans="1:7" x14ac:dyDescent="0.3">
      <c r="A513">
        <v>4742</v>
      </c>
      <c r="B513">
        <v>122</v>
      </c>
      <c r="C513" t="s">
        <v>28</v>
      </c>
      <c r="D513" t="s">
        <v>32</v>
      </c>
      <c r="E513" s="22">
        <v>45541</v>
      </c>
      <c r="F513" s="22">
        <v>45541</v>
      </c>
      <c r="G513">
        <v>32448.71</v>
      </c>
    </row>
    <row r="514" spans="1:7" x14ac:dyDescent="0.3">
      <c r="A514">
        <v>4741</v>
      </c>
      <c r="B514">
        <v>122</v>
      </c>
      <c r="C514" t="s">
        <v>28</v>
      </c>
      <c r="D514" t="s">
        <v>30</v>
      </c>
      <c r="E514" s="22">
        <v>45540</v>
      </c>
      <c r="F514" s="22">
        <v>45540</v>
      </c>
      <c r="G514">
        <v>2284.06</v>
      </c>
    </row>
    <row r="515" spans="1:7" x14ac:dyDescent="0.3">
      <c r="A515">
        <v>4740</v>
      </c>
      <c r="B515">
        <v>122</v>
      </c>
      <c r="C515" t="s">
        <v>28</v>
      </c>
      <c r="D515" t="s">
        <v>37</v>
      </c>
      <c r="E515" s="22">
        <v>45540</v>
      </c>
      <c r="F515" s="22">
        <v>45539</v>
      </c>
      <c r="G515">
        <v>-240.89</v>
      </c>
    </row>
    <row r="516" spans="1:7" x14ac:dyDescent="0.3">
      <c r="A516">
        <v>4739</v>
      </c>
      <c r="B516">
        <v>122</v>
      </c>
      <c r="C516" t="s">
        <v>28</v>
      </c>
      <c r="D516" t="s">
        <v>38</v>
      </c>
      <c r="E516" s="22">
        <v>45540</v>
      </c>
      <c r="F516" s="22">
        <v>45539</v>
      </c>
      <c r="G516">
        <v>10306.969999999999</v>
      </c>
    </row>
    <row r="517" spans="1:7" x14ac:dyDescent="0.3">
      <c r="A517">
        <v>4738</v>
      </c>
      <c r="B517">
        <v>122</v>
      </c>
      <c r="C517" t="s">
        <v>28</v>
      </c>
      <c r="D517" t="s">
        <v>32</v>
      </c>
      <c r="E517" s="22">
        <v>45540</v>
      </c>
      <c r="F517" s="22">
        <v>45540</v>
      </c>
      <c r="G517">
        <v>20098.57</v>
      </c>
    </row>
    <row r="518" spans="1:7" x14ac:dyDescent="0.3">
      <c r="A518">
        <v>4737</v>
      </c>
      <c r="B518">
        <v>122</v>
      </c>
      <c r="C518" t="s">
        <v>28</v>
      </c>
      <c r="D518" t="s">
        <v>30</v>
      </c>
      <c r="E518" s="22">
        <v>45539</v>
      </c>
      <c r="F518" s="22">
        <v>45539</v>
      </c>
      <c r="G518">
        <v>1635.34</v>
      </c>
    </row>
    <row r="519" spans="1:7" x14ac:dyDescent="0.3">
      <c r="A519">
        <v>4736</v>
      </c>
      <c r="B519">
        <v>122</v>
      </c>
      <c r="C519" t="s">
        <v>28</v>
      </c>
      <c r="D519" t="s">
        <v>37</v>
      </c>
      <c r="E519" s="22">
        <v>45539</v>
      </c>
      <c r="F519" s="22">
        <v>45538</v>
      </c>
      <c r="G519">
        <v>-207.91</v>
      </c>
    </row>
    <row r="520" spans="1:7" x14ac:dyDescent="0.3">
      <c r="A520">
        <v>4735</v>
      </c>
      <c r="B520">
        <v>122</v>
      </c>
      <c r="C520" t="s">
        <v>28</v>
      </c>
      <c r="D520" t="s">
        <v>38</v>
      </c>
      <c r="E520" s="22">
        <v>45539</v>
      </c>
      <c r="F520" s="22">
        <v>45538</v>
      </c>
      <c r="G520">
        <v>6335.63</v>
      </c>
    </row>
    <row r="521" spans="1:7" x14ac:dyDescent="0.3">
      <c r="A521">
        <v>4734</v>
      </c>
      <c r="B521">
        <v>122</v>
      </c>
      <c r="C521" t="s">
        <v>28</v>
      </c>
      <c r="D521" t="s">
        <v>31</v>
      </c>
      <c r="E521" s="22">
        <v>45539</v>
      </c>
      <c r="F521" s="22">
        <v>45508</v>
      </c>
      <c r="G521">
        <v>11492.25</v>
      </c>
    </row>
    <row r="522" spans="1:7" x14ac:dyDescent="0.3">
      <c r="A522">
        <v>4733</v>
      </c>
      <c r="B522">
        <v>122</v>
      </c>
      <c r="C522" t="s">
        <v>28</v>
      </c>
      <c r="D522" t="s">
        <v>32</v>
      </c>
      <c r="E522" s="22">
        <v>45539</v>
      </c>
      <c r="F522" s="22">
        <v>45539</v>
      </c>
      <c r="G522">
        <v>843.26</v>
      </c>
    </row>
    <row r="523" spans="1:7" x14ac:dyDescent="0.3">
      <c r="A523">
        <v>4732</v>
      </c>
      <c r="B523">
        <v>122</v>
      </c>
      <c r="C523" t="s">
        <v>28</v>
      </c>
      <c r="D523" t="s">
        <v>50</v>
      </c>
      <c r="E523" s="22">
        <v>45538</v>
      </c>
      <c r="F523" s="22">
        <v>45537</v>
      </c>
      <c r="G523">
        <v>17.5</v>
      </c>
    </row>
    <row r="524" spans="1:7" x14ac:dyDescent="0.3">
      <c r="A524">
        <v>4731</v>
      </c>
      <c r="B524">
        <v>122</v>
      </c>
      <c r="C524" t="s">
        <v>28</v>
      </c>
      <c r="D524" t="s">
        <v>51</v>
      </c>
      <c r="E524" s="22">
        <v>45538</v>
      </c>
      <c r="F524" s="22">
        <v>45537</v>
      </c>
      <c r="G524">
        <v>-0.14000000000000001</v>
      </c>
    </row>
    <row r="525" spans="1:7" x14ac:dyDescent="0.3">
      <c r="A525">
        <v>4730</v>
      </c>
      <c r="B525">
        <v>122</v>
      </c>
      <c r="C525" t="s">
        <v>28</v>
      </c>
      <c r="D525" t="s">
        <v>52</v>
      </c>
      <c r="E525" s="22">
        <v>45538</v>
      </c>
      <c r="F525" s="22">
        <v>45537</v>
      </c>
      <c r="G525">
        <v>-0.28000000000000003</v>
      </c>
    </row>
    <row r="526" spans="1:7" x14ac:dyDescent="0.3">
      <c r="A526">
        <v>4729</v>
      </c>
      <c r="B526">
        <v>122</v>
      </c>
      <c r="C526" t="s">
        <v>28</v>
      </c>
      <c r="D526" t="s">
        <v>30</v>
      </c>
      <c r="E526" s="22">
        <v>45538</v>
      </c>
      <c r="F526" s="22">
        <v>45538</v>
      </c>
      <c r="G526">
        <v>930.62</v>
      </c>
    </row>
    <row r="527" spans="1:7" x14ac:dyDescent="0.3">
      <c r="A527">
        <v>4728</v>
      </c>
      <c r="B527">
        <v>122</v>
      </c>
      <c r="C527" t="s">
        <v>28</v>
      </c>
      <c r="D527" t="s">
        <v>36</v>
      </c>
      <c r="E527" s="22">
        <v>45538</v>
      </c>
      <c r="F527" s="22">
        <v>45538</v>
      </c>
      <c r="G527">
        <v>-282256.39</v>
      </c>
    </row>
    <row r="528" spans="1:7" x14ac:dyDescent="0.3">
      <c r="A528">
        <v>4727</v>
      </c>
      <c r="B528">
        <v>122</v>
      </c>
      <c r="C528" t="s">
        <v>28</v>
      </c>
      <c r="D528" t="s">
        <v>31</v>
      </c>
      <c r="E528" s="22">
        <v>45538</v>
      </c>
      <c r="F528" s="22">
        <v>45507</v>
      </c>
      <c r="G528">
        <v>48972.56</v>
      </c>
    </row>
    <row r="529" spans="1:7" x14ac:dyDescent="0.3">
      <c r="A529">
        <v>4726</v>
      </c>
      <c r="B529">
        <v>122</v>
      </c>
      <c r="C529" t="s">
        <v>28</v>
      </c>
      <c r="D529" t="s">
        <v>37</v>
      </c>
      <c r="E529" s="22">
        <v>45538</v>
      </c>
      <c r="F529" s="22">
        <v>45537</v>
      </c>
      <c r="G529">
        <v>-1.24</v>
      </c>
    </row>
    <row r="530" spans="1:7" x14ac:dyDescent="0.3">
      <c r="A530">
        <v>4725</v>
      </c>
      <c r="B530">
        <v>122</v>
      </c>
      <c r="C530" t="s">
        <v>28</v>
      </c>
      <c r="D530" t="s">
        <v>32</v>
      </c>
      <c r="E530" s="22">
        <v>45538</v>
      </c>
      <c r="F530" s="22">
        <v>45538</v>
      </c>
      <c r="G530">
        <v>233180.63</v>
      </c>
    </row>
    <row r="531" spans="1:7" x14ac:dyDescent="0.3">
      <c r="A531">
        <v>4724</v>
      </c>
      <c r="B531">
        <v>122</v>
      </c>
      <c r="C531" t="s">
        <v>28</v>
      </c>
      <c r="D531" t="s">
        <v>31</v>
      </c>
      <c r="E531" s="22">
        <v>45537</v>
      </c>
      <c r="F531" s="22">
        <v>45506</v>
      </c>
      <c r="G531">
        <v>30649.96</v>
      </c>
    </row>
    <row r="532" spans="1:7" x14ac:dyDescent="0.3">
      <c r="A532">
        <v>4723</v>
      </c>
      <c r="B532">
        <v>122</v>
      </c>
      <c r="C532" t="s">
        <v>28</v>
      </c>
      <c r="D532" t="s">
        <v>37</v>
      </c>
      <c r="E532" s="22">
        <v>45537</v>
      </c>
      <c r="F532" s="22">
        <v>45536</v>
      </c>
      <c r="G532">
        <v>-161.53</v>
      </c>
    </row>
    <row r="533" spans="1:7" x14ac:dyDescent="0.3">
      <c r="A533">
        <v>4722</v>
      </c>
      <c r="B533">
        <v>122</v>
      </c>
      <c r="C533" t="s">
        <v>28</v>
      </c>
      <c r="D533" t="s">
        <v>38</v>
      </c>
      <c r="E533" s="22">
        <v>45537</v>
      </c>
      <c r="F533" s="22">
        <v>45536</v>
      </c>
      <c r="G533">
        <v>5986.89</v>
      </c>
    </row>
    <row r="534" spans="1:7" x14ac:dyDescent="0.3">
      <c r="A534">
        <v>4721</v>
      </c>
      <c r="B534">
        <v>122</v>
      </c>
      <c r="C534" t="s">
        <v>28</v>
      </c>
      <c r="D534" t="s">
        <v>32</v>
      </c>
      <c r="E534" s="22">
        <v>45537</v>
      </c>
      <c r="F534" s="22">
        <v>45537</v>
      </c>
      <c r="G534">
        <v>196705.31</v>
      </c>
    </row>
    <row r="535" spans="1:7" x14ac:dyDescent="0.3">
      <c r="A535">
        <v>4720</v>
      </c>
      <c r="B535">
        <v>122</v>
      </c>
      <c r="C535" t="s">
        <v>28</v>
      </c>
      <c r="D535" t="s">
        <v>44</v>
      </c>
      <c r="E535" s="22">
        <v>45536</v>
      </c>
      <c r="F535" s="22">
        <v>45536</v>
      </c>
      <c r="G535">
        <v>-1020</v>
      </c>
    </row>
    <row r="536" spans="1:7" x14ac:dyDescent="0.3">
      <c r="A536">
        <v>4719</v>
      </c>
      <c r="B536">
        <v>122</v>
      </c>
      <c r="C536" t="s">
        <v>28</v>
      </c>
      <c r="D536" t="s">
        <v>45</v>
      </c>
      <c r="E536" s="22">
        <v>45536</v>
      </c>
      <c r="F536" s="22">
        <v>45536</v>
      </c>
      <c r="G536">
        <v>-960</v>
      </c>
    </row>
    <row r="537" spans="1:7" x14ac:dyDescent="0.3">
      <c r="A537">
        <v>4718</v>
      </c>
      <c r="B537">
        <v>122</v>
      </c>
      <c r="C537" t="s">
        <v>28</v>
      </c>
      <c r="D537" t="s">
        <v>31</v>
      </c>
      <c r="E537" s="22">
        <v>45536</v>
      </c>
      <c r="F537" s="22">
        <v>45505</v>
      </c>
      <c r="G537">
        <v>16249.26</v>
      </c>
    </row>
    <row r="538" spans="1:7" x14ac:dyDescent="0.3">
      <c r="A538">
        <v>4717</v>
      </c>
      <c r="B538">
        <v>122</v>
      </c>
      <c r="C538" t="s">
        <v>28</v>
      </c>
      <c r="D538" t="s">
        <v>30</v>
      </c>
      <c r="E538" s="22">
        <v>45536</v>
      </c>
      <c r="F538" s="22">
        <v>45536</v>
      </c>
      <c r="G538">
        <v>707.33</v>
      </c>
    </row>
    <row r="539" spans="1:7" x14ac:dyDescent="0.3">
      <c r="A539">
        <v>4716</v>
      </c>
      <c r="B539">
        <v>122</v>
      </c>
      <c r="C539" t="s">
        <v>28</v>
      </c>
      <c r="D539" t="s">
        <v>37</v>
      </c>
      <c r="E539" s="22">
        <v>45536</v>
      </c>
      <c r="F539" s="22">
        <v>45535</v>
      </c>
      <c r="G539">
        <v>-578.26</v>
      </c>
    </row>
    <row r="540" spans="1:7" x14ac:dyDescent="0.3">
      <c r="A540">
        <v>4715</v>
      </c>
      <c r="B540">
        <v>122</v>
      </c>
      <c r="C540" t="s">
        <v>28</v>
      </c>
      <c r="D540" t="s">
        <v>39</v>
      </c>
      <c r="E540" s="22">
        <v>45536</v>
      </c>
      <c r="F540" s="22">
        <v>45535</v>
      </c>
      <c r="G540">
        <v>-8</v>
      </c>
    </row>
    <row r="541" spans="1:7" x14ac:dyDescent="0.3">
      <c r="A541">
        <v>4714</v>
      </c>
      <c r="B541">
        <v>122</v>
      </c>
      <c r="C541" t="s">
        <v>28</v>
      </c>
      <c r="D541" t="s">
        <v>38</v>
      </c>
      <c r="E541" s="22">
        <v>45536</v>
      </c>
      <c r="F541" s="22">
        <v>45535</v>
      </c>
      <c r="G541">
        <v>19436.73</v>
      </c>
    </row>
    <row r="542" spans="1:7" x14ac:dyDescent="0.3">
      <c r="A542">
        <v>4713</v>
      </c>
      <c r="B542">
        <v>122</v>
      </c>
      <c r="C542" t="s">
        <v>28</v>
      </c>
      <c r="D542" t="s">
        <v>32</v>
      </c>
      <c r="E542" s="22">
        <v>45536</v>
      </c>
      <c r="F542" s="22">
        <v>45536</v>
      </c>
      <c r="G542">
        <v>162878.25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9"/>
  <sheetViews>
    <sheetView workbookViewId="0">
      <selection activeCell="H10" sqref="H10"/>
    </sheetView>
  </sheetViews>
  <sheetFormatPr defaultRowHeight="14.4" x14ac:dyDescent="0.3"/>
  <cols>
    <col min="5" max="5" width="17" bestFit="1" customWidth="1"/>
    <col min="6" max="6" width="18" bestFit="1" customWidth="1"/>
    <col min="7" max="7" width="19" bestFit="1" customWidth="1"/>
    <col min="8" max="8" width="12.33203125" bestFit="1" customWidth="1"/>
    <col min="9" max="9" width="27.5546875" bestFit="1" customWidth="1"/>
  </cols>
  <sheetData>
    <row r="1" spans="1:9" x14ac:dyDescent="0.3">
      <c r="A1" t="s">
        <v>53</v>
      </c>
      <c r="B1" t="s">
        <v>23</v>
      </c>
      <c r="C1" t="s">
        <v>24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3">
      <c r="A2">
        <v>3249</v>
      </c>
      <c r="B2">
        <v>122</v>
      </c>
      <c r="C2" t="s">
        <v>28</v>
      </c>
      <c r="D2" t="s">
        <v>60</v>
      </c>
      <c r="E2" s="22">
        <v>45592</v>
      </c>
      <c r="F2" s="22">
        <v>45622</v>
      </c>
      <c r="G2" s="22">
        <v>45622</v>
      </c>
      <c r="H2">
        <v>215.91</v>
      </c>
    </row>
    <row r="3" spans="1:9" x14ac:dyDescent="0.3">
      <c r="A3">
        <v>3227</v>
      </c>
      <c r="B3">
        <v>122</v>
      </c>
      <c r="C3" t="s">
        <v>28</v>
      </c>
      <c r="D3" t="s">
        <v>60</v>
      </c>
      <c r="E3" s="22">
        <v>45591</v>
      </c>
      <c r="F3" s="22">
        <v>45621</v>
      </c>
      <c r="G3" s="22">
        <v>45621</v>
      </c>
      <c r="H3">
        <v>615.80999999999995</v>
      </c>
    </row>
    <row r="4" spans="1:9" x14ac:dyDescent="0.3">
      <c r="A4">
        <v>3228</v>
      </c>
      <c r="B4">
        <v>122</v>
      </c>
      <c r="C4" t="s">
        <v>28</v>
      </c>
      <c r="D4" t="s">
        <v>61</v>
      </c>
      <c r="E4" s="22">
        <v>45621</v>
      </c>
      <c r="F4" s="22">
        <v>45621</v>
      </c>
      <c r="G4" s="22">
        <v>45621</v>
      </c>
      <c r="H4">
        <v>364.83</v>
      </c>
    </row>
    <row r="5" spans="1:9" x14ac:dyDescent="0.3">
      <c r="A5">
        <v>3222</v>
      </c>
      <c r="B5">
        <v>122</v>
      </c>
      <c r="C5" t="s">
        <v>28</v>
      </c>
      <c r="D5" t="s">
        <v>62</v>
      </c>
      <c r="E5" s="22">
        <v>45618</v>
      </c>
      <c r="F5" s="22">
        <v>45618</v>
      </c>
      <c r="G5" s="22">
        <v>45618</v>
      </c>
      <c r="H5">
        <v>369.36</v>
      </c>
    </row>
    <row r="6" spans="1:9" x14ac:dyDescent="0.3">
      <c r="A6">
        <v>3223</v>
      </c>
      <c r="B6">
        <v>122</v>
      </c>
      <c r="C6" t="s">
        <v>28</v>
      </c>
      <c r="D6" t="s">
        <v>60</v>
      </c>
      <c r="E6" s="22">
        <v>45588</v>
      </c>
      <c r="F6" s="22">
        <v>45618</v>
      </c>
      <c r="G6" s="22">
        <v>45618</v>
      </c>
      <c r="H6">
        <v>236.64</v>
      </c>
    </row>
    <row r="7" spans="1:9" x14ac:dyDescent="0.3">
      <c r="A7">
        <v>3195</v>
      </c>
      <c r="B7">
        <v>122</v>
      </c>
      <c r="C7" t="s">
        <v>28</v>
      </c>
      <c r="D7" t="s">
        <v>60</v>
      </c>
      <c r="E7" s="22">
        <v>45587</v>
      </c>
      <c r="F7" s="22">
        <v>45617</v>
      </c>
      <c r="G7" s="22">
        <v>45617</v>
      </c>
      <c r="H7">
        <v>223.54</v>
      </c>
    </row>
    <row r="8" spans="1:9" x14ac:dyDescent="0.3">
      <c r="A8">
        <v>3196</v>
      </c>
      <c r="B8">
        <v>122</v>
      </c>
      <c r="C8" t="s">
        <v>28</v>
      </c>
      <c r="D8" t="s">
        <v>63</v>
      </c>
      <c r="E8" s="22">
        <v>45617</v>
      </c>
      <c r="F8" s="22">
        <v>45617</v>
      </c>
      <c r="G8" s="22">
        <v>45617</v>
      </c>
      <c r="H8">
        <v>57.6</v>
      </c>
    </row>
    <row r="9" spans="1:9" x14ac:dyDescent="0.3">
      <c r="A9">
        <v>2736</v>
      </c>
      <c r="B9">
        <v>122</v>
      </c>
      <c r="C9" t="s">
        <v>28</v>
      </c>
      <c r="D9" t="s">
        <v>64</v>
      </c>
      <c r="E9" s="22">
        <v>45565</v>
      </c>
      <c r="F9" s="22">
        <v>45596</v>
      </c>
      <c r="G9" s="22">
        <v>45615</v>
      </c>
      <c r="H9">
        <v>324</v>
      </c>
    </row>
    <row r="10" spans="1:9" x14ac:dyDescent="0.3">
      <c r="A10">
        <v>3187</v>
      </c>
      <c r="B10">
        <v>122</v>
      </c>
      <c r="C10" t="s">
        <v>28</v>
      </c>
      <c r="D10" t="s">
        <v>60</v>
      </c>
      <c r="E10" s="22">
        <v>45585</v>
      </c>
      <c r="F10" s="22">
        <v>45615</v>
      </c>
      <c r="G10" s="22">
        <v>45615</v>
      </c>
      <c r="H10">
        <v>76.33</v>
      </c>
    </row>
    <row r="11" spans="1:9" x14ac:dyDescent="0.3">
      <c r="A11">
        <v>783</v>
      </c>
      <c r="B11">
        <v>122</v>
      </c>
      <c r="C11" t="s">
        <v>28</v>
      </c>
      <c r="D11" t="s">
        <v>65</v>
      </c>
      <c r="E11" s="22">
        <v>45566</v>
      </c>
      <c r="F11" s="22">
        <v>45566</v>
      </c>
      <c r="G11" s="22">
        <v>45614</v>
      </c>
      <c r="H11">
        <v>137666.67000000001</v>
      </c>
    </row>
    <row r="12" spans="1:9" x14ac:dyDescent="0.3">
      <c r="A12">
        <v>3171</v>
      </c>
      <c r="B12">
        <v>122</v>
      </c>
      <c r="C12" t="s">
        <v>28</v>
      </c>
      <c r="D12" t="s">
        <v>62</v>
      </c>
      <c r="E12" s="22">
        <v>45614</v>
      </c>
      <c r="F12" s="22">
        <v>45614</v>
      </c>
      <c r="G12" s="22">
        <v>45614</v>
      </c>
      <c r="H12">
        <v>1776.07</v>
      </c>
    </row>
    <row r="13" spans="1:9" x14ac:dyDescent="0.3">
      <c r="A13">
        <v>3172</v>
      </c>
      <c r="B13">
        <v>122</v>
      </c>
      <c r="C13" t="s">
        <v>28</v>
      </c>
      <c r="D13" t="s">
        <v>63</v>
      </c>
      <c r="E13" s="22">
        <v>45614</v>
      </c>
      <c r="F13" s="22">
        <v>45614</v>
      </c>
      <c r="G13" s="22">
        <v>45614</v>
      </c>
      <c r="H13">
        <v>172.8</v>
      </c>
    </row>
    <row r="14" spans="1:9" x14ac:dyDescent="0.3">
      <c r="A14">
        <v>3173</v>
      </c>
      <c r="B14">
        <v>122</v>
      </c>
      <c r="C14" t="s">
        <v>28</v>
      </c>
      <c r="D14" t="s">
        <v>60</v>
      </c>
      <c r="E14" s="22">
        <v>45584</v>
      </c>
      <c r="F14" s="22">
        <v>45614</v>
      </c>
      <c r="G14" s="22">
        <v>45614</v>
      </c>
      <c r="H14">
        <v>445.02</v>
      </c>
    </row>
    <row r="15" spans="1:9" x14ac:dyDescent="0.3">
      <c r="A15">
        <v>3155</v>
      </c>
      <c r="B15">
        <v>122</v>
      </c>
      <c r="C15" t="s">
        <v>28</v>
      </c>
      <c r="D15" t="s">
        <v>63</v>
      </c>
      <c r="E15" s="22">
        <v>45609</v>
      </c>
      <c r="F15" s="22">
        <v>45609</v>
      </c>
      <c r="G15" s="22">
        <v>45609</v>
      </c>
      <c r="H15">
        <v>28.8</v>
      </c>
    </row>
    <row r="16" spans="1:9" x14ac:dyDescent="0.3">
      <c r="A16">
        <v>3143</v>
      </c>
      <c r="B16">
        <v>122</v>
      </c>
      <c r="C16" t="s">
        <v>28</v>
      </c>
      <c r="D16" t="s">
        <v>60</v>
      </c>
      <c r="E16" s="22">
        <v>45577</v>
      </c>
      <c r="F16" s="22">
        <v>45607</v>
      </c>
      <c r="G16" s="22">
        <v>45607</v>
      </c>
      <c r="H16">
        <v>547.82000000000005</v>
      </c>
    </row>
    <row r="17" spans="1:9" x14ac:dyDescent="0.3">
      <c r="A17">
        <v>3144</v>
      </c>
      <c r="B17">
        <v>122</v>
      </c>
      <c r="C17" t="s">
        <v>28</v>
      </c>
      <c r="D17" t="s">
        <v>63</v>
      </c>
      <c r="E17" s="22">
        <v>45607</v>
      </c>
      <c r="F17" s="22">
        <v>45607</v>
      </c>
      <c r="G17" s="22">
        <v>45607</v>
      </c>
      <c r="H17">
        <v>115.2</v>
      </c>
    </row>
    <row r="18" spans="1:9" x14ac:dyDescent="0.3">
      <c r="A18">
        <v>790</v>
      </c>
      <c r="B18">
        <v>122</v>
      </c>
      <c r="C18" t="s">
        <v>28</v>
      </c>
      <c r="D18" t="s">
        <v>66</v>
      </c>
      <c r="E18" s="22">
        <v>45595</v>
      </c>
      <c r="F18" s="22">
        <v>45595</v>
      </c>
      <c r="G18" s="22">
        <v>45604</v>
      </c>
      <c r="H18">
        <v>50000</v>
      </c>
    </row>
    <row r="19" spans="1:9" x14ac:dyDescent="0.3">
      <c r="A19">
        <v>3127</v>
      </c>
      <c r="B19">
        <v>122</v>
      </c>
      <c r="C19" t="s">
        <v>28</v>
      </c>
      <c r="D19" t="s">
        <v>67</v>
      </c>
      <c r="E19" s="22">
        <v>45596</v>
      </c>
      <c r="F19" s="22">
        <v>45604</v>
      </c>
      <c r="G19" s="22">
        <v>45604</v>
      </c>
      <c r="H19">
        <v>16441.259999999998</v>
      </c>
    </row>
    <row r="20" spans="1:9" x14ac:dyDescent="0.3">
      <c r="A20">
        <v>3128</v>
      </c>
      <c r="B20">
        <v>122</v>
      </c>
      <c r="C20" t="s">
        <v>28</v>
      </c>
      <c r="D20" t="s">
        <v>62</v>
      </c>
      <c r="E20" s="22">
        <v>45604</v>
      </c>
      <c r="F20" s="22">
        <v>45604</v>
      </c>
      <c r="G20" s="22">
        <v>45604</v>
      </c>
      <c r="H20">
        <v>823.83</v>
      </c>
    </row>
    <row r="21" spans="1:9" x14ac:dyDescent="0.3">
      <c r="A21">
        <v>3129</v>
      </c>
      <c r="B21">
        <v>122</v>
      </c>
      <c r="C21" t="s">
        <v>28</v>
      </c>
      <c r="D21" t="s">
        <v>60</v>
      </c>
      <c r="E21" s="22">
        <v>45604</v>
      </c>
      <c r="F21" s="22">
        <v>45604</v>
      </c>
      <c r="G21" s="22">
        <v>45604</v>
      </c>
      <c r="H21">
        <v>486.79</v>
      </c>
    </row>
    <row r="22" spans="1:9" x14ac:dyDescent="0.3">
      <c r="A22">
        <v>2637</v>
      </c>
      <c r="B22">
        <v>122</v>
      </c>
      <c r="C22" t="s">
        <v>28</v>
      </c>
      <c r="D22" t="s">
        <v>68</v>
      </c>
      <c r="E22" s="22">
        <v>45603</v>
      </c>
      <c r="F22" s="22">
        <v>45603</v>
      </c>
      <c r="G22" s="22">
        <v>45603</v>
      </c>
      <c r="H22">
        <v>11500</v>
      </c>
      <c r="I22" t="s">
        <v>69</v>
      </c>
    </row>
    <row r="23" spans="1:9" x14ac:dyDescent="0.3">
      <c r="A23">
        <v>3121</v>
      </c>
      <c r="B23">
        <v>122</v>
      </c>
      <c r="C23" t="s">
        <v>28</v>
      </c>
      <c r="D23" t="s">
        <v>60</v>
      </c>
      <c r="E23" s="22">
        <v>45573</v>
      </c>
      <c r="F23" s="22">
        <v>45603</v>
      </c>
      <c r="G23" s="22">
        <v>45603</v>
      </c>
      <c r="H23">
        <v>24.03</v>
      </c>
    </row>
    <row r="24" spans="1:9" x14ac:dyDescent="0.3">
      <c r="A24">
        <v>3094</v>
      </c>
      <c r="B24">
        <v>122</v>
      </c>
      <c r="C24" t="s">
        <v>28</v>
      </c>
      <c r="D24" t="s">
        <v>63</v>
      </c>
      <c r="E24" s="22">
        <v>45602</v>
      </c>
      <c r="F24" s="22">
        <v>45602</v>
      </c>
      <c r="G24" s="22">
        <v>45602</v>
      </c>
      <c r="H24">
        <v>57.6</v>
      </c>
    </row>
    <row r="25" spans="1:9" x14ac:dyDescent="0.3">
      <c r="A25">
        <v>3095</v>
      </c>
      <c r="B25">
        <v>122</v>
      </c>
      <c r="C25" t="s">
        <v>28</v>
      </c>
      <c r="D25" t="s">
        <v>70</v>
      </c>
      <c r="E25" s="22">
        <v>45602</v>
      </c>
      <c r="F25" s="22">
        <v>45602</v>
      </c>
      <c r="G25" s="22">
        <v>45602</v>
      </c>
      <c r="H25">
        <v>9270.66</v>
      </c>
      <c r="I25" t="s">
        <v>69</v>
      </c>
    </row>
    <row r="26" spans="1:9" x14ac:dyDescent="0.3">
      <c r="A26">
        <v>3074</v>
      </c>
      <c r="B26">
        <v>122</v>
      </c>
      <c r="C26" t="s">
        <v>28</v>
      </c>
      <c r="D26" t="s">
        <v>71</v>
      </c>
      <c r="E26" s="22">
        <v>45587</v>
      </c>
      <c r="F26" s="22">
        <v>45600</v>
      </c>
      <c r="G26" s="22">
        <v>45600</v>
      </c>
      <c r="H26">
        <v>364.83</v>
      </c>
    </row>
    <row r="27" spans="1:9" x14ac:dyDescent="0.3">
      <c r="A27">
        <v>3075</v>
      </c>
      <c r="B27">
        <v>122</v>
      </c>
      <c r="C27" t="s">
        <v>28</v>
      </c>
      <c r="D27" t="s">
        <v>72</v>
      </c>
      <c r="E27" s="22">
        <v>45587</v>
      </c>
      <c r="F27" s="22">
        <v>45600</v>
      </c>
      <c r="G27" s="22">
        <v>45600</v>
      </c>
      <c r="H27">
        <v>364.83</v>
      </c>
    </row>
    <row r="28" spans="1:9" x14ac:dyDescent="0.3">
      <c r="A28">
        <v>3076</v>
      </c>
      <c r="B28">
        <v>122</v>
      </c>
      <c r="C28" t="s">
        <v>28</v>
      </c>
      <c r="D28" t="s">
        <v>73</v>
      </c>
      <c r="E28" s="22">
        <v>45600</v>
      </c>
      <c r="F28" s="22">
        <v>45600</v>
      </c>
      <c r="G28" s="22">
        <v>45600</v>
      </c>
      <c r="H28">
        <v>149.08000000000001</v>
      </c>
    </row>
    <row r="29" spans="1:9" x14ac:dyDescent="0.3">
      <c r="A29">
        <v>3077</v>
      </c>
      <c r="B29">
        <v>122</v>
      </c>
      <c r="C29" t="s">
        <v>28</v>
      </c>
      <c r="D29" t="s">
        <v>63</v>
      </c>
      <c r="E29" s="22">
        <v>45600</v>
      </c>
      <c r="F29" s="22">
        <v>45600</v>
      </c>
      <c r="G29" s="22">
        <v>45600</v>
      </c>
      <c r="H29">
        <v>201.6</v>
      </c>
    </row>
    <row r="30" spans="1:9" x14ac:dyDescent="0.3">
      <c r="A30">
        <v>3078</v>
      </c>
      <c r="B30">
        <v>122</v>
      </c>
      <c r="C30" t="s">
        <v>28</v>
      </c>
      <c r="D30" t="s">
        <v>60</v>
      </c>
      <c r="E30" s="22">
        <v>45600</v>
      </c>
      <c r="F30" s="22">
        <v>45600</v>
      </c>
      <c r="G30" s="22">
        <v>45600</v>
      </c>
      <c r="H30">
        <v>1385.38</v>
      </c>
    </row>
    <row r="31" spans="1:9" x14ac:dyDescent="0.3">
      <c r="A31">
        <v>3023</v>
      </c>
      <c r="B31">
        <v>122</v>
      </c>
      <c r="C31" t="s">
        <v>28</v>
      </c>
      <c r="D31" t="s">
        <v>62</v>
      </c>
      <c r="E31" s="22">
        <v>45597</v>
      </c>
      <c r="F31" s="22">
        <v>45597</v>
      </c>
      <c r="G31" s="22">
        <v>45597</v>
      </c>
      <c r="H31">
        <v>2579.0100000000002</v>
      </c>
    </row>
    <row r="32" spans="1:9" x14ac:dyDescent="0.3">
      <c r="A32">
        <v>3024</v>
      </c>
      <c r="B32">
        <v>122</v>
      </c>
      <c r="C32" t="s">
        <v>28</v>
      </c>
      <c r="D32" t="s">
        <v>60</v>
      </c>
      <c r="E32" s="22">
        <v>45567</v>
      </c>
      <c r="F32" s="22">
        <v>45597</v>
      </c>
      <c r="G32" s="22">
        <v>45597</v>
      </c>
      <c r="H32">
        <v>58.88</v>
      </c>
    </row>
    <row r="33" spans="1:8" x14ac:dyDescent="0.3">
      <c r="A33">
        <v>3025</v>
      </c>
      <c r="B33">
        <v>122</v>
      </c>
      <c r="C33" t="s">
        <v>28</v>
      </c>
      <c r="D33" t="s">
        <v>63</v>
      </c>
      <c r="E33" s="22">
        <v>45597</v>
      </c>
      <c r="F33" s="22">
        <v>45597</v>
      </c>
      <c r="G33" s="22">
        <v>45597</v>
      </c>
      <c r="H33">
        <v>86.4</v>
      </c>
    </row>
    <row r="34" spans="1:8" x14ac:dyDescent="0.3">
      <c r="A34">
        <v>3019</v>
      </c>
      <c r="B34">
        <v>122</v>
      </c>
      <c r="C34" t="s">
        <v>28</v>
      </c>
      <c r="D34" t="s">
        <v>60</v>
      </c>
      <c r="E34" s="22">
        <v>45566</v>
      </c>
      <c r="F34" s="22">
        <v>45596</v>
      </c>
      <c r="G34" s="22">
        <v>45596</v>
      </c>
      <c r="H34">
        <v>601.29999999999995</v>
      </c>
    </row>
    <row r="35" spans="1:8" x14ac:dyDescent="0.3">
      <c r="A35">
        <v>3020</v>
      </c>
      <c r="B35">
        <v>122</v>
      </c>
      <c r="C35" t="s">
        <v>28</v>
      </c>
      <c r="D35" t="s">
        <v>63</v>
      </c>
      <c r="E35" s="22">
        <v>45596</v>
      </c>
      <c r="F35" s="22">
        <v>45596</v>
      </c>
      <c r="G35" s="22">
        <v>45596</v>
      </c>
      <c r="H35">
        <v>57.6</v>
      </c>
    </row>
    <row r="36" spans="1:8" x14ac:dyDescent="0.3">
      <c r="A36">
        <v>3002</v>
      </c>
      <c r="B36">
        <v>122</v>
      </c>
      <c r="C36" t="s">
        <v>28</v>
      </c>
      <c r="D36" t="s">
        <v>63</v>
      </c>
      <c r="E36" s="22">
        <v>45595</v>
      </c>
      <c r="F36" s="22">
        <v>45595</v>
      </c>
      <c r="G36" s="22">
        <v>45595</v>
      </c>
      <c r="H36">
        <v>28.8</v>
      </c>
    </row>
    <row r="37" spans="1:8" x14ac:dyDescent="0.3">
      <c r="A37">
        <v>2954</v>
      </c>
      <c r="B37">
        <v>122</v>
      </c>
      <c r="C37" t="s">
        <v>28</v>
      </c>
      <c r="D37" t="s">
        <v>60</v>
      </c>
      <c r="E37" s="22">
        <v>45563</v>
      </c>
      <c r="F37" s="22">
        <v>45593</v>
      </c>
      <c r="G37" s="22">
        <v>45593</v>
      </c>
      <c r="H37">
        <v>519.04999999999995</v>
      </c>
    </row>
    <row r="38" spans="1:8" x14ac:dyDescent="0.3">
      <c r="A38">
        <v>2955</v>
      </c>
      <c r="B38">
        <v>122</v>
      </c>
      <c r="C38" t="s">
        <v>28</v>
      </c>
      <c r="D38" t="s">
        <v>63</v>
      </c>
      <c r="E38" s="22">
        <v>45593</v>
      </c>
      <c r="F38" s="22">
        <v>45593</v>
      </c>
      <c r="G38" s="22">
        <v>45593</v>
      </c>
      <c r="H38">
        <v>28.8</v>
      </c>
    </row>
    <row r="39" spans="1:8" x14ac:dyDescent="0.3">
      <c r="A39">
        <v>2946</v>
      </c>
      <c r="B39">
        <v>122</v>
      </c>
      <c r="C39" t="s">
        <v>28</v>
      </c>
      <c r="D39" t="s">
        <v>62</v>
      </c>
      <c r="E39" s="22">
        <v>45590</v>
      </c>
      <c r="F39" s="22">
        <v>45590</v>
      </c>
      <c r="G39" s="22">
        <v>45590</v>
      </c>
      <c r="H39">
        <v>1505.55</v>
      </c>
    </row>
    <row r="40" spans="1:8" x14ac:dyDescent="0.3">
      <c r="A40">
        <v>2947</v>
      </c>
      <c r="B40">
        <v>122</v>
      </c>
      <c r="C40" t="s">
        <v>28</v>
      </c>
      <c r="D40" t="s">
        <v>63</v>
      </c>
      <c r="E40" s="22">
        <v>45590</v>
      </c>
      <c r="F40" s="22">
        <v>45590</v>
      </c>
      <c r="G40" s="22">
        <v>45590</v>
      </c>
      <c r="H40">
        <v>115.2</v>
      </c>
    </row>
    <row r="41" spans="1:8" x14ac:dyDescent="0.3">
      <c r="A41">
        <v>2931</v>
      </c>
      <c r="B41">
        <v>122</v>
      </c>
      <c r="C41" t="s">
        <v>28</v>
      </c>
      <c r="D41" t="s">
        <v>60</v>
      </c>
      <c r="E41" s="22">
        <v>45559</v>
      </c>
      <c r="F41" s="22">
        <v>45589</v>
      </c>
      <c r="G41" s="22">
        <v>45589</v>
      </c>
      <c r="H41">
        <v>350.03</v>
      </c>
    </row>
    <row r="42" spans="1:8" x14ac:dyDescent="0.3">
      <c r="A42">
        <v>2932</v>
      </c>
      <c r="B42">
        <v>122</v>
      </c>
      <c r="C42" t="s">
        <v>28</v>
      </c>
      <c r="D42" t="s">
        <v>63</v>
      </c>
      <c r="E42" s="22">
        <v>45589</v>
      </c>
      <c r="F42" s="22">
        <v>45589</v>
      </c>
      <c r="G42" s="22">
        <v>45589</v>
      </c>
      <c r="H42">
        <v>57.6</v>
      </c>
    </row>
    <row r="43" spans="1:8" x14ac:dyDescent="0.3">
      <c r="A43">
        <v>2924</v>
      </c>
      <c r="B43">
        <v>122</v>
      </c>
      <c r="C43" t="s">
        <v>28</v>
      </c>
      <c r="D43" t="s">
        <v>61</v>
      </c>
      <c r="E43" s="22">
        <v>45587</v>
      </c>
      <c r="F43" s="22">
        <v>45588</v>
      </c>
      <c r="G43" s="22">
        <v>45588</v>
      </c>
      <c r="H43">
        <v>364.83</v>
      </c>
    </row>
    <row r="44" spans="1:8" x14ac:dyDescent="0.3">
      <c r="A44">
        <v>2920</v>
      </c>
      <c r="B44">
        <v>122</v>
      </c>
      <c r="C44" t="s">
        <v>28</v>
      </c>
      <c r="D44" t="s">
        <v>74</v>
      </c>
      <c r="E44" s="22">
        <v>45587</v>
      </c>
      <c r="F44" s="22">
        <v>45587</v>
      </c>
      <c r="G44" s="22">
        <v>45587</v>
      </c>
      <c r="H44">
        <v>38.4</v>
      </c>
    </row>
    <row r="45" spans="1:8" x14ac:dyDescent="0.3">
      <c r="A45">
        <v>2906</v>
      </c>
      <c r="B45">
        <v>122</v>
      </c>
      <c r="C45" t="s">
        <v>28</v>
      </c>
      <c r="D45" t="s">
        <v>60</v>
      </c>
      <c r="E45" s="22">
        <v>45556</v>
      </c>
      <c r="F45" s="22">
        <v>45586</v>
      </c>
      <c r="G45" s="22">
        <v>45586</v>
      </c>
      <c r="H45">
        <v>894.65</v>
      </c>
    </row>
    <row r="46" spans="1:8" x14ac:dyDescent="0.3">
      <c r="A46">
        <v>2907</v>
      </c>
      <c r="B46">
        <v>122</v>
      </c>
      <c r="C46" t="s">
        <v>28</v>
      </c>
      <c r="D46" t="s">
        <v>63</v>
      </c>
      <c r="E46" s="22">
        <v>45586</v>
      </c>
      <c r="F46" s="22">
        <v>45586</v>
      </c>
      <c r="G46" s="22">
        <v>45586</v>
      </c>
      <c r="H46">
        <v>144</v>
      </c>
    </row>
    <row r="47" spans="1:8" x14ac:dyDescent="0.3">
      <c r="A47">
        <v>2898</v>
      </c>
      <c r="B47">
        <v>122</v>
      </c>
      <c r="C47" t="s">
        <v>28</v>
      </c>
      <c r="D47" t="s">
        <v>62</v>
      </c>
      <c r="E47" s="22">
        <v>45583</v>
      </c>
      <c r="F47" s="22">
        <v>45583</v>
      </c>
      <c r="G47" s="22">
        <v>45583</v>
      </c>
      <c r="H47">
        <v>1618.24</v>
      </c>
    </row>
    <row r="48" spans="1:8" x14ac:dyDescent="0.3">
      <c r="A48">
        <v>2899</v>
      </c>
      <c r="B48">
        <v>122</v>
      </c>
      <c r="C48" t="s">
        <v>28</v>
      </c>
      <c r="D48" t="s">
        <v>60</v>
      </c>
      <c r="E48" s="22">
        <v>45583</v>
      </c>
      <c r="F48" s="22">
        <v>45583</v>
      </c>
      <c r="G48" s="22">
        <v>45583</v>
      </c>
      <c r="H48">
        <v>174.47</v>
      </c>
    </row>
    <row r="49" spans="1:8" x14ac:dyDescent="0.3">
      <c r="A49">
        <v>2897</v>
      </c>
      <c r="B49">
        <v>122</v>
      </c>
      <c r="C49" t="s">
        <v>28</v>
      </c>
      <c r="D49" t="s">
        <v>63</v>
      </c>
      <c r="E49" s="22">
        <v>45582</v>
      </c>
      <c r="F49" s="22">
        <v>45582</v>
      </c>
      <c r="G49" s="22">
        <v>45582</v>
      </c>
      <c r="H49">
        <v>144</v>
      </c>
    </row>
    <row r="50" spans="1:8" x14ac:dyDescent="0.3">
      <c r="A50">
        <v>2853</v>
      </c>
      <c r="B50">
        <v>122</v>
      </c>
      <c r="C50" t="s">
        <v>28</v>
      </c>
      <c r="D50" t="s">
        <v>60</v>
      </c>
      <c r="E50" s="22">
        <v>45548</v>
      </c>
      <c r="F50" s="22">
        <v>45580</v>
      </c>
      <c r="G50" s="22">
        <v>45580</v>
      </c>
      <c r="H50">
        <v>288.14999999999998</v>
      </c>
    </row>
    <row r="51" spans="1:8" x14ac:dyDescent="0.3">
      <c r="A51">
        <v>2835</v>
      </c>
      <c r="B51">
        <v>122</v>
      </c>
      <c r="C51" t="s">
        <v>28</v>
      </c>
      <c r="D51" t="s">
        <v>60</v>
      </c>
      <c r="E51" s="22">
        <v>45549</v>
      </c>
      <c r="F51" s="22">
        <v>45579</v>
      </c>
      <c r="G51" s="22">
        <v>45579</v>
      </c>
      <c r="H51">
        <v>728.03</v>
      </c>
    </row>
    <row r="52" spans="1:8" x14ac:dyDescent="0.3">
      <c r="A52">
        <v>2836</v>
      </c>
      <c r="B52">
        <v>122</v>
      </c>
      <c r="C52" t="s">
        <v>28</v>
      </c>
      <c r="D52" t="s">
        <v>63</v>
      </c>
      <c r="E52" s="22">
        <v>45579</v>
      </c>
      <c r="F52" s="22">
        <v>45579</v>
      </c>
      <c r="G52" s="22">
        <v>45579</v>
      </c>
      <c r="H52">
        <v>86.4</v>
      </c>
    </row>
    <row r="53" spans="1:8" x14ac:dyDescent="0.3">
      <c r="A53">
        <v>2497</v>
      </c>
      <c r="B53">
        <v>122</v>
      </c>
      <c r="C53" t="s">
        <v>28</v>
      </c>
      <c r="D53" t="s">
        <v>67</v>
      </c>
      <c r="E53" s="22">
        <v>45535</v>
      </c>
      <c r="F53" s="22">
        <v>45565</v>
      </c>
      <c r="G53" s="22">
        <v>45576</v>
      </c>
      <c r="H53">
        <v>41824.25</v>
      </c>
    </row>
    <row r="54" spans="1:8" x14ac:dyDescent="0.3">
      <c r="A54">
        <v>2831</v>
      </c>
      <c r="B54">
        <v>122</v>
      </c>
      <c r="C54" t="s">
        <v>28</v>
      </c>
      <c r="D54" t="s">
        <v>60</v>
      </c>
      <c r="E54" s="22">
        <v>45546</v>
      </c>
      <c r="F54" s="22">
        <v>45576</v>
      </c>
      <c r="G54" s="22">
        <v>45576</v>
      </c>
      <c r="H54">
        <v>106.59</v>
      </c>
    </row>
    <row r="55" spans="1:8" x14ac:dyDescent="0.3">
      <c r="A55">
        <v>2832</v>
      </c>
      <c r="B55">
        <v>122</v>
      </c>
      <c r="C55" t="s">
        <v>28</v>
      </c>
      <c r="D55" t="s">
        <v>62</v>
      </c>
      <c r="E55" s="22">
        <v>45576</v>
      </c>
      <c r="F55" s="22">
        <v>45576</v>
      </c>
      <c r="G55" s="22">
        <v>45576</v>
      </c>
      <c r="H55">
        <v>1019.55</v>
      </c>
    </row>
    <row r="56" spans="1:8" x14ac:dyDescent="0.3">
      <c r="A56">
        <v>2815</v>
      </c>
      <c r="B56">
        <v>122</v>
      </c>
      <c r="C56" t="s">
        <v>28</v>
      </c>
      <c r="D56" t="s">
        <v>67</v>
      </c>
      <c r="E56" s="22">
        <v>45565</v>
      </c>
      <c r="F56" s="22">
        <v>45575</v>
      </c>
      <c r="G56" s="22">
        <v>45575</v>
      </c>
      <c r="H56">
        <v>28555.87</v>
      </c>
    </row>
    <row r="57" spans="1:8" x14ac:dyDescent="0.3">
      <c r="A57">
        <v>2816</v>
      </c>
      <c r="B57">
        <v>122</v>
      </c>
      <c r="C57" t="s">
        <v>28</v>
      </c>
      <c r="D57" t="s">
        <v>60</v>
      </c>
      <c r="E57" s="22">
        <v>45545</v>
      </c>
      <c r="F57" s="22">
        <v>45575</v>
      </c>
      <c r="G57" s="22">
        <v>45575</v>
      </c>
      <c r="H57">
        <v>510.29</v>
      </c>
    </row>
    <row r="58" spans="1:8" x14ac:dyDescent="0.3">
      <c r="A58">
        <v>2817</v>
      </c>
      <c r="B58">
        <v>122</v>
      </c>
      <c r="C58" t="s">
        <v>28</v>
      </c>
      <c r="D58" t="s">
        <v>63</v>
      </c>
      <c r="E58" s="22">
        <v>45575</v>
      </c>
      <c r="F58" s="22">
        <v>45575</v>
      </c>
      <c r="G58" s="22">
        <v>45575</v>
      </c>
      <c r="H58">
        <v>28.8</v>
      </c>
    </row>
    <row r="59" spans="1:8" x14ac:dyDescent="0.3">
      <c r="A59">
        <v>2785</v>
      </c>
      <c r="B59">
        <v>122</v>
      </c>
      <c r="C59" t="s">
        <v>28</v>
      </c>
      <c r="D59" t="s">
        <v>63</v>
      </c>
      <c r="E59" s="22">
        <v>45574</v>
      </c>
      <c r="F59" s="22">
        <v>45574</v>
      </c>
      <c r="G59" s="22">
        <v>45574</v>
      </c>
      <c r="H59">
        <v>28.8</v>
      </c>
    </row>
    <row r="60" spans="1:8" x14ac:dyDescent="0.3">
      <c r="A60">
        <v>2795</v>
      </c>
      <c r="B60">
        <v>122</v>
      </c>
      <c r="C60" t="s">
        <v>28</v>
      </c>
      <c r="D60" t="s">
        <v>63</v>
      </c>
      <c r="E60" s="22">
        <v>45574</v>
      </c>
      <c r="F60" s="22">
        <v>45574</v>
      </c>
      <c r="G60" s="22">
        <v>45574</v>
      </c>
      <c r="H60">
        <v>28.8</v>
      </c>
    </row>
    <row r="61" spans="1:8" x14ac:dyDescent="0.3">
      <c r="A61">
        <v>2783</v>
      </c>
      <c r="B61">
        <v>122</v>
      </c>
      <c r="C61" t="s">
        <v>28</v>
      </c>
      <c r="D61" t="s">
        <v>60</v>
      </c>
      <c r="E61" s="22">
        <v>45543</v>
      </c>
      <c r="F61" s="22">
        <v>45573</v>
      </c>
      <c r="G61" s="22">
        <v>45573</v>
      </c>
      <c r="H61">
        <v>212.63</v>
      </c>
    </row>
    <row r="62" spans="1:8" x14ac:dyDescent="0.3">
      <c r="A62">
        <v>2758</v>
      </c>
      <c r="B62">
        <v>122</v>
      </c>
      <c r="C62" t="s">
        <v>28</v>
      </c>
      <c r="D62" t="s">
        <v>63</v>
      </c>
      <c r="E62" s="22">
        <v>45572</v>
      </c>
      <c r="F62" s="22">
        <v>45572</v>
      </c>
      <c r="G62" s="22">
        <v>45572</v>
      </c>
      <c r="H62">
        <v>28.8</v>
      </c>
    </row>
    <row r="63" spans="1:8" x14ac:dyDescent="0.3">
      <c r="A63">
        <v>2759</v>
      </c>
      <c r="B63">
        <v>122</v>
      </c>
      <c r="C63" t="s">
        <v>28</v>
      </c>
      <c r="D63" t="s">
        <v>60</v>
      </c>
      <c r="E63" s="22">
        <v>45540</v>
      </c>
      <c r="F63" s="22">
        <v>45572</v>
      </c>
      <c r="G63" s="22">
        <v>45572</v>
      </c>
      <c r="H63">
        <v>1828.61</v>
      </c>
    </row>
    <row r="64" spans="1:8" x14ac:dyDescent="0.3">
      <c r="A64">
        <v>2746</v>
      </c>
      <c r="B64">
        <v>122</v>
      </c>
      <c r="C64" t="s">
        <v>28</v>
      </c>
      <c r="D64" t="s">
        <v>73</v>
      </c>
      <c r="E64" s="22">
        <v>45569</v>
      </c>
      <c r="F64" s="22">
        <v>45569</v>
      </c>
      <c r="G64" s="22">
        <v>45569</v>
      </c>
      <c r="H64">
        <v>11897.8</v>
      </c>
    </row>
    <row r="65" spans="1:9" x14ac:dyDescent="0.3">
      <c r="A65">
        <v>2747</v>
      </c>
      <c r="B65">
        <v>122</v>
      </c>
      <c r="C65" t="s">
        <v>28</v>
      </c>
      <c r="D65" t="s">
        <v>62</v>
      </c>
      <c r="E65" s="22">
        <v>45569</v>
      </c>
      <c r="F65" s="22">
        <v>45569</v>
      </c>
      <c r="G65" s="22">
        <v>45569</v>
      </c>
      <c r="H65">
        <v>2941.43</v>
      </c>
    </row>
    <row r="66" spans="1:9" x14ac:dyDescent="0.3">
      <c r="A66">
        <v>2748</v>
      </c>
      <c r="B66">
        <v>122</v>
      </c>
      <c r="C66" t="s">
        <v>28</v>
      </c>
      <c r="D66" t="s">
        <v>60</v>
      </c>
      <c r="E66" s="22">
        <v>45539</v>
      </c>
      <c r="F66" s="22">
        <v>45569</v>
      </c>
      <c r="G66" s="22">
        <v>45569</v>
      </c>
      <c r="H66">
        <v>146.12</v>
      </c>
    </row>
    <row r="67" spans="1:9" x14ac:dyDescent="0.3">
      <c r="A67">
        <v>2749</v>
      </c>
      <c r="B67">
        <v>122</v>
      </c>
      <c r="C67" t="s">
        <v>28</v>
      </c>
      <c r="D67" t="s">
        <v>63</v>
      </c>
      <c r="E67" s="22">
        <v>45569</v>
      </c>
      <c r="F67" s="22">
        <v>45569</v>
      </c>
      <c r="G67" s="22">
        <v>45569</v>
      </c>
      <c r="H67">
        <v>28.8</v>
      </c>
    </row>
    <row r="68" spans="1:9" x14ac:dyDescent="0.3">
      <c r="A68">
        <v>2730</v>
      </c>
      <c r="B68">
        <v>122</v>
      </c>
      <c r="C68" t="s">
        <v>28</v>
      </c>
      <c r="D68" t="s">
        <v>60</v>
      </c>
      <c r="E68" s="22">
        <v>45538</v>
      </c>
      <c r="F68" s="22">
        <v>45568</v>
      </c>
      <c r="G68" s="22">
        <v>45568</v>
      </c>
      <c r="H68">
        <v>206.15</v>
      </c>
    </row>
    <row r="69" spans="1:9" x14ac:dyDescent="0.3">
      <c r="A69">
        <v>2731</v>
      </c>
      <c r="B69">
        <v>122</v>
      </c>
      <c r="C69" t="s">
        <v>28</v>
      </c>
      <c r="D69" t="s">
        <v>75</v>
      </c>
      <c r="E69" s="22">
        <v>45568</v>
      </c>
      <c r="F69" s="22">
        <v>45568</v>
      </c>
      <c r="G69" s="22">
        <v>45568</v>
      </c>
      <c r="H69">
        <v>103</v>
      </c>
    </row>
    <row r="70" spans="1:9" x14ac:dyDescent="0.3">
      <c r="A70">
        <v>2717</v>
      </c>
      <c r="B70">
        <v>122</v>
      </c>
      <c r="C70" t="s">
        <v>28</v>
      </c>
      <c r="D70" t="s">
        <v>63</v>
      </c>
      <c r="E70" s="22">
        <v>45567</v>
      </c>
      <c r="F70" s="22">
        <v>45567</v>
      </c>
      <c r="G70" s="22">
        <v>45567</v>
      </c>
      <c r="H70">
        <v>28.8</v>
      </c>
    </row>
    <row r="71" spans="1:9" x14ac:dyDescent="0.3">
      <c r="A71">
        <v>2715</v>
      </c>
      <c r="B71">
        <v>122</v>
      </c>
      <c r="C71" t="s">
        <v>28</v>
      </c>
      <c r="D71" t="s">
        <v>60</v>
      </c>
      <c r="E71" s="22">
        <v>45536</v>
      </c>
      <c r="F71" s="22">
        <v>45566</v>
      </c>
      <c r="G71" s="22">
        <v>45566</v>
      </c>
      <c r="H71">
        <v>170.11</v>
      </c>
    </row>
    <row r="72" spans="1:9" x14ac:dyDescent="0.3">
      <c r="A72">
        <v>2697</v>
      </c>
      <c r="B72">
        <v>122</v>
      </c>
      <c r="C72" t="s">
        <v>28</v>
      </c>
      <c r="D72" t="s">
        <v>76</v>
      </c>
      <c r="E72" s="22">
        <v>45645</v>
      </c>
      <c r="F72" s="22">
        <v>45559</v>
      </c>
      <c r="G72" s="22">
        <v>45565</v>
      </c>
      <c r="H72">
        <v>8300</v>
      </c>
      <c r="I72" t="s">
        <v>69</v>
      </c>
    </row>
    <row r="73" spans="1:9" x14ac:dyDescent="0.3">
      <c r="A73">
        <v>2700</v>
      </c>
      <c r="B73">
        <v>122</v>
      </c>
      <c r="C73" t="s">
        <v>28</v>
      </c>
      <c r="D73" t="s">
        <v>71</v>
      </c>
      <c r="E73" s="22">
        <v>45565</v>
      </c>
      <c r="F73" s="22">
        <v>45565</v>
      </c>
      <c r="G73" s="22">
        <v>45565</v>
      </c>
      <c r="H73">
        <v>364.83</v>
      </c>
    </row>
    <row r="74" spans="1:9" x14ac:dyDescent="0.3">
      <c r="A74">
        <v>2702</v>
      </c>
      <c r="B74">
        <v>122</v>
      </c>
      <c r="C74" t="s">
        <v>28</v>
      </c>
      <c r="D74" t="s">
        <v>61</v>
      </c>
      <c r="E74" s="22">
        <v>45565</v>
      </c>
      <c r="F74" s="22">
        <v>45565</v>
      </c>
      <c r="G74" s="22">
        <v>45565</v>
      </c>
      <c r="H74">
        <v>364.83</v>
      </c>
    </row>
    <row r="75" spans="1:9" x14ac:dyDescent="0.3">
      <c r="A75">
        <v>2703</v>
      </c>
      <c r="B75">
        <v>122</v>
      </c>
      <c r="C75" t="s">
        <v>28</v>
      </c>
      <c r="D75" t="s">
        <v>72</v>
      </c>
      <c r="E75" s="22">
        <v>45565</v>
      </c>
      <c r="F75" s="22">
        <v>45565</v>
      </c>
      <c r="G75" s="22">
        <v>45565</v>
      </c>
      <c r="H75">
        <v>364.83</v>
      </c>
    </row>
    <row r="76" spans="1:9" x14ac:dyDescent="0.3">
      <c r="A76">
        <v>2704</v>
      </c>
      <c r="B76">
        <v>122</v>
      </c>
      <c r="C76" t="s">
        <v>28</v>
      </c>
      <c r="D76" t="s">
        <v>60</v>
      </c>
      <c r="E76" s="22">
        <v>45535</v>
      </c>
      <c r="F76" s="22">
        <v>45565</v>
      </c>
      <c r="G76" s="22">
        <v>45565</v>
      </c>
      <c r="H76">
        <v>742.6</v>
      </c>
    </row>
    <row r="77" spans="1:9" x14ac:dyDescent="0.3">
      <c r="A77">
        <v>2705</v>
      </c>
      <c r="B77">
        <v>122</v>
      </c>
      <c r="C77" t="s">
        <v>28</v>
      </c>
      <c r="D77" t="s">
        <v>63</v>
      </c>
      <c r="E77" s="22">
        <v>45565</v>
      </c>
      <c r="F77" s="22">
        <v>45565</v>
      </c>
      <c r="G77" s="22">
        <v>45565</v>
      </c>
      <c r="H77">
        <v>259.2</v>
      </c>
    </row>
    <row r="78" spans="1:9" x14ac:dyDescent="0.3">
      <c r="A78">
        <v>2681</v>
      </c>
      <c r="B78">
        <v>122</v>
      </c>
      <c r="C78" t="s">
        <v>28</v>
      </c>
      <c r="D78" t="s">
        <v>62</v>
      </c>
      <c r="E78" s="22">
        <v>45562</v>
      </c>
      <c r="F78" s="22">
        <v>45562</v>
      </c>
      <c r="G78" s="22">
        <v>45562</v>
      </c>
      <c r="H78">
        <v>472.14</v>
      </c>
    </row>
    <row r="79" spans="1:9" x14ac:dyDescent="0.3">
      <c r="A79">
        <v>2682</v>
      </c>
      <c r="B79">
        <v>122</v>
      </c>
      <c r="C79" t="s">
        <v>28</v>
      </c>
      <c r="D79" t="s">
        <v>60</v>
      </c>
      <c r="E79" s="22">
        <v>45563</v>
      </c>
      <c r="F79" s="22">
        <v>45562</v>
      </c>
      <c r="G79" s="22">
        <v>45562</v>
      </c>
      <c r="H79">
        <v>207.93</v>
      </c>
    </row>
    <row r="80" spans="1:9" x14ac:dyDescent="0.3">
      <c r="A80">
        <v>2683</v>
      </c>
      <c r="B80">
        <v>122</v>
      </c>
      <c r="C80" t="s">
        <v>28</v>
      </c>
      <c r="D80" t="s">
        <v>63</v>
      </c>
      <c r="E80" s="22">
        <v>45562</v>
      </c>
      <c r="F80" s="22">
        <v>45562</v>
      </c>
      <c r="G80" s="22">
        <v>45562</v>
      </c>
      <c r="H80">
        <v>86.4</v>
      </c>
    </row>
    <row r="81" spans="1:9" x14ac:dyDescent="0.3">
      <c r="A81">
        <v>2677</v>
      </c>
      <c r="B81">
        <v>122</v>
      </c>
      <c r="C81" t="s">
        <v>28</v>
      </c>
      <c r="D81" t="s">
        <v>60</v>
      </c>
      <c r="E81" s="22">
        <v>45531</v>
      </c>
      <c r="F81" s="22">
        <v>45561</v>
      </c>
      <c r="G81" s="22">
        <v>45561</v>
      </c>
      <c r="H81">
        <v>126.96</v>
      </c>
    </row>
    <row r="82" spans="1:9" x14ac:dyDescent="0.3">
      <c r="A82">
        <v>2678</v>
      </c>
      <c r="B82">
        <v>122</v>
      </c>
      <c r="C82" t="s">
        <v>28</v>
      </c>
      <c r="D82" t="s">
        <v>63</v>
      </c>
      <c r="E82" s="22">
        <v>45561</v>
      </c>
      <c r="F82" s="22">
        <v>45561</v>
      </c>
      <c r="G82" s="22">
        <v>45561</v>
      </c>
      <c r="H82">
        <v>57.6</v>
      </c>
    </row>
    <row r="83" spans="1:9" x14ac:dyDescent="0.3">
      <c r="A83">
        <v>2667</v>
      </c>
      <c r="B83">
        <v>122</v>
      </c>
      <c r="C83" t="s">
        <v>28</v>
      </c>
      <c r="D83" t="s">
        <v>63</v>
      </c>
      <c r="E83" s="22">
        <v>45560</v>
      </c>
      <c r="F83" s="22">
        <v>45560</v>
      </c>
      <c r="G83" s="22">
        <v>45560</v>
      </c>
      <c r="H83">
        <v>115.2</v>
      </c>
    </row>
    <row r="84" spans="1:9" x14ac:dyDescent="0.3">
      <c r="A84">
        <v>2293</v>
      </c>
      <c r="B84">
        <v>122</v>
      </c>
      <c r="C84" t="s">
        <v>28</v>
      </c>
      <c r="D84" t="s">
        <v>77</v>
      </c>
      <c r="E84" s="22">
        <v>45518</v>
      </c>
      <c r="F84" s="22">
        <v>45559</v>
      </c>
      <c r="G84" s="22">
        <v>45559</v>
      </c>
      <c r="H84">
        <v>3520</v>
      </c>
      <c r="I84" t="s">
        <v>69</v>
      </c>
    </row>
    <row r="85" spans="1:9" x14ac:dyDescent="0.3">
      <c r="A85">
        <v>2661</v>
      </c>
      <c r="B85">
        <v>122</v>
      </c>
      <c r="C85" t="s">
        <v>28</v>
      </c>
      <c r="D85" t="s">
        <v>73</v>
      </c>
      <c r="E85" s="22">
        <v>45560</v>
      </c>
      <c r="F85" s="22">
        <v>45559</v>
      </c>
      <c r="G85" s="22">
        <v>45559</v>
      </c>
      <c r="H85">
        <v>156.69999999999999</v>
      </c>
    </row>
    <row r="86" spans="1:9" x14ac:dyDescent="0.3">
      <c r="A86">
        <v>2662</v>
      </c>
      <c r="B86">
        <v>122</v>
      </c>
      <c r="C86" t="s">
        <v>28</v>
      </c>
      <c r="D86" t="s">
        <v>60</v>
      </c>
      <c r="E86" s="22">
        <v>45529</v>
      </c>
      <c r="F86" s="22">
        <v>45559</v>
      </c>
      <c r="G86" s="22">
        <v>45559</v>
      </c>
      <c r="H86">
        <v>202.83</v>
      </c>
    </row>
    <row r="87" spans="1:9" x14ac:dyDescent="0.3">
      <c r="A87">
        <v>2654</v>
      </c>
      <c r="B87">
        <v>122</v>
      </c>
      <c r="C87" t="s">
        <v>28</v>
      </c>
      <c r="D87" t="s">
        <v>60</v>
      </c>
      <c r="E87" s="22">
        <v>45528</v>
      </c>
      <c r="F87" s="22">
        <v>45558</v>
      </c>
      <c r="G87" s="22">
        <v>45558</v>
      </c>
      <c r="H87">
        <v>483.95</v>
      </c>
    </row>
    <row r="88" spans="1:9" x14ac:dyDescent="0.3">
      <c r="A88">
        <v>2655</v>
      </c>
      <c r="B88">
        <v>122</v>
      </c>
      <c r="C88" t="s">
        <v>28</v>
      </c>
      <c r="D88" t="s">
        <v>63</v>
      </c>
      <c r="E88" s="22">
        <v>45558</v>
      </c>
      <c r="F88" s="22">
        <v>45558</v>
      </c>
      <c r="G88" s="22">
        <v>45558</v>
      </c>
      <c r="H88">
        <v>57.6</v>
      </c>
    </row>
    <row r="89" spans="1:9" x14ac:dyDescent="0.3">
      <c r="A89">
        <v>2630</v>
      </c>
      <c r="B89">
        <v>122</v>
      </c>
      <c r="C89" t="s">
        <v>28</v>
      </c>
      <c r="D89" t="s">
        <v>62</v>
      </c>
      <c r="E89" s="22">
        <v>45555</v>
      </c>
      <c r="F89" s="22">
        <v>45555</v>
      </c>
      <c r="G89" s="22">
        <v>45555</v>
      </c>
      <c r="H89">
        <v>683.72</v>
      </c>
    </row>
    <row r="90" spans="1:9" x14ac:dyDescent="0.3">
      <c r="A90">
        <v>2631</v>
      </c>
      <c r="B90">
        <v>122</v>
      </c>
      <c r="C90" t="s">
        <v>28</v>
      </c>
      <c r="D90" t="s">
        <v>63</v>
      </c>
      <c r="E90" s="22">
        <v>45555</v>
      </c>
      <c r="F90" s="22">
        <v>45555</v>
      </c>
      <c r="G90" s="22">
        <v>45555</v>
      </c>
      <c r="H90">
        <v>28.8</v>
      </c>
    </row>
    <row r="91" spans="1:9" x14ac:dyDescent="0.3">
      <c r="A91">
        <v>2619</v>
      </c>
      <c r="B91">
        <v>122</v>
      </c>
      <c r="C91" t="s">
        <v>28</v>
      </c>
      <c r="D91" t="s">
        <v>60</v>
      </c>
      <c r="E91" s="22">
        <v>45524</v>
      </c>
      <c r="F91" s="22">
        <v>45554</v>
      </c>
      <c r="G91" s="22">
        <v>45554</v>
      </c>
      <c r="H91">
        <v>213.73</v>
      </c>
    </row>
    <row r="92" spans="1:9" x14ac:dyDescent="0.3">
      <c r="A92">
        <v>2620</v>
      </c>
      <c r="B92">
        <v>122</v>
      </c>
      <c r="C92" t="s">
        <v>28</v>
      </c>
      <c r="D92" t="s">
        <v>63</v>
      </c>
      <c r="E92" s="22">
        <v>45554</v>
      </c>
      <c r="F92" s="22">
        <v>45554</v>
      </c>
      <c r="G92" s="22">
        <v>45554</v>
      </c>
      <c r="H92">
        <v>28.8</v>
      </c>
    </row>
    <row r="93" spans="1:9" x14ac:dyDescent="0.3">
      <c r="A93">
        <v>2585</v>
      </c>
      <c r="B93">
        <v>122</v>
      </c>
      <c r="C93" t="s">
        <v>28</v>
      </c>
      <c r="D93" t="s">
        <v>63</v>
      </c>
      <c r="E93" s="22">
        <v>45553</v>
      </c>
      <c r="F93" s="22">
        <v>45553</v>
      </c>
      <c r="G93" s="22">
        <v>45553</v>
      </c>
      <c r="H93">
        <v>115.2</v>
      </c>
    </row>
    <row r="94" spans="1:9" x14ac:dyDescent="0.3">
      <c r="A94">
        <v>2581</v>
      </c>
      <c r="B94">
        <v>122</v>
      </c>
      <c r="C94" t="s">
        <v>28</v>
      </c>
      <c r="D94" t="s">
        <v>60</v>
      </c>
      <c r="E94" s="22">
        <v>45518</v>
      </c>
      <c r="F94" s="22">
        <v>45552</v>
      </c>
      <c r="G94" s="22">
        <v>45552</v>
      </c>
      <c r="H94">
        <v>249.16</v>
      </c>
    </row>
    <row r="95" spans="1:9" x14ac:dyDescent="0.3">
      <c r="A95">
        <v>2567</v>
      </c>
      <c r="B95">
        <v>122</v>
      </c>
      <c r="C95" t="s">
        <v>28</v>
      </c>
      <c r="D95" t="s">
        <v>60</v>
      </c>
      <c r="E95" s="22">
        <v>45519</v>
      </c>
      <c r="F95" s="22">
        <v>45551</v>
      </c>
      <c r="G95" s="22">
        <v>45551</v>
      </c>
      <c r="H95">
        <v>1038.6199999999999</v>
      </c>
    </row>
    <row r="96" spans="1:9" x14ac:dyDescent="0.3">
      <c r="A96">
        <v>2485</v>
      </c>
      <c r="B96">
        <v>122</v>
      </c>
      <c r="C96" t="s">
        <v>28</v>
      </c>
      <c r="D96" t="s">
        <v>78</v>
      </c>
      <c r="E96" s="22">
        <v>45539</v>
      </c>
      <c r="F96" s="22">
        <v>45547</v>
      </c>
      <c r="G96" s="22">
        <v>45548</v>
      </c>
      <c r="H96">
        <v>1000</v>
      </c>
      <c r="I96" t="s">
        <v>69</v>
      </c>
    </row>
    <row r="97" spans="1:9" x14ac:dyDescent="0.3">
      <c r="A97">
        <v>2553</v>
      </c>
      <c r="B97">
        <v>122</v>
      </c>
      <c r="C97" t="s">
        <v>28</v>
      </c>
      <c r="D97" t="s">
        <v>62</v>
      </c>
      <c r="E97" s="22">
        <v>45548</v>
      </c>
      <c r="F97" s="22">
        <v>45548</v>
      </c>
      <c r="G97" s="22">
        <v>45548</v>
      </c>
      <c r="H97">
        <v>1476.19</v>
      </c>
    </row>
    <row r="98" spans="1:9" x14ac:dyDescent="0.3">
      <c r="A98">
        <v>2554</v>
      </c>
      <c r="B98">
        <v>122</v>
      </c>
      <c r="C98" t="s">
        <v>28</v>
      </c>
      <c r="D98" t="s">
        <v>60</v>
      </c>
      <c r="E98" s="22">
        <v>45518</v>
      </c>
      <c r="F98" s="22">
        <v>45548</v>
      </c>
      <c r="G98" s="22">
        <v>45548</v>
      </c>
      <c r="H98">
        <v>56.7</v>
      </c>
    </row>
    <row r="99" spans="1:9" x14ac:dyDescent="0.3">
      <c r="A99">
        <v>2555</v>
      </c>
      <c r="B99">
        <v>122</v>
      </c>
      <c r="C99" t="s">
        <v>28</v>
      </c>
      <c r="D99" t="s">
        <v>63</v>
      </c>
      <c r="E99" s="22">
        <v>45548</v>
      </c>
      <c r="F99" s="22">
        <v>45548</v>
      </c>
      <c r="G99" s="22">
        <v>45548</v>
      </c>
      <c r="H99">
        <v>28.8</v>
      </c>
    </row>
    <row r="100" spans="1:9" x14ac:dyDescent="0.3">
      <c r="A100">
        <v>2537</v>
      </c>
      <c r="B100">
        <v>122</v>
      </c>
      <c r="C100" t="s">
        <v>28</v>
      </c>
      <c r="D100" t="s">
        <v>63</v>
      </c>
      <c r="E100" s="22">
        <v>45546</v>
      </c>
      <c r="F100" s="22">
        <v>45546</v>
      </c>
      <c r="G100" s="22">
        <v>45546</v>
      </c>
      <c r="H100">
        <v>28.8</v>
      </c>
    </row>
    <row r="101" spans="1:9" x14ac:dyDescent="0.3">
      <c r="A101">
        <v>2468</v>
      </c>
      <c r="B101">
        <v>122</v>
      </c>
      <c r="C101" t="s">
        <v>28</v>
      </c>
      <c r="D101" t="s">
        <v>64</v>
      </c>
      <c r="E101" s="22">
        <v>45534</v>
      </c>
      <c r="F101" s="22">
        <v>45565</v>
      </c>
      <c r="G101" s="22">
        <v>45545</v>
      </c>
      <c r="H101">
        <v>270</v>
      </c>
    </row>
    <row r="102" spans="1:9" x14ac:dyDescent="0.3">
      <c r="A102">
        <v>2526</v>
      </c>
      <c r="B102">
        <v>122</v>
      </c>
      <c r="C102" t="s">
        <v>28</v>
      </c>
      <c r="E102" s="22">
        <v>45545</v>
      </c>
      <c r="F102" s="22">
        <v>45545</v>
      </c>
      <c r="G102" s="22">
        <v>45545</v>
      </c>
      <c r="H102">
        <v>42.53</v>
      </c>
    </row>
    <row r="103" spans="1:9" x14ac:dyDescent="0.3">
      <c r="A103">
        <v>2519</v>
      </c>
      <c r="B103">
        <v>122</v>
      </c>
      <c r="C103" t="s">
        <v>28</v>
      </c>
      <c r="D103" t="s">
        <v>73</v>
      </c>
      <c r="E103" s="22">
        <v>45544</v>
      </c>
      <c r="F103" s="22">
        <v>45544</v>
      </c>
      <c r="G103" s="22">
        <v>45544</v>
      </c>
      <c r="H103">
        <v>108.74</v>
      </c>
    </row>
    <row r="104" spans="1:9" x14ac:dyDescent="0.3">
      <c r="A104">
        <v>2520</v>
      </c>
      <c r="B104">
        <v>122</v>
      </c>
      <c r="C104" t="s">
        <v>28</v>
      </c>
      <c r="D104" t="s">
        <v>60</v>
      </c>
      <c r="E104" s="22">
        <v>45544</v>
      </c>
      <c r="F104" s="22">
        <v>45544</v>
      </c>
      <c r="G104" s="22">
        <v>45544</v>
      </c>
      <c r="H104">
        <v>998.93</v>
      </c>
    </row>
    <row r="105" spans="1:9" x14ac:dyDescent="0.3">
      <c r="A105">
        <v>2521</v>
      </c>
      <c r="B105">
        <v>122</v>
      </c>
      <c r="C105" t="s">
        <v>28</v>
      </c>
      <c r="D105" t="s">
        <v>63</v>
      </c>
      <c r="E105" s="22">
        <v>45544</v>
      </c>
      <c r="F105" s="22">
        <v>45544</v>
      </c>
      <c r="G105" s="22">
        <v>45544</v>
      </c>
      <c r="H105">
        <v>57.6</v>
      </c>
    </row>
    <row r="106" spans="1:9" x14ac:dyDescent="0.3">
      <c r="A106">
        <v>793</v>
      </c>
      <c r="B106">
        <v>122</v>
      </c>
      <c r="C106" t="s">
        <v>28</v>
      </c>
      <c r="D106" t="s">
        <v>66</v>
      </c>
      <c r="E106" s="22">
        <v>45536</v>
      </c>
      <c r="F106" s="22">
        <v>45548</v>
      </c>
      <c r="G106" s="22">
        <v>45541</v>
      </c>
      <c r="H106">
        <v>45000</v>
      </c>
    </row>
    <row r="107" spans="1:9" x14ac:dyDescent="0.3">
      <c r="A107">
        <v>2508</v>
      </c>
      <c r="B107">
        <v>122</v>
      </c>
      <c r="C107" t="s">
        <v>28</v>
      </c>
      <c r="D107" t="s">
        <v>62</v>
      </c>
      <c r="E107" s="22">
        <v>45541</v>
      </c>
      <c r="F107" s="22">
        <v>45541</v>
      </c>
      <c r="G107" s="22">
        <v>45541</v>
      </c>
      <c r="H107">
        <v>1113.2</v>
      </c>
    </row>
    <row r="108" spans="1:9" x14ac:dyDescent="0.3">
      <c r="A108">
        <v>2509</v>
      </c>
      <c r="B108">
        <v>122</v>
      </c>
      <c r="C108" t="s">
        <v>28</v>
      </c>
      <c r="D108" t="s">
        <v>60</v>
      </c>
      <c r="E108" s="22">
        <v>45541</v>
      </c>
      <c r="F108" s="22">
        <v>45541</v>
      </c>
      <c r="G108" s="22">
        <v>45541</v>
      </c>
      <c r="H108">
        <v>296.39</v>
      </c>
    </row>
    <row r="109" spans="1:9" x14ac:dyDescent="0.3">
      <c r="A109">
        <v>2489</v>
      </c>
      <c r="B109">
        <v>122</v>
      </c>
      <c r="C109" t="s">
        <v>28</v>
      </c>
      <c r="D109" t="s">
        <v>60</v>
      </c>
      <c r="E109" s="22">
        <v>45540</v>
      </c>
      <c r="F109" s="22">
        <v>45540</v>
      </c>
      <c r="G109" s="22">
        <v>45540</v>
      </c>
      <c r="H109">
        <v>222.62</v>
      </c>
    </row>
    <row r="110" spans="1:9" x14ac:dyDescent="0.3">
      <c r="A110">
        <v>2463</v>
      </c>
      <c r="B110">
        <v>122</v>
      </c>
      <c r="C110" t="s">
        <v>28</v>
      </c>
      <c r="D110" t="s">
        <v>63</v>
      </c>
      <c r="E110" s="22">
        <v>45539</v>
      </c>
      <c r="F110" s="22">
        <v>45539</v>
      </c>
      <c r="G110" s="22">
        <v>45539</v>
      </c>
      <c r="H110">
        <v>28.8</v>
      </c>
    </row>
    <row r="111" spans="1:9" x14ac:dyDescent="0.3">
      <c r="A111">
        <v>2490</v>
      </c>
      <c r="B111">
        <v>122</v>
      </c>
      <c r="C111" t="s">
        <v>28</v>
      </c>
      <c r="D111" t="s">
        <v>79</v>
      </c>
      <c r="E111" s="22">
        <v>45545</v>
      </c>
      <c r="F111" s="22">
        <v>45539</v>
      </c>
      <c r="G111" s="22">
        <v>45539</v>
      </c>
      <c r="H111">
        <v>12670</v>
      </c>
      <c r="I111" t="s">
        <v>69</v>
      </c>
    </row>
    <row r="112" spans="1:9" x14ac:dyDescent="0.3">
      <c r="A112">
        <v>2464</v>
      </c>
      <c r="B112">
        <v>122</v>
      </c>
      <c r="C112" t="s">
        <v>28</v>
      </c>
      <c r="D112" t="s">
        <v>60</v>
      </c>
      <c r="E112" s="22">
        <v>45538</v>
      </c>
      <c r="F112" s="22">
        <v>45538</v>
      </c>
      <c r="G112" s="22">
        <v>45538</v>
      </c>
      <c r="H112">
        <v>44.71</v>
      </c>
    </row>
    <row r="113" spans="1:9" x14ac:dyDescent="0.3">
      <c r="A113">
        <v>2448</v>
      </c>
      <c r="B113">
        <v>122</v>
      </c>
      <c r="C113" t="s">
        <v>28</v>
      </c>
      <c r="D113" t="s">
        <v>73</v>
      </c>
      <c r="E113" s="22">
        <v>45537</v>
      </c>
      <c r="F113" s="22">
        <v>45537</v>
      </c>
      <c r="G113" s="22">
        <v>45537</v>
      </c>
      <c r="H113">
        <v>68.650000000000006</v>
      </c>
    </row>
    <row r="114" spans="1:9" x14ac:dyDescent="0.3">
      <c r="A114">
        <v>2449</v>
      </c>
      <c r="B114">
        <v>122</v>
      </c>
      <c r="C114" t="s">
        <v>28</v>
      </c>
      <c r="D114" t="s">
        <v>62</v>
      </c>
      <c r="E114" s="22">
        <v>45537</v>
      </c>
      <c r="F114" s="22">
        <v>45537</v>
      </c>
      <c r="G114" s="22">
        <v>45537</v>
      </c>
      <c r="H114">
        <v>1867.34</v>
      </c>
    </row>
    <row r="115" spans="1:9" x14ac:dyDescent="0.3">
      <c r="A115">
        <v>2450</v>
      </c>
      <c r="B115">
        <v>122</v>
      </c>
      <c r="C115" t="s">
        <v>28</v>
      </c>
      <c r="D115" t="s">
        <v>60</v>
      </c>
      <c r="E115" s="22">
        <v>45537</v>
      </c>
      <c r="F115" s="22">
        <v>45537</v>
      </c>
      <c r="G115" s="22">
        <v>45537</v>
      </c>
      <c r="H115">
        <v>1099.71</v>
      </c>
    </row>
    <row r="116" spans="1:9" x14ac:dyDescent="0.3">
      <c r="A116">
        <v>2451</v>
      </c>
      <c r="B116">
        <v>122</v>
      </c>
      <c r="C116" t="s">
        <v>28</v>
      </c>
      <c r="D116" t="s">
        <v>80</v>
      </c>
      <c r="E116" s="22">
        <v>45537</v>
      </c>
      <c r="F116" s="22">
        <v>45537</v>
      </c>
      <c r="G116" s="22">
        <v>45537</v>
      </c>
      <c r="H116">
        <v>154.81</v>
      </c>
    </row>
    <row r="117" spans="1:9" x14ac:dyDescent="0.3">
      <c r="A117">
        <v>2515</v>
      </c>
      <c r="B117">
        <v>122</v>
      </c>
      <c r="C117" t="s">
        <v>28</v>
      </c>
      <c r="D117" t="s">
        <v>74</v>
      </c>
      <c r="E117" s="22">
        <v>45537</v>
      </c>
      <c r="F117" s="22">
        <v>45537</v>
      </c>
      <c r="G117" s="22">
        <v>45537</v>
      </c>
      <c r="H117">
        <v>52.21</v>
      </c>
    </row>
    <row r="118" spans="1:9" x14ac:dyDescent="0.3">
      <c r="A118">
        <v>2406</v>
      </c>
      <c r="B118">
        <v>122</v>
      </c>
      <c r="C118" t="s">
        <v>28</v>
      </c>
      <c r="D118" t="s">
        <v>60</v>
      </c>
      <c r="E118" s="22">
        <v>45504</v>
      </c>
      <c r="F118" s="22">
        <v>45534</v>
      </c>
      <c r="G118" s="22">
        <v>45534</v>
      </c>
      <c r="H118">
        <v>563.76</v>
      </c>
    </row>
    <row r="119" spans="1:9" x14ac:dyDescent="0.3">
      <c r="A119">
        <v>2393</v>
      </c>
      <c r="B119">
        <v>122</v>
      </c>
      <c r="C119" t="s">
        <v>28</v>
      </c>
      <c r="D119" t="s">
        <v>60</v>
      </c>
      <c r="E119" s="22">
        <v>45533</v>
      </c>
      <c r="F119" s="22">
        <v>45533</v>
      </c>
      <c r="G119" s="22">
        <v>45533</v>
      </c>
      <c r="H119">
        <v>178.79</v>
      </c>
    </row>
    <row r="120" spans="1:9" x14ac:dyDescent="0.3">
      <c r="A120">
        <v>2394</v>
      </c>
      <c r="B120">
        <v>122</v>
      </c>
      <c r="C120" t="s">
        <v>28</v>
      </c>
      <c r="D120" t="s">
        <v>63</v>
      </c>
      <c r="E120" s="22">
        <v>45533</v>
      </c>
      <c r="F120" s="22">
        <v>45533</v>
      </c>
      <c r="G120" s="22">
        <v>45533</v>
      </c>
      <c r="H120">
        <v>28.8</v>
      </c>
    </row>
    <row r="121" spans="1:9" x14ac:dyDescent="0.3">
      <c r="A121">
        <v>2373</v>
      </c>
      <c r="B121">
        <v>122</v>
      </c>
      <c r="C121" t="s">
        <v>28</v>
      </c>
      <c r="D121" t="s">
        <v>60</v>
      </c>
      <c r="E121" s="22">
        <v>45531</v>
      </c>
      <c r="F121" s="22">
        <v>45531</v>
      </c>
      <c r="G121" s="22">
        <v>45531</v>
      </c>
      <c r="H121">
        <v>199.55</v>
      </c>
    </row>
    <row r="122" spans="1:9" x14ac:dyDescent="0.3">
      <c r="A122">
        <v>2490</v>
      </c>
      <c r="B122">
        <v>122</v>
      </c>
      <c r="C122" t="s">
        <v>28</v>
      </c>
      <c r="D122" t="s">
        <v>79</v>
      </c>
      <c r="E122" s="22">
        <v>45545</v>
      </c>
      <c r="F122" s="22">
        <v>45531</v>
      </c>
      <c r="G122" s="22">
        <v>45531</v>
      </c>
      <c r="H122">
        <v>5430</v>
      </c>
      <c r="I122" t="s">
        <v>69</v>
      </c>
    </row>
    <row r="123" spans="1:9" x14ac:dyDescent="0.3">
      <c r="A123">
        <v>2357</v>
      </c>
      <c r="B123">
        <v>122</v>
      </c>
      <c r="C123" t="s">
        <v>28</v>
      </c>
      <c r="D123" t="s">
        <v>71</v>
      </c>
      <c r="E123" s="22">
        <v>45530</v>
      </c>
      <c r="F123" s="22">
        <v>45530</v>
      </c>
      <c r="G123" s="22">
        <v>45530</v>
      </c>
      <c r="H123">
        <v>364.83</v>
      </c>
    </row>
    <row r="124" spans="1:9" x14ac:dyDescent="0.3">
      <c r="A124">
        <v>2358</v>
      </c>
      <c r="B124">
        <v>122</v>
      </c>
      <c r="C124" t="s">
        <v>28</v>
      </c>
      <c r="D124" t="s">
        <v>73</v>
      </c>
      <c r="E124" s="22">
        <v>45530</v>
      </c>
      <c r="F124" s="22">
        <v>45530</v>
      </c>
      <c r="G124" s="22">
        <v>45530</v>
      </c>
      <c r="H124">
        <v>186.07</v>
      </c>
    </row>
    <row r="125" spans="1:9" x14ac:dyDescent="0.3">
      <c r="A125">
        <v>2359</v>
      </c>
      <c r="B125">
        <v>122</v>
      </c>
      <c r="C125" t="s">
        <v>28</v>
      </c>
      <c r="D125" t="s">
        <v>60</v>
      </c>
      <c r="E125" s="22">
        <v>45530</v>
      </c>
      <c r="F125" s="22">
        <v>45530</v>
      </c>
      <c r="G125" s="22">
        <v>45530</v>
      </c>
      <c r="H125">
        <v>242.07</v>
      </c>
    </row>
    <row r="126" spans="1:9" x14ac:dyDescent="0.3">
      <c r="A126">
        <v>2360</v>
      </c>
      <c r="B126">
        <v>122</v>
      </c>
      <c r="C126" t="s">
        <v>28</v>
      </c>
      <c r="D126" t="s">
        <v>61</v>
      </c>
      <c r="E126" s="22">
        <v>45530</v>
      </c>
      <c r="F126" s="22">
        <v>45530</v>
      </c>
      <c r="G126" s="22">
        <v>45530</v>
      </c>
      <c r="H126">
        <v>364.83</v>
      </c>
    </row>
    <row r="127" spans="1:9" x14ac:dyDescent="0.3">
      <c r="A127">
        <v>2361</v>
      </c>
      <c r="B127">
        <v>122</v>
      </c>
      <c r="C127" t="s">
        <v>28</v>
      </c>
      <c r="D127" t="s">
        <v>63</v>
      </c>
      <c r="E127" s="22">
        <v>45530</v>
      </c>
      <c r="F127" s="22">
        <v>45530</v>
      </c>
      <c r="G127" s="22">
        <v>45530</v>
      </c>
      <c r="H127">
        <v>172.8</v>
      </c>
    </row>
    <row r="128" spans="1:9" x14ac:dyDescent="0.3">
      <c r="A128">
        <v>2362</v>
      </c>
      <c r="B128">
        <v>122</v>
      </c>
      <c r="C128" t="s">
        <v>28</v>
      </c>
      <c r="D128" t="s">
        <v>72</v>
      </c>
      <c r="E128" s="22">
        <v>45530</v>
      </c>
      <c r="F128" s="22">
        <v>45530</v>
      </c>
      <c r="G128" s="22">
        <v>45530</v>
      </c>
      <c r="H128">
        <v>364.83</v>
      </c>
    </row>
    <row r="129" spans="1:9" x14ac:dyDescent="0.3">
      <c r="A129">
        <v>2330</v>
      </c>
      <c r="B129">
        <v>122</v>
      </c>
      <c r="C129" t="s">
        <v>28</v>
      </c>
      <c r="D129" t="s">
        <v>62</v>
      </c>
      <c r="E129" s="22">
        <v>45527</v>
      </c>
      <c r="F129" s="22">
        <v>45527</v>
      </c>
      <c r="G129" s="22">
        <v>45527</v>
      </c>
      <c r="H129">
        <v>1126.43</v>
      </c>
    </row>
    <row r="130" spans="1:9" x14ac:dyDescent="0.3">
      <c r="A130">
        <v>2331</v>
      </c>
      <c r="B130">
        <v>122</v>
      </c>
      <c r="C130" t="s">
        <v>28</v>
      </c>
      <c r="D130" t="s">
        <v>60</v>
      </c>
      <c r="E130" s="22">
        <v>45527</v>
      </c>
      <c r="F130" s="22">
        <v>45527</v>
      </c>
      <c r="G130" s="22">
        <v>45527</v>
      </c>
      <c r="H130">
        <v>105.73</v>
      </c>
    </row>
    <row r="131" spans="1:9" x14ac:dyDescent="0.3">
      <c r="A131">
        <v>2332</v>
      </c>
      <c r="B131">
        <v>122</v>
      </c>
      <c r="C131" t="s">
        <v>28</v>
      </c>
      <c r="D131" t="s">
        <v>63</v>
      </c>
      <c r="E131" s="22">
        <v>45527</v>
      </c>
      <c r="F131" s="22">
        <v>45527</v>
      </c>
      <c r="G131" s="22">
        <v>45527</v>
      </c>
      <c r="H131">
        <v>57.6</v>
      </c>
    </row>
    <row r="132" spans="1:9" x14ac:dyDescent="0.3">
      <c r="A132">
        <v>2308</v>
      </c>
      <c r="B132">
        <v>122</v>
      </c>
      <c r="C132" t="s">
        <v>28</v>
      </c>
      <c r="D132" t="s">
        <v>63</v>
      </c>
      <c r="E132" s="22">
        <v>45526</v>
      </c>
      <c r="F132" s="22">
        <v>45526</v>
      </c>
      <c r="G132" s="22">
        <v>45526</v>
      </c>
      <c r="H132">
        <v>28.8</v>
      </c>
    </row>
    <row r="133" spans="1:9" x14ac:dyDescent="0.3">
      <c r="A133">
        <v>2297</v>
      </c>
      <c r="B133">
        <v>122</v>
      </c>
      <c r="C133" t="s">
        <v>28</v>
      </c>
      <c r="D133" t="s">
        <v>60</v>
      </c>
      <c r="E133" s="22">
        <v>45494</v>
      </c>
      <c r="F133" s="22">
        <v>45524</v>
      </c>
      <c r="G133" s="22">
        <v>45524</v>
      </c>
      <c r="H133">
        <v>157.03</v>
      </c>
    </row>
    <row r="134" spans="1:9" x14ac:dyDescent="0.3">
      <c r="A134">
        <v>2298</v>
      </c>
      <c r="B134">
        <v>122</v>
      </c>
      <c r="C134" t="s">
        <v>28</v>
      </c>
      <c r="D134" t="s">
        <v>73</v>
      </c>
      <c r="E134" s="22">
        <v>45524</v>
      </c>
      <c r="F134" s="22">
        <v>45524</v>
      </c>
      <c r="G134" s="22">
        <v>45524</v>
      </c>
      <c r="H134">
        <v>68.02</v>
      </c>
    </row>
    <row r="135" spans="1:9" x14ac:dyDescent="0.3">
      <c r="A135">
        <v>2164</v>
      </c>
      <c r="B135">
        <v>122</v>
      </c>
      <c r="C135" t="s">
        <v>28</v>
      </c>
      <c r="D135" t="s">
        <v>81</v>
      </c>
      <c r="E135" s="22">
        <v>45505</v>
      </c>
      <c r="F135" s="22">
        <v>45523</v>
      </c>
      <c r="G135" s="22">
        <v>45523</v>
      </c>
      <c r="H135">
        <v>150</v>
      </c>
    </row>
    <row r="136" spans="1:9" x14ac:dyDescent="0.3">
      <c r="A136">
        <v>2284</v>
      </c>
      <c r="B136">
        <v>122</v>
      </c>
      <c r="C136" t="s">
        <v>28</v>
      </c>
      <c r="D136" t="s">
        <v>73</v>
      </c>
      <c r="E136" s="22">
        <v>45523</v>
      </c>
      <c r="F136" s="22">
        <v>45523</v>
      </c>
      <c r="G136" s="22">
        <v>45523</v>
      </c>
      <c r="H136">
        <v>393.93</v>
      </c>
    </row>
    <row r="137" spans="1:9" x14ac:dyDescent="0.3">
      <c r="A137">
        <v>2285</v>
      </c>
      <c r="B137">
        <v>122</v>
      </c>
      <c r="C137" t="s">
        <v>28</v>
      </c>
      <c r="D137" t="s">
        <v>60</v>
      </c>
      <c r="E137" s="22">
        <v>45491</v>
      </c>
      <c r="F137" s="22">
        <v>45523</v>
      </c>
      <c r="G137" s="22">
        <v>45523</v>
      </c>
      <c r="H137">
        <v>761.04</v>
      </c>
    </row>
    <row r="138" spans="1:9" x14ac:dyDescent="0.3">
      <c r="A138">
        <v>2286</v>
      </c>
      <c r="B138">
        <v>122</v>
      </c>
      <c r="C138" t="s">
        <v>28</v>
      </c>
      <c r="D138" t="s">
        <v>63</v>
      </c>
      <c r="E138" s="22">
        <v>45523</v>
      </c>
      <c r="F138" s="22">
        <v>45523</v>
      </c>
      <c r="G138" s="22">
        <v>45523</v>
      </c>
      <c r="H138">
        <v>172.8</v>
      </c>
    </row>
    <row r="139" spans="1:9" x14ac:dyDescent="0.3">
      <c r="A139">
        <v>2278</v>
      </c>
      <c r="B139">
        <v>122</v>
      </c>
      <c r="C139" t="s">
        <v>28</v>
      </c>
      <c r="D139" t="s">
        <v>62</v>
      </c>
      <c r="E139" s="22">
        <v>45520</v>
      </c>
      <c r="F139" s="22">
        <v>45520</v>
      </c>
      <c r="G139" s="22">
        <v>45520</v>
      </c>
      <c r="H139">
        <v>1194.92</v>
      </c>
    </row>
    <row r="140" spans="1:9" x14ac:dyDescent="0.3">
      <c r="A140">
        <v>2279</v>
      </c>
      <c r="B140">
        <v>122</v>
      </c>
      <c r="C140" t="s">
        <v>28</v>
      </c>
      <c r="D140" t="s">
        <v>63</v>
      </c>
      <c r="E140" s="22">
        <v>45520</v>
      </c>
      <c r="F140" s="22">
        <v>45520</v>
      </c>
      <c r="G140" s="22">
        <v>45520</v>
      </c>
      <c r="H140">
        <v>28.8</v>
      </c>
    </row>
    <row r="141" spans="1:9" x14ac:dyDescent="0.3">
      <c r="A141">
        <v>2292</v>
      </c>
      <c r="B141">
        <v>122</v>
      </c>
      <c r="C141" t="s">
        <v>28</v>
      </c>
      <c r="D141" t="s">
        <v>82</v>
      </c>
      <c r="E141" s="22">
        <v>45522</v>
      </c>
      <c r="F141" s="22">
        <v>45520</v>
      </c>
      <c r="G141" s="22">
        <v>45520</v>
      </c>
      <c r="H141">
        <v>126700</v>
      </c>
      <c r="I141" t="s">
        <v>69</v>
      </c>
    </row>
    <row r="142" spans="1:9" x14ac:dyDescent="0.3">
      <c r="A142">
        <v>2121</v>
      </c>
      <c r="B142">
        <v>122</v>
      </c>
      <c r="C142" t="s">
        <v>28</v>
      </c>
      <c r="D142" t="s">
        <v>83</v>
      </c>
      <c r="E142" s="22">
        <v>45502</v>
      </c>
      <c r="F142" s="22">
        <v>45519</v>
      </c>
      <c r="G142" s="22">
        <v>45519</v>
      </c>
      <c r="H142">
        <v>385</v>
      </c>
    </row>
    <row r="143" spans="1:9" x14ac:dyDescent="0.3">
      <c r="A143">
        <v>2267</v>
      </c>
      <c r="B143">
        <v>122</v>
      </c>
      <c r="C143" t="s">
        <v>28</v>
      </c>
      <c r="D143" t="s">
        <v>63</v>
      </c>
      <c r="E143" s="22">
        <v>45519</v>
      </c>
      <c r="F143" s="22">
        <v>45519</v>
      </c>
      <c r="G143" s="22">
        <v>45519</v>
      </c>
      <c r="H143">
        <v>57.6</v>
      </c>
    </row>
    <row r="144" spans="1:9" x14ac:dyDescent="0.3">
      <c r="A144">
        <v>2245</v>
      </c>
      <c r="B144">
        <v>122</v>
      </c>
      <c r="C144" t="s">
        <v>28</v>
      </c>
      <c r="D144" t="s">
        <v>63</v>
      </c>
      <c r="E144" s="22">
        <v>45518</v>
      </c>
      <c r="F144" s="22">
        <v>45518</v>
      </c>
      <c r="G144" s="22">
        <v>45518</v>
      </c>
      <c r="H144">
        <v>28.8</v>
      </c>
    </row>
    <row r="145" spans="1:8" x14ac:dyDescent="0.3">
      <c r="A145">
        <v>2243</v>
      </c>
      <c r="B145">
        <v>122</v>
      </c>
      <c r="C145" t="s">
        <v>28</v>
      </c>
      <c r="D145" t="s">
        <v>73</v>
      </c>
      <c r="E145" s="22">
        <v>45517</v>
      </c>
      <c r="F145" s="22">
        <v>45517</v>
      </c>
      <c r="G145" s="22">
        <v>45517</v>
      </c>
      <c r="H145">
        <v>22.83</v>
      </c>
    </row>
    <row r="146" spans="1:8" x14ac:dyDescent="0.3">
      <c r="A146">
        <v>2244</v>
      </c>
      <c r="B146">
        <v>122</v>
      </c>
      <c r="C146" t="s">
        <v>28</v>
      </c>
      <c r="D146" t="s">
        <v>60</v>
      </c>
      <c r="E146" s="22">
        <v>45517</v>
      </c>
      <c r="F146" s="22">
        <v>45517</v>
      </c>
      <c r="G146" s="22">
        <v>45517</v>
      </c>
      <c r="H146">
        <v>139.58000000000001</v>
      </c>
    </row>
    <row r="147" spans="1:8" x14ac:dyDescent="0.3">
      <c r="A147">
        <v>2235</v>
      </c>
      <c r="B147">
        <v>122</v>
      </c>
      <c r="C147" t="s">
        <v>28</v>
      </c>
      <c r="D147" t="s">
        <v>60</v>
      </c>
      <c r="E147" s="22">
        <v>45516</v>
      </c>
      <c r="F147" s="22">
        <v>45516</v>
      </c>
      <c r="G147" s="22">
        <v>45516</v>
      </c>
      <c r="H147">
        <v>1228.3800000000001</v>
      </c>
    </row>
    <row r="148" spans="1:8" x14ac:dyDescent="0.3">
      <c r="A148">
        <v>2236</v>
      </c>
      <c r="B148">
        <v>122</v>
      </c>
      <c r="C148" t="s">
        <v>28</v>
      </c>
      <c r="D148" t="s">
        <v>63</v>
      </c>
      <c r="E148" s="22">
        <v>45516</v>
      </c>
      <c r="F148" s="22">
        <v>45516</v>
      </c>
      <c r="G148" s="22">
        <v>45516</v>
      </c>
      <c r="H148">
        <v>86.4</v>
      </c>
    </row>
    <row r="149" spans="1:8" x14ac:dyDescent="0.3">
      <c r="A149">
        <v>2173</v>
      </c>
      <c r="B149">
        <v>122</v>
      </c>
      <c r="C149" t="s">
        <v>28</v>
      </c>
      <c r="D149" t="s">
        <v>67</v>
      </c>
      <c r="E149" s="22">
        <v>45504</v>
      </c>
      <c r="F149" s="22">
        <v>45535</v>
      </c>
      <c r="G149" s="22">
        <v>45513</v>
      </c>
      <c r="H149">
        <v>35766.949999999997</v>
      </c>
    </row>
    <row r="150" spans="1:8" x14ac:dyDescent="0.3">
      <c r="A150">
        <v>2223</v>
      </c>
      <c r="B150">
        <v>122</v>
      </c>
      <c r="C150" t="s">
        <v>28</v>
      </c>
      <c r="D150" t="s">
        <v>62</v>
      </c>
      <c r="E150" s="22">
        <v>45513</v>
      </c>
      <c r="F150" s="22">
        <v>45513</v>
      </c>
      <c r="G150" s="22">
        <v>45513</v>
      </c>
      <c r="H150">
        <v>833.21</v>
      </c>
    </row>
    <row r="151" spans="1:8" x14ac:dyDescent="0.3">
      <c r="A151">
        <v>2224</v>
      </c>
      <c r="B151">
        <v>122</v>
      </c>
      <c r="C151" t="s">
        <v>28</v>
      </c>
      <c r="D151" t="s">
        <v>60</v>
      </c>
      <c r="E151" s="22">
        <v>45513</v>
      </c>
      <c r="F151" s="22">
        <v>45513</v>
      </c>
      <c r="G151" s="22">
        <v>45513</v>
      </c>
      <c r="H151">
        <v>93.78</v>
      </c>
    </row>
    <row r="152" spans="1:8" x14ac:dyDescent="0.3">
      <c r="A152">
        <v>2225</v>
      </c>
      <c r="B152">
        <v>122</v>
      </c>
      <c r="C152" t="s">
        <v>28</v>
      </c>
      <c r="D152" t="s">
        <v>63</v>
      </c>
      <c r="E152" s="22">
        <v>45513</v>
      </c>
      <c r="F152" s="22">
        <v>45513</v>
      </c>
      <c r="G152" s="22">
        <v>45513</v>
      </c>
      <c r="H152">
        <v>86.4</v>
      </c>
    </row>
    <row r="153" spans="1:8" x14ac:dyDescent="0.3">
      <c r="A153">
        <v>2208</v>
      </c>
      <c r="B153">
        <v>122</v>
      </c>
      <c r="C153" t="s">
        <v>28</v>
      </c>
      <c r="D153" t="s">
        <v>73</v>
      </c>
      <c r="E153" s="22">
        <v>45512</v>
      </c>
      <c r="F153" s="22">
        <v>45512</v>
      </c>
      <c r="G153" s="22">
        <v>45512</v>
      </c>
      <c r="H153">
        <v>114.81</v>
      </c>
    </row>
    <row r="154" spans="1:8" x14ac:dyDescent="0.3">
      <c r="A154">
        <v>2209</v>
      </c>
      <c r="B154">
        <v>122</v>
      </c>
      <c r="C154" t="s">
        <v>28</v>
      </c>
      <c r="D154" t="s">
        <v>60</v>
      </c>
      <c r="E154" s="22">
        <v>45512</v>
      </c>
      <c r="F154" s="22">
        <v>45512</v>
      </c>
      <c r="G154" s="22">
        <v>45512</v>
      </c>
      <c r="H154">
        <v>183.2</v>
      </c>
    </row>
    <row r="155" spans="1:8" x14ac:dyDescent="0.3">
      <c r="A155">
        <v>2198</v>
      </c>
      <c r="B155">
        <v>122</v>
      </c>
      <c r="C155" t="s">
        <v>28</v>
      </c>
      <c r="D155" t="s">
        <v>63</v>
      </c>
      <c r="E155" s="22">
        <v>45511</v>
      </c>
      <c r="F155" s="22">
        <v>45511</v>
      </c>
      <c r="G155" s="22">
        <v>45511</v>
      </c>
      <c r="H155">
        <v>86.4</v>
      </c>
    </row>
    <row r="156" spans="1:8" x14ac:dyDescent="0.3">
      <c r="A156">
        <v>2163</v>
      </c>
      <c r="B156">
        <v>122</v>
      </c>
      <c r="C156" t="s">
        <v>28</v>
      </c>
      <c r="D156" t="s">
        <v>64</v>
      </c>
      <c r="E156" s="22">
        <v>45504</v>
      </c>
      <c r="F156" s="22">
        <v>45534</v>
      </c>
      <c r="G156" s="22">
        <v>45510</v>
      </c>
      <c r="H156">
        <v>189</v>
      </c>
    </row>
    <row r="157" spans="1:8" x14ac:dyDescent="0.3">
      <c r="A157">
        <v>2193</v>
      </c>
      <c r="B157">
        <v>122</v>
      </c>
      <c r="C157" t="s">
        <v>28</v>
      </c>
      <c r="D157" t="s">
        <v>73</v>
      </c>
      <c r="E157" s="22">
        <v>45510</v>
      </c>
      <c r="F157" s="22">
        <v>45510</v>
      </c>
      <c r="G157" s="22">
        <v>45510</v>
      </c>
      <c r="H157">
        <v>8016.34</v>
      </c>
    </row>
    <row r="158" spans="1:8" x14ac:dyDescent="0.3">
      <c r="A158">
        <v>2194</v>
      </c>
      <c r="B158">
        <v>122</v>
      </c>
      <c r="C158" t="s">
        <v>28</v>
      </c>
      <c r="D158" t="s">
        <v>60</v>
      </c>
      <c r="E158" s="22">
        <v>45510</v>
      </c>
      <c r="F158" s="22">
        <v>45510</v>
      </c>
      <c r="G158" s="22">
        <v>45510</v>
      </c>
      <c r="H158">
        <v>169.56</v>
      </c>
    </row>
    <row r="159" spans="1:8" x14ac:dyDescent="0.3">
      <c r="A159">
        <v>2174</v>
      </c>
      <c r="B159">
        <v>122</v>
      </c>
      <c r="C159" t="s">
        <v>28</v>
      </c>
      <c r="D159" t="s">
        <v>73</v>
      </c>
      <c r="E159" s="22">
        <v>45509</v>
      </c>
      <c r="F159" s="22">
        <v>45509</v>
      </c>
      <c r="G159" s="22">
        <v>45509</v>
      </c>
      <c r="H159">
        <v>5084.55</v>
      </c>
    </row>
    <row r="160" spans="1:8" x14ac:dyDescent="0.3">
      <c r="A160">
        <v>2175</v>
      </c>
      <c r="B160">
        <v>122</v>
      </c>
      <c r="C160" t="s">
        <v>28</v>
      </c>
      <c r="D160" t="s">
        <v>60</v>
      </c>
      <c r="E160" s="22">
        <v>45509</v>
      </c>
      <c r="F160" s="22">
        <v>45509</v>
      </c>
      <c r="G160" s="22">
        <v>45509</v>
      </c>
      <c r="H160">
        <v>231.33</v>
      </c>
    </row>
    <row r="161" spans="1:9" x14ac:dyDescent="0.3">
      <c r="A161">
        <v>2176</v>
      </c>
      <c r="B161">
        <v>122</v>
      </c>
      <c r="C161" t="s">
        <v>28</v>
      </c>
      <c r="D161" t="s">
        <v>63</v>
      </c>
      <c r="E161" s="22">
        <v>45509</v>
      </c>
      <c r="F161" s="22">
        <v>45509</v>
      </c>
      <c r="G161" s="22">
        <v>45509</v>
      </c>
      <c r="H161">
        <v>57.6</v>
      </c>
    </row>
    <row r="162" spans="1:9" x14ac:dyDescent="0.3">
      <c r="A162">
        <v>2177</v>
      </c>
      <c r="B162">
        <v>122</v>
      </c>
      <c r="C162" t="s">
        <v>28</v>
      </c>
      <c r="D162" t="s">
        <v>84</v>
      </c>
      <c r="E162" s="22">
        <v>45511</v>
      </c>
      <c r="F162" s="22">
        <v>45509</v>
      </c>
      <c r="G162" s="22">
        <v>45509</v>
      </c>
      <c r="H162">
        <v>29215</v>
      </c>
      <c r="I162" t="s">
        <v>69</v>
      </c>
    </row>
    <row r="163" spans="1:9" x14ac:dyDescent="0.3">
      <c r="A163">
        <v>2178</v>
      </c>
      <c r="B163">
        <v>122</v>
      </c>
      <c r="C163" t="s">
        <v>28</v>
      </c>
      <c r="D163" t="s">
        <v>85</v>
      </c>
      <c r="E163" s="22">
        <v>45502</v>
      </c>
      <c r="F163" s="22">
        <v>45499</v>
      </c>
      <c r="G163" s="22">
        <v>45509</v>
      </c>
      <c r="H163">
        <v>14079.6</v>
      </c>
      <c r="I163" t="s">
        <v>69</v>
      </c>
    </row>
    <row r="164" spans="1:9" x14ac:dyDescent="0.3">
      <c r="A164">
        <v>788</v>
      </c>
      <c r="B164">
        <v>122</v>
      </c>
      <c r="C164" t="s">
        <v>28</v>
      </c>
      <c r="D164" t="s">
        <v>66</v>
      </c>
      <c r="E164" s="22">
        <v>45343</v>
      </c>
      <c r="F164" s="22">
        <v>45321</v>
      </c>
      <c r="G164" s="22">
        <v>45506</v>
      </c>
      <c r="H164">
        <v>80000</v>
      </c>
    </row>
    <row r="165" spans="1:9" x14ac:dyDescent="0.3">
      <c r="A165">
        <v>2159</v>
      </c>
      <c r="B165">
        <v>122</v>
      </c>
      <c r="C165" t="s">
        <v>28</v>
      </c>
      <c r="D165" t="s">
        <v>60</v>
      </c>
      <c r="E165" s="22">
        <v>45506</v>
      </c>
      <c r="F165" s="22">
        <v>45506</v>
      </c>
      <c r="G165" s="22">
        <v>45506</v>
      </c>
      <c r="H165">
        <v>381.66</v>
      </c>
    </row>
    <row r="166" spans="1:9" x14ac:dyDescent="0.3">
      <c r="A166">
        <v>2169</v>
      </c>
      <c r="B166">
        <v>122</v>
      </c>
      <c r="C166" t="s">
        <v>28</v>
      </c>
      <c r="D166" t="s">
        <v>62</v>
      </c>
      <c r="E166" s="22">
        <v>45506</v>
      </c>
      <c r="F166" s="22">
        <v>45506</v>
      </c>
      <c r="G166" s="22">
        <v>45506</v>
      </c>
      <c r="H166">
        <v>1547.88</v>
      </c>
    </row>
    <row r="167" spans="1:9" x14ac:dyDescent="0.3">
      <c r="A167">
        <v>2170</v>
      </c>
      <c r="B167">
        <v>122</v>
      </c>
      <c r="C167" t="s">
        <v>28</v>
      </c>
      <c r="D167" t="s">
        <v>60</v>
      </c>
      <c r="E167" s="22">
        <v>45506</v>
      </c>
      <c r="F167" s="22">
        <v>45506</v>
      </c>
      <c r="G167" s="22">
        <v>45506</v>
      </c>
      <c r="H167">
        <v>207.18</v>
      </c>
    </row>
    <row r="168" spans="1:9" x14ac:dyDescent="0.3">
      <c r="A168">
        <v>2171</v>
      </c>
      <c r="B168">
        <v>122</v>
      </c>
      <c r="C168" t="s">
        <v>28</v>
      </c>
      <c r="D168" t="s">
        <v>86</v>
      </c>
      <c r="E168" s="22">
        <v>45493</v>
      </c>
      <c r="F168" s="22">
        <v>45506</v>
      </c>
      <c r="G168" s="22">
        <v>45506</v>
      </c>
      <c r="H168">
        <v>50.85</v>
      </c>
    </row>
    <row r="169" spans="1:9" x14ac:dyDescent="0.3">
      <c r="A169">
        <v>2172</v>
      </c>
      <c r="B169">
        <v>122</v>
      </c>
      <c r="C169" t="s">
        <v>28</v>
      </c>
      <c r="D169" t="s">
        <v>63</v>
      </c>
      <c r="E169" s="22">
        <v>45506</v>
      </c>
      <c r="F169" s="22">
        <v>45506</v>
      </c>
      <c r="G169" s="22">
        <v>45506</v>
      </c>
      <c r="H169">
        <v>28.8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73"/>
  <sheetViews>
    <sheetView workbookViewId="0">
      <selection activeCell="Y21" sqref="Y21"/>
    </sheetView>
  </sheetViews>
  <sheetFormatPr defaultRowHeight="14.4" x14ac:dyDescent="0.3"/>
  <cols>
    <col min="6" max="10" width="17" bestFit="1" customWidth="1"/>
  </cols>
  <sheetData>
    <row r="1" spans="1:19" x14ac:dyDescent="0.3">
      <c r="A1" t="s">
        <v>87</v>
      </c>
      <c r="B1" t="s">
        <v>23</v>
      </c>
      <c r="C1" t="s">
        <v>24</v>
      </c>
      <c r="D1" t="s">
        <v>88</v>
      </c>
      <c r="E1" t="s">
        <v>27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</row>
    <row r="2" spans="1:19" x14ac:dyDescent="0.3">
      <c r="A2">
        <v>87482</v>
      </c>
      <c r="B2">
        <v>122</v>
      </c>
      <c r="C2" t="s">
        <v>28</v>
      </c>
      <c r="D2" t="s">
        <v>103</v>
      </c>
      <c r="E2">
        <v>698.39</v>
      </c>
      <c r="F2" s="22">
        <v>45625</v>
      </c>
      <c r="G2" s="22">
        <v>45623</v>
      </c>
      <c r="H2" s="22">
        <v>45623</v>
      </c>
      <c r="I2" s="22">
        <v>45611</v>
      </c>
      <c r="J2" s="22">
        <v>45615</v>
      </c>
      <c r="K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</row>
    <row r="3" spans="1:19" x14ac:dyDescent="0.3">
      <c r="A3">
        <v>87483</v>
      </c>
      <c r="B3">
        <v>122</v>
      </c>
      <c r="C3" t="s">
        <v>28</v>
      </c>
      <c r="D3" t="s">
        <v>103</v>
      </c>
      <c r="E3">
        <v>512</v>
      </c>
      <c r="F3" s="22">
        <v>45624</v>
      </c>
      <c r="G3" s="22">
        <v>45623</v>
      </c>
      <c r="H3" s="22">
        <v>45623</v>
      </c>
      <c r="I3" s="22">
        <v>45610</v>
      </c>
      <c r="J3" s="22">
        <v>45615</v>
      </c>
      <c r="K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</row>
    <row r="4" spans="1:19" x14ac:dyDescent="0.3">
      <c r="A4">
        <v>87484</v>
      </c>
      <c r="B4">
        <v>122</v>
      </c>
      <c r="C4" t="s">
        <v>28</v>
      </c>
      <c r="D4" t="s">
        <v>110</v>
      </c>
      <c r="E4">
        <v>589</v>
      </c>
      <c r="F4" s="22">
        <v>45625</v>
      </c>
      <c r="G4" s="22">
        <v>45623</v>
      </c>
      <c r="H4" s="22">
        <v>45623</v>
      </c>
      <c r="I4" s="22">
        <v>45610</v>
      </c>
      <c r="J4" s="22">
        <v>45615</v>
      </c>
      <c r="K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</row>
    <row r="5" spans="1:19" x14ac:dyDescent="0.3">
      <c r="A5">
        <v>87594</v>
      </c>
      <c r="B5">
        <v>122</v>
      </c>
      <c r="C5" t="s">
        <v>28</v>
      </c>
      <c r="D5" t="s">
        <v>111</v>
      </c>
      <c r="E5">
        <v>864.9</v>
      </c>
      <c r="F5" s="22">
        <v>45624</v>
      </c>
      <c r="G5" s="22">
        <v>45623</v>
      </c>
      <c r="H5" s="22">
        <v>45623</v>
      </c>
      <c r="I5" s="22">
        <v>45617</v>
      </c>
      <c r="J5" s="22">
        <v>45617</v>
      </c>
      <c r="K5" t="s">
        <v>104</v>
      </c>
      <c r="L5" t="s">
        <v>112</v>
      </c>
      <c r="M5" t="s">
        <v>113</v>
      </c>
      <c r="N5" t="s">
        <v>105</v>
      </c>
      <c r="O5" t="s">
        <v>106</v>
      </c>
      <c r="P5" t="s">
        <v>107</v>
      </c>
      <c r="Q5" t="s">
        <v>108</v>
      </c>
      <c r="R5" t="s">
        <v>109</v>
      </c>
    </row>
    <row r="6" spans="1:19" x14ac:dyDescent="0.3">
      <c r="A6">
        <v>87596</v>
      </c>
      <c r="B6">
        <v>122</v>
      </c>
      <c r="C6" t="s">
        <v>28</v>
      </c>
      <c r="D6" t="s">
        <v>114</v>
      </c>
      <c r="E6">
        <v>828.24</v>
      </c>
      <c r="F6" s="22">
        <v>45625</v>
      </c>
      <c r="G6" s="22">
        <v>45621</v>
      </c>
      <c r="H6" s="22">
        <v>45623</v>
      </c>
      <c r="I6" s="22">
        <v>45617</v>
      </c>
      <c r="J6" s="22">
        <v>45617</v>
      </c>
      <c r="K6" t="s">
        <v>104</v>
      </c>
      <c r="L6" t="s">
        <v>112</v>
      </c>
      <c r="M6" t="s">
        <v>113</v>
      </c>
      <c r="N6" t="s">
        <v>105</v>
      </c>
      <c r="O6" t="s">
        <v>106</v>
      </c>
      <c r="P6" t="s">
        <v>107</v>
      </c>
      <c r="Q6" t="s">
        <v>108</v>
      </c>
      <c r="R6" t="s">
        <v>109</v>
      </c>
    </row>
    <row r="7" spans="1:19" x14ac:dyDescent="0.3">
      <c r="A7">
        <v>87603</v>
      </c>
      <c r="B7">
        <v>122</v>
      </c>
      <c r="C7" t="s">
        <v>28</v>
      </c>
      <c r="D7" t="s">
        <v>115</v>
      </c>
      <c r="E7">
        <v>2164.7600000000002</v>
      </c>
      <c r="F7" s="22">
        <v>45627</v>
      </c>
      <c r="G7" s="22">
        <v>45623</v>
      </c>
      <c r="H7" s="22">
        <v>45623</v>
      </c>
      <c r="I7" s="22">
        <v>45615</v>
      </c>
      <c r="J7" s="22">
        <v>45617</v>
      </c>
      <c r="K7" t="s">
        <v>104</v>
      </c>
      <c r="N7" t="s">
        <v>105</v>
      </c>
      <c r="O7" t="s">
        <v>106</v>
      </c>
      <c r="P7" t="s">
        <v>107</v>
      </c>
      <c r="Q7" t="s">
        <v>108</v>
      </c>
      <c r="R7" t="s">
        <v>109</v>
      </c>
    </row>
    <row r="8" spans="1:19" x14ac:dyDescent="0.3">
      <c r="A8">
        <v>87608</v>
      </c>
      <c r="B8">
        <v>122</v>
      </c>
      <c r="C8" t="s">
        <v>28</v>
      </c>
      <c r="D8" t="s">
        <v>116</v>
      </c>
      <c r="E8">
        <v>1440.75</v>
      </c>
      <c r="F8" s="22">
        <v>45624</v>
      </c>
      <c r="G8" s="22">
        <v>45623</v>
      </c>
      <c r="H8" s="22">
        <v>45623</v>
      </c>
      <c r="I8" s="22">
        <v>45615</v>
      </c>
      <c r="J8" s="22">
        <v>45617</v>
      </c>
      <c r="K8" t="s">
        <v>104</v>
      </c>
      <c r="L8" t="s">
        <v>112</v>
      </c>
      <c r="M8" t="s">
        <v>117</v>
      </c>
      <c r="N8" t="s">
        <v>105</v>
      </c>
      <c r="O8" t="s">
        <v>106</v>
      </c>
      <c r="P8" t="s">
        <v>107</v>
      </c>
      <c r="Q8" t="s">
        <v>108</v>
      </c>
      <c r="R8" t="s">
        <v>109</v>
      </c>
    </row>
    <row r="9" spans="1:19" x14ac:dyDescent="0.3">
      <c r="A9">
        <v>87842</v>
      </c>
      <c r="B9">
        <v>122</v>
      </c>
      <c r="C9" t="s">
        <v>28</v>
      </c>
      <c r="D9" t="s">
        <v>118</v>
      </c>
      <c r="E9">
        <v>8900.74</v>
      </c>
      <c r="F9" s="22">
        <v>45625</v>
      </c>
      <c r="G9" s="22">
        <v>45623</v>
      </c>
      <c r="H9" s="22">
        <v>45623</v>
      </c>
      <c r="I9" s="22">
        <v>45597</v>
      </c>
      <c r="J9" s="22">
        <v>45617</v>
      </c>
      <c r="K9" t="s">
        <v>119</v>
      </c>
      <c r="L9" t="s">
        <v>120</v>
      </c>
      <c r="M9" t="s">
        <v>121</v>
      </c>
      <c r="N9" t="s">
        <v>105</v>
      </c>
      <c r="O9" t="s">
        <v>106</v>
      </c>
      <c r="P9" t="s">
        <v>107</v>
      </c>
      <c r="Q9" t="s">
        <v>108</v>
      </c>
      <c r="R9" t="s">
        <v>109</v>
      </c>
    </row>
    <row r="10" spans="1:19" x14ac:dyDescent="0.3">
      <c r="A10">
        <v>87844</v>
      </c>
      <c r="B10">
        <v>122</v>
      </c>
      <c r="C10" t="s">
        <v>28</v>
      </c>
      <c r="D10" t="s">
        <v>118</v>
      </c>
      <c r="E10">
        <v>4048.55</v>
      </c>
      <c r="F10" s="22">
        <v>45625</v>
      </c>
      <c r="G10" s="22">
        <v>45623</v>
      </c>
      <c r="H10" s="22">
        <v>45623</v>
      </c>
      <c r="I10" s="22">
        <v>45597</v>
      </c>
      <c r="J10" s="22">
        <v>45617</v>
      </c>
      <c r="K10" t="s">
        <v>119</v>
      </c>
      <c r="L10" t="s">
        <v>120</v>
      </c>
      <c r="M10" t="s">
        <v>122</v>
      </c>
      <c r="N10" t="s">
        <v>105</v>
      </c>
      <c r="O10" t="s">
        <v>106</v>
      </c>
      <c r="P10" t="s">
        <v>107</v>
      </c>
      <c r="Q10" t="s">
        <v>108</v>
      </c>
      <c r="R10" t="s">
        <v>109</v>
      </c>
    </row>
    <row r="11" spans="1:19" x14ac:dyDescent="0.3">
      <c r="A11">
        <v>88437</v>
      </c>
      <c r="B11">
        <v>122</v>
      </c>
      <c r="C11" t="s">
        <v>28</v>
      </c>
      <c r="D11" t="s">
        <v>123</v>
      </c>
      <c r="E11">
        <v>1952.55</v>
      </c>
      <c r="F11" s="22">
        <v>45625</v>
      </c>
      <c r="G11" s="22"/>
      <c r="H11" s="22">
        <v>45623</v>
      </c>
      <c r="I11" s="22">
        <v>45625</v>
      </c>
      <c r="J11" s="22"/>
      <c r="K11" t="s">
        <v>119</v>
      </c>
      <c r="L11" t="s">
        <v>120</v>
      </c>
      <c r="M11" t="s">
        <v>124</v>
      </c>
      <c r="N11" t="s">
        <v>105</v>
      </c>
      <c r="O11" t="s">
        <v>106</v>
      </c>
      <c r="P11" t="s">
        <v>107</v>
      </c>
      <c r="Q11" t="s">
        <v>108</v>
      </c>
      <c r="R11" t="s">
        <v>109</v>
      </c>
    </row>
    <row r="12" spans="1:19" x14ac:dyDescent="0.3">
      <c r="A12">
        <v>88438</v>
      </c>
      <c r="B12">
        <v>122</v>
      </c>
      <c r="C12" t="s">
        <v>28</v>
      </c>
      <c r="D12" t="s">
        <v>125</v>
      </c>
      <c r="E12">
        <v>2143.8000000000002</v>
      </c>
      <c r="F12" s="22">
        <v>45625</v>
      </c>
      <c r="G12" s="22"/>
      <c r="H12" s="22">
        <v>45623</v>
      </c>
      <c r="I12" s="22">
        <v>45625</v>
      </c>
      <c r="J12" s="22"/>
      <c r="K12" t="s">
        <v>119</v>
      </c>
      <c r="L12" t="s">
        <v>120</v>
      </c>
      <c r="M12" t="s">
        <v>124</v>
      </c>
      <c r="N12" t="s">
        <v>105</v>
      </c>
      <c r="O12" t="s">
        <v>106</v>
      </c>
      <c r="P12" t="s">
        <v>107</v>
      </c>
      <c r="Q12" t="s">
        <v>108</v>
      </c>
      <c r="R12" t="s">
        <v>109</v>
      </c>
    </row>
    <row r="13" spans="1:19" x14ac:dyDescent="0.3">
      <c r="A13">
        <v>88439</v>
      </c>
      <c r="B13">
        <v>122</v>
      </c>
      <c r="C13" t="s">
        <v>28</v>
      </c>
      <c r="D13" t="s">
        <v>126</v>
      </c>
      <c r="E13">
        <v>1195.57</v>
      </c>
      <c r="F13" s="22">
        <v>45625</v>
      </c>
      <c r="G13" s="22"/>
      <c r="H13" s="22">
        <v>45623</v>
      </c>
      <c r="I13" s="22">
        <v>45625</v>
      </c>
      <c r="J13" s="22"/>
      <c r="K13" t="s">
        <v>119</v>
      </c>
      <c r="L13" t="s">
        <v>120</v>
      </c>
      <c r="M13" t="s">
        <v>124</v>
      </c>
      <c r="N13" t="s">
        <v>105</v>
      </c>
      <c r="O13" t="s">
        <v>106</v>
      </c>
      <c r="P13" t="s">
        <v>107</v>
      </c>
      <c r="Q13" t="s">
        <v>108</v>
      </c>
      <c r="R13" t="s">
        <v>109</v>
      </c>
    </row>
    <row r="14" spans="1:19" x14ac:dyDescent="0.3">
      <c r="A14">
        <v>88440</v>
      </c>
      <c r="B14">
        <v>122</v>
      </c>
      <c r="C14" t="s">
        <v>28</v>
      </c>
      <c r="D14" t="s">
        <v>127</v>
      </c>
      <c r="E14">
        <v>1398.98</v>
      </c>
      <c r="F14" s="22">
        <v>45625</v>
      </c>
      <c r="G14" s="22"/>
      <c r="H14" s="22">
        <v>45623</v>
      </c>
      <c r="I14" s="22">
        <v>45625</v>
      </c>
      <c r="J14" s="22"/>
      <c r="K14" t="s">
        <v>119</v>
      </c>
      <c r="L14" t="s">
        <v>120</v>
      </c>
      <c r="M14" t="s">
        <v>124</v>
      </c>
      <c r="N14" t="s">
        <v>105</v>
      </c>
      <c r="O14" t="s">
        <v>106</v>
      </c>
      <c r="P14" t="s">
        <v>107</v>
      </c>
      <c r="Q14" t="s">
        <v>108</v>
      </c>
      <c r="R14" t="s">
        <v>109</v>
      </c>
    </row>
    <row r="15" spans="1:19" x14ac:dyDescent="0.3">
      <c r="A15">
        <v>88441</v>
      </c>
      <c r="B15">
        <v>122</v>
      </c>
      <c r="C15" t="s">
        <v>28</v>
      </c>
      <c r="D15" t="s">
        <v>128</v>
      </c>
      <c r="E15">
        <v>1407.95</v>
      </c>
      <c r="F15" s="22">
        <v>45625</v>
      </c>
      <c r="G15" s="22"/>
      <c r="H15" s="22">
        <v>45623</v>
      </c>
      <c r="I15" s="22">
        <v>45625</v>
      </c>
      <c r="J15" s="22"/>
      <c r="K15" t="s">
        <v>119</v>
      </c>
      <c r="L15" t="s">
        <v>120</v>
      </c>
      <c r="M15" t="s">
        <v>124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</row>
    <row r="16" spans="1:19" x14ac:dyDescent="0.3">
      <c r="A16">
        <v>88442</v>
      </c>
      <c r="B16">
        <v>122</v>
      </c>
      <c r="C16" t="s">
        <v>28</v>
      </c>
      <c r="D16" t="s">
        <v>129</v>
      </c>
      <c r="E16">
        <v>2039.85</v>
      </c>
      <c r="F16" s="22">
        <v>45625</v>
      </c>
      <c r="G16" s="22"/>
      <c r="H16" s="22">
        <v>45623</v>
      </c>
      <c r="I16" s="22">
        <v>45625</v>
      </c>
      <c r="J16" s="22"/>
      <c r="K16" t="s">
        <v>119</v>
      </c>
      <c r="L16" t="s">
        <v>120</v>
      </c>
      <c r="M16" t="s">
        <v>124</v>
      </c>
      <c r="N16" t="s">
        <v>105</v>
      </c>
      <c r="O16" t="s">
        <v>106</v>
      </c>
      <c r="P16" t="s">
        <v>107</v>
      </c>
      <c r="Q16" t="s">
        <v>108</v>
      </c>
      <c r="R16" t="s">
        <v>109</v>
      </c>
    </row>
    <row r="17" spans="1:18" x14ac:dyDescent="0.3">
      <c r="A17">
        <v>88443</v>
      </c>
      <c r="B17">
        <v>122</v>
      </c>
      <c r="C17" t="s">
        <v>28</v>
      </c>
      <c r="D17" t="s">
        <v>130</v>
      </c>
      <c r="E17">
        <v>1640.84</v>
      </c>
      <c r="F17" s="22">
        <v>45625</v>
      </c>
      <c r="G17" s="22"/>
      <c r="H17" s="22">
        <v>45623</v>
      </c>
      <c r="I17" s="22">
        <v>45625</v>
      </c>
      <c r="J17" s="22"/>
      <c r="K17" t="s">
        <v>119</v>
      </c>
      <c r="L17" t="s">
        <v>120</v>
      </c>
      <c r="M17" t="s">
        <v>124</v>
      </c>
      <c r="N17" t="s">
        <v>105</v>
      </c>
      <c r="O17" t="s">
        <v>106</v>
      </c>
      <c r="P17" t="s">
        <v>107</v>
      </c>
      <c r="Q17" t="s">
        <v>108</v>
      </c>
      <c r="R17" t="s">
        <v>109</v>
      </c>
    </row>
    <row r="18" spans="1:18" x14ac:dyDescent="0.3">
      <c r="A18">
        <v>88444</v>
      </c>
      <c r="B18">
        <v>122</v>
      </c>
      <c r="C18" t="s">
        <v>28</v>
      </c>
      <c r="D18" t="s">
        <v>131</v>
      </c>
      <c r="E18">
        <v>1380.69</v>
      </c>
      <c r="F18" s="22">
        <v>45625</v>
      </c>
      <c r="G18" s="22"/>
      <c r="H18" s="22">
        <v>45623</v>
      </c>
      <c r="I18" s="22">
        <v>45625</v>
      </c>
      <c r="J18" s="22"/>
      <c r="K18" t="s">
        <v>119</v>
      </c>
      <c r="L18" t="s">
        <v>120</v>
      </c>
      <c r="M18" t="s">
        <v>124</v>
      </c>
      <c r="N18" t="s">
        <v>105</v>
      </c>
      <c r="O18" t="s">
        <v>106</v>
      </c>
      <c r="P18" t="s">
        <v>107</v>
      </c>
      <c r="Q18" t="s">
        <v>108</v>
      </c>
      <c r="R18" t="s">
        <v>109</v>
      </c>
    </row>
    <row r="19" spans="1:18" x14ac:dyDescent="0.3">
      <c r="A19">
        <v>88445</v>
      </c>
      <c r="B19">
        <v>122</v>
      </c>
      <c r="C19" t="s">
        <v>28</v>
      </c>
      <c r="D19" t="s">
        <v>132</v>
      </c>
      <c r="E19">
        <v>1241.92</v>
      </c>
      <c r="F19" s="22">
        <v>45625</v>
      </c>
      <c r="G19" s="22"/>
      <c r="H19" s="22">
        <v>45623</v>
      </c>
      <c r="I19" s="22">
        <v>45625</v>
      </c>
      <c r="J19" s="22"/>
      <c r="K19" t="s">
        <v>119</v>
      </c>
      <c r="L19" t="s">
        <v>120</v>
      </c>
      <c r="M19" t="s">
        <v>124</v>
      </c>
      <c r="N19" t="s">
        <v>105</v>
      </c>
      <c r="O19" t="s">
        <v>106</v>
      </c>
      <c r="P19" t="s">
        <v>107</v>
      </c>
      <c r="Q19" t="s">
        <v>108</v>
      </c>
      <c r="R19" t="s">
        <v>109</v>
      </c>
    </row>
    <row r="20" spans="1:18" x14ac:dyDescent="0.3">
      <c r="A20">
        <v>88446</v>
      </c>
      <c r="B20">
        <v>122</v>
      </c>
      <c r="C20" t="s">
        <v>28</v>
      </c>
      <c r="D20" t="s">
        <v>133</v>
      </c>
      <c r="E20">
        <v>1572.67</v>
      </c>
      <c r="F20" s="22">
        <v>45625</v>
      </c>
      <c r="G20" s="22"/>
      <c r="H20" s="22">
        <v>45623</v>
      </c>
      <c r="I20" s="22">
        <v>45625</v>
      </c>
      <c r="J20" s="22"/>
      <c r="K20" t="s">
        <v>119</v>
      </c>
      <c r="L20" t="s">
        <v>120</v>
      </c>
      <c r="M20" t="s">
        <v>124</v>
      </c>
      <c r="N20" t="s">
        <v>105</v>
      </c>
      <c r="O20" t="s">
        <v>106</v>
      </c>
      <c r="P20" t="s">
        <v>107</v>
      </c>
      <c r="Q20" t="s">
        <v>108</v>
      </c>
      <c r="R20" t="s">
        <v>109</v>
      </c>
    </row>
    <row r="21" spans="1:18" x14ac:dyDescent="0.3">
      <c r="A21">
        <v>88447</v>
      </c>
      <c r="B21">
        <v>122</v>
      </c>
      <c r="C21" t="s">
        <v>28</v>
      </c>
      <c r="D21" t="s">
        <v>134</v>
      </c>
      <c r="E21">
        <v>1619.13</v>
      </c>
      <c r="F21" s="22">
        <v>45625</v>
      </c>
      <c r="G21" s="22"/>
      <c r="H21" s="22">
        <v>45623</v>
      </c>
      <c r="I21" s="22">
        <v>45625</v>
      </c>
      <c r="J21" s="22"/>
      <c r="K21" t="s">
        <v>119</v>
      </c>
      <c r="L21" t="s">
        <v>120</v>
      </c>
      <c r="M21" t="s">
        <v>124</v>
      </c>
      <c r="N21" t="s">
        <v>105</v>
      </c>
      <c r="O21" t="s">
        <v>106</v>
      </c>
      <c r="P21" t="s">
        <v>107</v>
      </c>
      <c r="Q21" t="s">
        <v>108</v>
      </c>
      <c r="R21" t="s">
        <v>109</v>
      </c>
    </row>
    <row r="22" spans="1:18" x14ac:dyDescent="0.3">
      <c r="A22">
        <v>88448</v>
      </c>
      <c r="B22">
        <v>122</v>
      </c>
      <c r="C22" t="s">
        <v>28</v>
      </c>
      <c r="D22" t="s">
        <v>135</v>
      </c>
      <c r="E22">
        <v>731.13</v>
      </c>
      <c r="F22" s="22">
        <v>45625</v>
      </c>
      <c r="G22" s="22"/>
      <c r="H22" s="22">
        <v>45623</v>
      </c>
      <c r="I22" s="22">
        <v>45625</v>
      </c>
      <c r="J22" s="22"/>
      <c r="K22" t="s">
        <v>119</v>
      </c>
      <c r="L22" t="s">
        <v>120</v>
      </c>
      <c r="M22" t="s">
        <v>124</v>
      </c>
      <c r="N22" t="s">
        <v>105</v>
      </c>
      <c r="O22" t="s">
        <v>106</v>
      </c>
      <c r="P22" t="s">
        <v>107</v>
      </c>
      <c r="Q22" t="s">
        <v>108</v>
      </c>
      <c r="R22" t="s">
        <v>109</v>
      </c>
    </row>
    <row r="23" spans="1:18" x14ac:dyDescent="0.3">
      <c r="A23">
        <v>88449</v>
      </c>
      <c r="B23">
        <v>122</v>
      </c>
      <c r="C23" t="s">
        <v>28</v>
      </c>
      <c r="D23" t="s">
        <v>136</v>
      </c>
      <c r="E23">
        <v>1727.74</v>
      </c>
      <c r="F23" s="22">
        <v>45625</v>
      </c>
      <c r="G23" s="22"/>
      <c r="H23" s="22">
        <v>45623</v>
      </c>
      <c r="I23" s="22">
        <v>45625</v>
      </c>
      <c r="J23" s="22"/>
      <c r="K23" t="s">
        <v>119</v>
      </c>
      <c r="L23" t="s">
        <v>120</v>
      </c>
      <c r="M23" t="s">
        <v>124</v>
      </c>
      <c r="N23" t="s">
        <v>105</v>
      </c>
      <c r="O23" t="s">
        <v>106</v>
      </c>
      <c r="P23" t="s">
        <v>107</v>
      </c>
      <c r="Q23" t="s">
        <v>108</v>
      </c>
      <c r="R23" t="s">
        <v>109</v>
      </c>
    </row>
    <row r="24" spans="1:18" x14ac:dyDescent="0.3">
      <c r="A24">
        <v>88450</v>
      </c>
      <c r="B24">
        <v>122</v>
      </c>
      <c r="C24" t="s">
        <v>28</v>
      </c>
      <c r="D24" t="s">
        <v>137</v>
      </c>
      <c r="E24">
        <v>2160.9499999999998</v>
      </c>
      <c r="F24" s="22">
        <v>45625</v>
      </c>
      <c r="G24" s="22"/>
      <c r="H24" s="22">
        <v>45623</v>
      </c>
      <c r="I24" s="22">
        <v>45625</v>
      </c>
      <c r="J24" s="22"/>
      <c r="K24" t="s">
        <v>119</v>
      </c>
      <c r="L24" t="s">
        <v>120</v>
      </c>
      <c r="M24" t="s">
        <v>124</v>
      </c>
      <c r="N24" t="s">
        <v>105</v>
      </c>
      <c r="O24" t="s">
        <v>106</v>
      </c>
      <c r="P24" t="s">
        <v>107</v>
      </c>
      <c r="Q24" t="s">
        <v>108</v>
      </c>
      <c r="R24" t="s">
        <v>109</v>
      </c>
    </row>
    <row r="25" spans="1:18" x14ac:dyDescent="0.3">
      <c r="A25">
        <v>88451</v>
      </c>
      <c r="B25">
        <v>122</v>
      </c>
      <c r="C25" t="s">
        <v>28</v>
      </c>
      <c r="D25" t="s">
        <v>138</v>
      </c>
      <c r="E25">
        <v>2091.0500000000002</v>
      </c>
      <c r="F25" s="22">
        <v>45625</v>
      </c>
      <c r="G25" s="22"/>
      <c r="H25" s="22">
        <v>45623</v>
      </c>
      <c r="I25" s="22">
        <v>45625</v>
      </c>
      <c r="J25" s="22"/>
      <c r="K25" t="s">
        <v>119</v>
      </c>
      <c r="L25" t="s">
        <v>120</v>
      </c>
      <c r="M25" t="s">
        <v>124</v>
      </c>
      <c r="N25" t="s">
        <v>105</v>
      </c>
      <c r="O25" t="s">
        <v>106</v>
      </c>
      <c r="P25" t="s">
        <v>107</v>
      </c>
      <c r="Q25" t="s">
        <v>108</v>
      </c>
      <c r="R25" t="s">
        <v>109</v>
      </c>
    </row>
    <row r="26" spans="1:18" x14ac:dyDescent="0.3">
      <c r="A26">
        <v>88452</v>
      </c>
      <c r="B26">
        <v>122</v>
      </c>
      <c r="C26" t="s">
        <v>28</v>
      </c>
      <c r="D26" t="s">
        <v>139</v>
      </c>
      <c r="E26">
        <v>2128.19</v>
      </c>
      <c r="F26" s="22">
        <v>45625</v>
      </c>
      <c r="G26" s="22"/>
      <c r="H26" s="22">
        <v>45623</v>
      </c>
      <c r="I26" s="22">
        <v>45625</v>
      </c>
      <c r="J26" s="22"/>
      <c r="K26" t="s">
        <v>119</v>
      </c>
      <c r="L26" t="s">
        <v>120</v>
      </c>
      <c r="M26" t="s">
        <v>124</v>
      </c>
      <c r="N26" t="s">
        <v>105</v>
      </c>
      <c r="O26" t="s">
        <v>106</v>
      </c>
      <c r="P26" t="s">
        <v>107</v>
      </c>
      <c r="Q26" t="s">
        <v>108</v>
      </c>
      <c r="R26" t="s">
        <v>109</v>
      </c>
    </row>
    <row r="27" spans="1:18" x14ac:dyDescent="0.3">
      <c r="A27">
        <v>88453</v>
      </c>
      <c r="B27">
        <v>122</v>
      </c>
      <c r="C27" t="s">
        <v>28</v>
      </c>
      <c r="D27" t="s">
        <v>140</v>
      </c>
      <c r="E27">
        <v>1984.92</v>
      </c>
      <c r="F27" s="22">
        <v>45625</v>
      </c>
      <c r="G27" s="22"/>
      <c r="H27" s="22">
        <v>45623</v>
      </c>
      <c r="I27" s="22">
        <v>45625</v>
      </c>
      <c r="J27" s="22"/>
      <c r="K27" t="s">
        <v>119</v>
      </c>
      <c r="L27" t="s">
        <v>120</v>
      </c>
      <c r="M27" t="s">
        <v>124</v>
      </c>
      <c r="N27" t="s">
        <v>105</v>
      </c>
      <c r="O27" t="s">
        <v>106</v>
      </c>
      <c r="P27" t="s">
        <v>107</v>
      </c>
      <c r="Q27" t="s">
        <v>108</v>
      </c>
      <c r="R27" t="s">
        <v>109</v>
      </c>
    </row>
    <row r="28" spans="1:18" x14ac:dyDescent="0.3">
      <c r="A28">
        <v>88454</v>
      </c>
      <c r="B28">
        <v>122</v>
      </c>
      <c r="C28" t="s">
        <v>28</v>
      </c>
      <c r="D28" t="s">
        <v>141</v>
      </c>
      <c r="E28">
        <v>1708.55</v>
      </c>
      <c r="F28" s="22">
        <v>45625</v>
      </c>
      <c r="G28" s="22"/>
      <c r="H28" s="22">
        <v>45623</v>
      </c>
      <c r="I28" s="22">
        <v>45625</v>
      </c>
      <c r="J28" s="22"/>
      <c r="K28" t="s">
        <v>119</v>
      </c>
      <c r="L28" t="s">
        <v>120</v>
      </c>
      <c r="M28" t="s">
        <v>124</v>
      </c>
      <c r="N28" t="s">
        <v>105</v>
      </c>
      <c r="O28" t="s">
        <v>106</v>
      </c>
      <c r="P28" t="s">
        <v>107</v>
      </c>
      <c r="Q28" t="s">
        <v>108</v>
      </c>
      <c r="R28" t="s">
        <v>109</v>
      </c>
    </row>
    <row r="29" spans="1:18" x14ac:dyDescent="0.3">
      <c r="A29">
        <v>88455</v>
      </c>
      <c r="B29">
        <v>122</v>
      </c>
      <c r="C29" t="s">
        <v>28</v>
      </c>
      <c r="D29" t="s">
        <v>142</v>
      </c>
      <c r="E29">
        <v>1398.59</v>
      </c>
      <c r="F29" s="22">
        <v>45625</v>
      </c>
      <c r="G29" s="22"/>
      <c r="H29" s="22">
        <v>45623</v>
      </c>
      <c r="I29" s="22">
        <v>45625</v>
      </c>
      <c r="J29" s="22"/>
      <c r="K29" t="s">
        <v>119</v>
      </c>
      <c r="L29" t="s">
        <v>120</v>
      </c>
      <c r="M29" t="s">
        <v>124</v>
      </c>
      <c r="N29" t="s">
        <v>105</v>
      </c>
      <c r="O29" t="s">
        <v>106</v>
      </c>
      <c r="P29" t="s">
        <v>107</v>
      </c>
      <c r="Q29" t="s">
        <v>108</v>
      </c>
      <c r="R29" t="s">
        <v>109</v>
      </c>
    </row>
    <row r="30" spans="1:18" x14ac:dyDescent="0.3">
      <c r="A30">
        <v>88456</v>
      </c>
      <c r="B30">
        <v>122</v>
      </c>
      <c r="C30" t="s">
        <v>28</v>
      </c>
      <c r="D30" t="s">
        <v>143</v>
      </c>
      <c r="E30">
        <v>1825.05</v>
      </c>
      <c r="F30" s="22">
        <v>45625</v>
      </c>
      <c r="G30" s="22"/>
      <c r="H30" s="22">
        <v>45623</v>
      </c>
      <c r="I30" s="22">
        <v>45625</v>
      </c>
      <c r="J30" s="22"/>
      <c r="K30" t="s">
        <v>119</v>
      </c>
      <c r="L30" t="s">
        <v>120</v>
      </c>
      <c r="M30" t="s">
        <v>124</v>
      </c>
      <c r="N30" t="s">
        <v>105</v>
      </c>
      <c r="O30" t="s">
        <v>106</v>
      </c>
      <c r="P30" t="s">
        <v>107</v>
      </c>
      <c r="Q30" t="s">
        <v>108</v>
      </c>
      <c r="R30" t="s">
        <v>109</v>
      </c>
    </row>
    <row r="31" spans="1:18" x14ac:dyDescent="0.3">
      <c r="A31">
        <v>88457</v>
      </c>
      <c r="B31">
        <v>122</v>
      </c>
      <c r="C31" t="s">
        <v>28</v>
      </c>
      <c r="D31" t="s">
        <v>144</v>
      </c>
      <c r="E31">
        <v>1744</v>
      </c>
      <c r="F31" s="22">
        <v>45625</v>
      </c>
      <c r="G31" s="22"/>
      <c r="H31" s="22">
        <v>45623</v>
      </c>
      <c r="I31" s="22">
        <v>45625</v>
      </c>
      <c r="J31" s="22"/>
      <c r="K31" t="s">
        <v>119</v>
      </c>
      <c r="L31" t="s">
        <v>120</v>
      </c>
      <c r="M31" t="s">
        <v>124</v>
      </c>
      <c r="N31" t="s">
        <v>105</v>
      </c>
      <c r="O31" t="s">
        <v>106</v>
      </c>
      <c r="P31" t="s">
        <v>107</v>
      </c>
      <c r="Q31" t="s">
        <v>108</v>
      </c>
      <c r="R31" t="s">
        <v>109</v>
      </c>
    </row>
    <row r="32" spans="1:18" x14ac:dyDescent="0.3">
      <c r="A32">
        <v>88458</v>
      </c>
      <c r="B32">
        <v>122</v>
      </c>
      <c r="C32" t="s">
        <v>28</v>
      </c>
      <c r="D32" t="s">
        <v>145</v>
      </c>
      <c r="E32">
        <v>2016.25</v>
      </c>
      <c r="F32" s="22">
        <v>45625</v>
      </c>
      <c r="G32" s="22"/>
      <c r="H32" s="22">
        <v>45623</v>
      </c>
      <c r="I32" s="22">
        <v>45625</v>
      </c>
      <c r="J32" s="22"/>
      <c r="K32" t="s">
        <v>119</v>
      </c>
      <c r="L32" t="s">
        <v>120</v>
      </c>
      <c r="M32" t="s">
        <v>124</v>
      </c>
      <c r="N32" t="s">
        <v>105</v>
      </c>
      <c r="O32" t="s">
        <v>106</v>
      </c>
      <c r="P32" t="s">
        <v>107</v>
      </c>
      <c r="Q32" t="s">
        <v>108</v>
      </c>
      <c r="R32" t="s">
        <v>109</v>
      </c>
    </row>
    <row r="33" spans="1:18" x14ac:dyDescent="0.3">
      <c r="A33">
        <v>88459</v>
      </c>
      <c r="B33">
        <v>122</v>
      </c>
      <c r="C33" t="s">
        <v>28</v>
      </c>
      <c r="D33" t="s">
        <v>146</v>
      </c>
      <c r="E33">
        <v>2184.0500000000002</v>
      </c>
      <c r="F33" s="22">
        <v>45625</v>
      </c>
      <c r="G33" s="22"/>
      <c r="H33" s="22">
        <v>45623</v>
      </c>
      <c r="I33" s="22">
        <v>45625</v>
      </c>
      <c r="J33" s="22"/>
      <c r="K33" t="s">
        <v>119</v>
      </c>
      <c r="L33" t="s">
        <v>120</v>
      </c>
      <c r="M33" t="s">
        <v>124</v>
      </c>
      <c r="N33" t="s">
        <v>105</v>
      </c>
      <c r="O33" t="s">
        <v>106</v>
      </c>
      <c r="P33" t="s">
        <v>107</v>
      </c>
      <c r="Q33" t="s">
        <v>108</v>
      </c>
      <c r="R33" t="s">
        <v>109</v>
      </c>
    </row>
    <row r="34" spans="1:18" x14ac:dyDescent="0.3">
      <c r="A34">
        <v>88460</v>
      </c>
      <c r="B34">
        <v>122</v>
      </c>
      <c r="C34" t="s">
        <v>28</v>
      </c>
      <c r="D34" t="s">
        <v>147</v>
      </c>
      <c r="E34">
        <v>1857.25</v>
      </c>
      <c r="F34" s="22">
        <v>45625</v>
      </c>
      <c r="G34" s="22"/>
      <c r="H34" s="22">
        <v>45623</v>
      </c>
      <c r="I34" s="22">
        <v>45625</v>
      </c>
      <c r="J34" s="22"/>
      <c r="K34" t="s">
        <v>119</v>
      </c>
      <c r="L34" t="s">
        <v>120</v>
      </c>
      <c r="M34" t="s">
        <v>124</v>
      </c>
      <c r="N34" t="s">
        <v>105</v>
      </c>
      <c r="O34" t="s">
        <v>106</v>
      </c>
      <c r="P34" t="s">
        <v>107</v>
      </c>
      <c r="Q34" t="s">
        <v>108</v>
      </c>
      <c r="R34" t="s">
        <v>109</v>
      </c>
    </row>
    <row r="35" spans="1:18" x14ac:dyDescent="0.3">
      <c r="A35">
        <v>88461</v>
      </c>
      <c r="B35">
        <v>122</v>
      </c>
      <c r="C35" t="s">
        <v>28</v>
      </c>
      <c r="D35" t="s">
        <v>148</v>
      </c>
      <c r="E35">
        <v>2381.61</v>
      </c>
      <c r="F35" s="22">
        <v>45625</v>
      </c>
      <c r="G35" s="22"/>
      <c r="H35" s="22">
        <v>45623</v>
      </c>
      <c r="I35" s="22">
        <v>45625</v>
      </c>
      <c r="J35" s="22"/>
      <c r="K35" t="s">
        <v>119</v>
      </c>
      <c r="L35" t="s">
        <v>120</v>
      </c>
      <c r="M35" t="s">
        <v>124</v>
      </c>
      <c r="N35" t="s">
        <v>105</v>
      </c>
      <c r="O35" t="s">
        <v>106</v>
      </c>
      <c r="P35" t="s">
        <v>107</v>
      </c>
      <c r="Q35" t="s">
        <v>108</v>
      </c>
      <c r="R35" t="s">
        <v>109</v>
      </c>
    </row>
    <row r="36" spans="1:18" x14ac:dyDescent="0.3">
      <c r="A36">
        <v>88462</v>
      </c>
      <c r="B36">
        <v>122</v>
      </c>
      <c r="C36" t="s">
        <v>28</v>
      </c>
      <c r="D36" t="s">
        <v>149</v>
      </c>
      <c r="E36">
        <v>481.22</v>
      </c>
      <c r="F36" s="22">
        <v>45625</v>
      </c>
      <c r="G36" s="22"/>
      <c r="H36" s="22">
        <v>45623</v>
      </c>
      <c r="I36" s="22">
        <v>45625</v>
      </c>
      <c r="J36" s="22"/>
      <c r="K36" t="s">
        <v>119</v>
      </c>
      <c r="L36" t="s">
        <v>120</v>
      </c>
      <c r="M36" t="s">
        <v>124</v>
      </c>
      <c r="N36" t="s">
        <v>105</v>
      </c>
      <c r="O36" t="s">
        <v>106</v>
      </c>
      <c r="P36" t="s">
        <v>107</v>
      </c>
      <c r="Q36" t="s">
        <v>108</v>
      </c>
      <c r="R36" t="s">
        <v>109</v>
      </c>
    </row>
    <row r="37" spans="1:18" x14ac:dyDescent="0.3">
      <c r="A37">
        <v>88463</v>
      </c>
      <c r="B37">
        <v>122</v>
      </c>
      <c r="C37" t="s">
        <v>28</v>
      </c>
      <c r="D37" t="s">
        <v>150</v>
      </c>
      <c r="E37">
        <v>2276.79</v>
      </c>
      <c r="F37" s="22">
        <v>45625</v>
      </c>
      <c r="G37" s="22"/>
      <c r="H37" s="22">
        <v>45623</v>
      </c>
      <c r="I37" s="22">
        <v>45625</v>
      </c>
      <c r="J37" s="22"/>
      <c r="K37" t="s">
        <v>119</v>
      </c>
      <c r="L37" t="s">
        <v>120</v>
      </c>
      <c r="M37" t="s">
        <v>124</v>
      </c>
      <c r="N37" t="s">
        <v>105</v>
      </c>
      <c r="O37" t="s">
        <v>106</v>
      </c>
      <c r="P37" t="s">
        <v>107</v>
      </c>
      <c r="Q37" t="s">
        <v>108</v>
      </c>
      <c r="R37" t="s">
        <v>109</v>
      </c>
    </row>
    <row r="38" spans="1:18" x14ac:dyDescent="0.3">
      <c r="A38">
        <v>84415</v>
      </c>
      <c r="B38">
        <v>122</v>
      </c>
      <c r="C38" t="s">
        <v>28</v>
      </c>
      <c r="D38" t="s">
        <v>151</v>
      </c>
      <c r="E38">
        <v>2169.7199999999998</v>
      </c>
      <c r="F38" s="22">
        <v>45625</v>
      </c>
      <c r="G38" s="22">
        <v>45623</v>
      </c>
      <c r="H38" s="22">
        <v>45623</v>
      </c>
      <c r="I38" s="22">
        <v>45595</v>
      </c>
      <c r="J38" s="22">
        <v>45600</v>
      </c>
      <c r="K38" t="s">
        <v>104</v>
      </c>
      <c r="N38" t="s">
        <v>105</v>
      </c>
      <c r="O38" t="s">
        <v>106</v>
      </c>
      <c r="P38" t="s">
        <v>107</v>
      </c>
      <c r="Q38" t="s">
        <v>108</v>
      </c>
      <c r="R38" t="s">
        <v>109</v>
      </c>
    </row>
    <row r="39" spans="1:18" x14ac:dyDescent="0.3">
      <c r="A39">
        <v>84417</v>
      </c>
      <c r="B39">
        <v>122</v>
      </c>
      <c r="C39" t="s">
        <v>28</v>
      </c>
      <c r="D39" t="s">
        <v>152</v>
      </c>
      <c r="E39">
        <v>1824.12</v>
      </c>
      <c r="F39" s="22">
        <v>45625</v>
      </c>
      <c r="G39" s="22">
        <v>45623</v>
      </c>
      <c r="H39" s="22">
        <v>45623</v>
      </c>
      <c r="I39" s="22">
        <v>45594</v>
      </c>
      <c r="J39" s="22">
        <v>45600</v>
      </c>
      <c r="K39" t="s">
        <v>104</v>
      </c>
      <c r="N39" t="s">
        <v>105</v>
      </c>
      <c r="O39" t="s">
        <v>106</v>
      </c>
      <c r="P39" t="s">
        <v>107</v>
      </c>
      <c r="Q39" t="s">
        <v>108</v>
      </c>
      <c r="R39" t="s">
        <v>109</v>
      </c>
    </row>
    <row r="40" spans="1:18" x14ac:dyDescent="0.3">
      <c r="A40">
        <v>84428</v>
      </c>
      <c r="B40">
        <v>122</v>
      </c>
      <c r="C40" t="s">
        <v>28</v>
      </c>
      <c r="D40" t="s">
        <v>153</v>
      </c>
      <c r="E40">
        <v>473.4</v>
      </c>
      <c r="F40" s="22">
        <v>45625</v>
      </c>
      <c r="G40" s="22">
        <v>45623</v>
      </c>
      <c r="H40" s="22">
        <v>45623</v>
      </c>
      <c r="I40" s="22">
        <v>45595</v>
      </c>
      <c r="J40" s="22">
        <v>45600</v>
      </c>
      <c r="K40" t="s">
        <v>104</v>
      </c>
      <c r="N40" t="s">
        <v>105</v>
      </c>
      <c r="O40" t="s">
        <v>106</v>
      </c>
      <c r="P40" t="s">
        <v>107</v>
      </c>
      <c r="Q40" t="s">
        <v>108</v>
      </c>
      <c r="R40" t="s">
        <v>109</v>
      </c>
    </row>
    <row r="41" spans="1:18" x14ac:dyDescent="0.3">
      <c r="A41">
        <v>84430</v>
      </c>
      <c r="B41">
        <v>122</v>
      </c>
      <c r="C41" t="s">
        <v>28</v>
      </c>
      <c r="D41" t="s">
        <v>154</v>
      </c>
      <c r="E41">
        <v>580.57000000000005</v>
      </c>
      <c r="F41" s="22">
        <v>45625</v>
      </c>
      <c r="G41" s="22">
        <v>45623</v>
      </c>
      <c r="H41" s="22">
        <v>45623</v>
      </c>
      <c r="I41" s="22">
        <v>45595</v>
      </c>
      <c r="J41" s="22">
        <v>45600</v>
      </c>
      <c r="K41" t="s">
        <v>104</v>
      </c>
      <c r="N41" t="s">
        <v>105</v>
      </c>
      <c r="O41" t="s">
        <v>106</v>
      </c>
      <c r="P41" t="s">
        <v>107</v>
      </c>
      <c r="Q41" t="s">
        <v>108</v>
      </c>
      <c r="R41" t="s">
        <v>109</v>
      </c>
    </row>
    <row r="42" spans="1:18" x14ac:dyDescent="0.3">
      <c r="A42">
        <v>84453</v>
      </c>
      <c r="B42">
        <v>122</v>
      </c>
      <c r="C42" t="s">
        <v>28</v>
      </c>
      <c r="D42" t="s">
        <v>155</v>
      </c>
      <c r="E42">
        <v>1296</v>
      </c>
      <c r="F42" s="22">
        <v>45625</v>
      </c>
      <c r="G42" s="22">
        <v>45623</v>
      </c>
      <c r="H42" s="22">
        <v>45623</v>
      </c>
      <c r="I42" s="22">
        <v>45595</v>
      </c>
      <c r="J42" s="22">
        <v>45600</v>
      </c>
      <c r="K42" t="s">
        <v>104</v>
      </c>
      <c r="N42" t="s">
        <v>105</v>
      </c>
      <c r="O42" t="s">
        <v>106</v>
      </c>
      <c r="P42" t="s">
        <v>107</v>
      </c>
      <c r="Q42" t="s">
        <v>108</v>
      </c>
      <c r="R42" t="s">
        <v>109</v>
      </c>
    </row>
    <row r="43" spans="1:18" x14ac:dyDescent="0.3">
      <c r="A43">
        <v>86396</v>
      </c>
      <c r="B43">
        <v>122</v>
      </c>
      <c r="C43" t="s">
        <v>28</v>
      </c>
      <c r="D43" t="s">
        <v>156</v>
      </c>
      <c r="E43">
        <v>188.13</v>
      </c>
      <c r="F43" s="22">
        <v>45625</v>
      </c>
      <c r="G43" s="22">
        <v>45623</v>
      </c>
      <c r="H43" s="22">
        <v>45623</v>
      </c>
      <c r="I43" s="22">
        <v>45597</v>
      </c>
      <c r="J43" s="22">
        <v>45609</v>
      </c>
      <c r="K43" t="s">
        <v>104</v>
      </c>
      <c r="L43" t="s">
        <v>120</v>
      </c>
      <c r="M43" t="s">
        <v>156</v>
      </c>
      <c r="N43" t="s">
        <v>105</v>
      </c>
      <c r="O43" t="s">
        <v>106</v>
      </c>
      <c r="P43" t="s">
        <v>107</v>
      </c>
      <c r="Q43" t="s">
        <v>108</v>
      </c>
      <c r="R43" t="s">
        <v>109</v>
      </c>
    </row>
    <row r="44" spans="1:18" x14ac:dyDescent="0.3">
      <c r="A44">
        <v>86399</v>
      </c>
      <c r="B44">
        <v>122</v>
      </c>
      <c r="C44" t="s">
        <v>28</v>
      </c>
      <c r="D44" t="s">
        <v>156</v>
      </c>
      <c r="E44">
        <v>5770.11</v>
      </c>
      <c r="F44" s="22">
        <v>45625</v>
      </c>
      <c r="G44" s="22">
        <v>45623</v>
      </c>
      <c r="H44" s="22">
        <v>45623</v>
      </c>
      <c r="I44" s="22">
        <v>45597</v>
      </c>
      <c r="J44" s="22">
        <v>45609</v>
      </c>
      <c r="K44" t="s">
        <v>104</v>
      </c>
      <c r="L44" t="s">
        <v>120</v>
      </c>
      <c r="M44" t="s">
        <v>156</v>
      </c>
      <c r="N44" t="s">
        <v>105</v>
      </c>
      <c r="O44" t="s">
        <v>106</v>
      </c>
      <c r="P44" t="s">
        <v>107</v>
      </c>
      <c r="Q44" t="s">
        <v>108</v>
      </c>
      <c r="R44" t="s">
        <v>109</v>
      </c>
    </row>
    <row r="45" spans="1:18" x14ac:dyDescent="0.3">
      <c r="A45">
        <v>87335</v>
      </c>
      <c r="B45">
        <v>122</v>
      </c>
      <c r="C45" t="s">
        <v>28</v>
      </c>
      <c r="D45" t="s">
        <v>157</v>
      </c>
      <c r="E45">
        <v>1620</v>
      </c>
      <c r="F45" s="22">
        <v>45624</v>
      </c>
      <c r="G45" s="22">
        <v>45623</v>
      </c>
      <c r="H45" s="22">
        <v>45623</v>
      </c>
      <c r="I45" s="22">
        <v>45610</v>
      </c>
      <c r="J45" s="22">
        <v>45615</v>
      </c>
      <c r="K45" t="s">
        <v>104</v>
      </c>
      <c r="N45" t="s">
        <v>105</v>
      </c>
      <c r="O45" t="s">
        <v>106</v>
      </c>
      <c r="P45" t="s">
        <v>107</v>
      </c>
      <c r="Q45" t="s">
        <v>108</v>
      </c>
      <c r="R45" t="s">
        <v>109</v>
      </c>
    </row>
    <row r="46" spans="1:18" x14ac:dyDescent="0.3">
      <c r="A46">
        <v>87336</v>
      </c>
      <c r="B46">
        <v>122</v>
      </c>
      <c r="C46" t="s">
        <v>28</v>
      </c>
      <c r="D46" t="s">
        <v>158</v>
      </c>
      <c r="E46">
        <v>1935.37</v>
      </c>
      <c r="F46" s="22">
        <v>45624</v>
      </c>
      <c r="G46" s="22">
        <v>45623</v>
      </c>
      <c r="H46" s="22">
        <v>45623</v>
      </c>
      <c r="I46" s="22">
        <v>45609</v>
      </c>
      <c r="J46" s="22">
        <v>45615</v>
      </c>
      <c r="K46" t="s">
        <v>104</v>
      </c>
      <c r="N46" t="s">
        <v>105</v>
      </c>
      <c r="O46" t="s">
        <v>106</v>
      </c>
      <c r="P46" t="s">
        <v>107</v>
      </c>
      <c r="Q46" t="s">
        <v>108</v>
      </c>
      <c r="R46" t="s">
        <v>109</v>
      </c>
    </row>
    <row r="47" spans="1:18" x14ac:dyDescent="0.3">
      <c r="A47">
        <v>87349</v>
      </c>
      <c r="B47">
        <v>122</v>
      </c>
      <c r="C47" t="s">
        <v>28</v>
      </c>
      <c r="D47" t="s">
        <v>159</v>
      </c>
      <c r="E47">
        <v>442.5</v>
      </c>
      <c r="F47" s="22">
        <v>45624</v>
      </c>
      <c r="G47" s="22">
        <v>45623</v>
      </c>
      <c r="H47" s="22">
        <v>45623</v>
      </c>
      <c r="I47" s="22">
        <v>45608</v>
      </c>
      <c r="J47" s="22">
        <v>45615</v>
      </c>
      <c r="K47" t="s">
        <v>104</v>
      </c>
      <c r="N47" t="s">
        <v>105</v>
      </c>
      <c r="O47" t="s">
        <v>106</v>
      </c>
      <c r="P47" t="s">
        <v>107</v>
      </c>
      <c r="Q47" t="s">
        <v>108</v>
      </c>
      <c r="R47" t="s">
        <v>109</v>
      </c>
    </row>
    <row r="48" spans="1:18" x14ac:dyDescent="0.3">
      <c r="A48">
        <v>87374</v>
      </c>
      <c r="B48">
        <v>122</v>
      </c>
      <c r="C48" t="s">
        <v>28</v>
      </c>
      <c r="D48" t="s">
        <v>160</v>
      </c>
      <c r="E48">
        <v>336.28</v>
      </c>
      <c r="F48" s="22">
        <v>45626</v>
      </c>
      <c r="G48" s="22">
        <v>45623</v>
      </c>
      <c r="H48" s="22">
        <v>45623</v>
      </c>
      <c r="I48" s="22">
        <v>45609</v>
      </c>
      <c r="J48" s="22">
        <v>45615</v>
      </c>
      <c r="K48" t="s">
        <v>104</v>
      </c>
      <c r="N48" t="s">
        <v>105</v>
      </c>
      <c r="O48" t="s">
        <v>106</v>
      </c>
      <c r="P48" t="s">
        <v>107</v>
      </c>
      <c r="Q48" t="s">
        <v>108</v>
      </c>
      <c r="R48" t="s">
        <v>109</v>
      </c>
    </row>
    <row r="49" spans="1:18" x14ac:dyDescent="0.3">
      <c r="A49">
        <v>87463</v>
      </c>
      <c r="B49">
        <v>122</v>
      </c>
      <c r="C49" t="s">
        <v>28</v>
      </c>
      <c r="D49" t="s">
        <v>158</v>
      </c>
      <c r="E49">
        <v>82</v>
      </c>
      <c r="F49" s="22">
        <v>45624</v>
      </c>
      <c r="G49" s="22">
        <v>45623</v>
      </c>
      <c r="H49" s="22">
        <v>45623</v>
      </c>
      <c r="I49" s="22">
        <v>45608</v>
      </c>
      <c r="J49" s="22">
        <v>45615</v>
      </c>
      <c r="K49" t="s">
        <v>104</v>
      </c>
      <c r="N49" t="s">
        <v>105</v>
      </c>
      <c r="O49" t="s">
        <v>106</v>
      </c>
      <c r="P49" t="s">
        <v>107</v>
      </c>
      <c r="Q49" t="s">
        <v>108</v>
      </c>
      <c r="R49" t="s">
        <v>109</v>
      </c>
    </row>
    <row r="50" spans="1:18" x14ac:dyDescent="0.3">
      <c r="A50">
        <v>87464</v>
      </c>
      <c r="B50">
        <v>122</v>
      </c>
      <c r="C50" t="s">
        <v>28</v>
      </c>
      <c r="D50" t="s">
        <v>161</v>
      </c>
      <c r="E50">
        <v>1218</v>
      </c>
      <c r="F50" s="22">
        <v>45625</v>
      </c>
      <c r="G50" s="22">
        <v>45623</v>
      </c>
      <c r="H50" s="22">
        <v>45623</v>
      </c>
      <c r="I50" s="22">
        <v>45610</v>
      </c>
      <c r="J50" s="22">
        <v>45615</v>
      </c>
      <c r="K50" t="s">
        <v>104</v>
      </c>
      <c r="N50" t="s">
        <v>105</v>
      </c>
      <c r="O50" t="s">
        <v>106</v>
      </c>
      <c r="P50" t="s">
        <v>107</v>
      </c>
      <c r="Q50" t="s">
        <v>108</v>
      </c>
      <c r="R50" t="s">
        <v>109</v>
      </c>
    </row>
    <row r="51" spans="1:18" x14ac:dyDescent="0.3">
      <c r="A51">
        <v>87470</v>
      </c>
      <c r="B51">
        <v>122</v>
      </c>
      <c r="C51" t="s">
        <v>28</v>
      </c>
      <c r="D51" t="s">
        <v>162</v>
      </c>
      <c r="E51">
        <v>1406.13</v>
      </c>
      <c r="F51" s="22">
        <v>45625</v>
      </c>
      <c r="G51" s="22">
        <v>45623</v>
      </c>
      <c r="H51" s="22">
        <v>45623</v>
      </c>
      <c r="I51" s="22">
        <v>45610</v>
      </c>
      <c r="J51" s="22">
        <v>45615</v>
      </c>
      <c r="K51" t="s">
        <v>104</v>
      </c>
      <c r="N51" t="s">
        <v>105</v>
      </c>
      <c r="O51" t="s">
        <v>106</v>
      </c>
      <c r="P51" t="s">
        <v>107</v>
      </c>
      <c r="Q51" t="s">
        <v>108</v>
      </c>
      <c r="R51" t="s">
        <v>109</v>
      </c>
    </row>
    <row r="52" spans="1:18" x14ac:dyDescent="0.3">
      <c r="A52">
        <v>87473</v>
      </c>
      <c r="B52">
        <v>122</v>
      </c>
      <c r="C52" t="s">
        <v>28</v>
      </c>
      <c r="D52" t="s">
        <v>159</v>
      </c>
      <c r="E52">
        <v>1691.7</v>
      </c>
      <c r="F52" s="22">
        <v>45626</v>
      </c>
      <c r="G52" s="22">
        <v>45623</v>
      </c>
      <c r="H52" s="22">
        <v>45623</v>
      </c>
      <c r="I52" s="22">
        <v>45611</v>
      </c>
      <c r="J52" s="22">
        <v>45615</v>
      </c>
      <c r="K52" t="s">
        <v>104</v>
      </c>
      <c r="N52" t="s">
        <v>105</v>
      </c>
      <c r="O52" t="s">
        <v>106</v>
      </c>
      <c r="P52" t="s">
        <v>107</v>
      </c>
      <c r="Q52" t="s">
        <v>108</v>
      </c>
      <c r="R52" t="s">
        <v>109</v>
      </c>
    </row>
    <row r="53" spans="1:18" x14ac:dyDescent="0.3">
      <c r="A53">
        <v>58530</v>
      </c>
      <c r="B53">
        <v>122</v>
      </c>
      <c r="C53" t="s">
        <v>28</v>
      </c>
      <c r="D53" t="s">
        <v>163</v>
      </c>
      <c r="E53">
        <v>21868</v>
      </c>
      <c r="F53" s="22">
        <v>45623</v>
      </c>
      <c r="G53" s="22">
        <v>45621</v>
      </c>
      <c r="H53" s="22">
        <v>45623</v>
      </c>
      <c r="I53" s="22">
        <v>45623</v>
      </c>
      <c r="J53" s="22"/>
      <c r="K53" t="s">
        <v>104</v>
      </c>
      <c r="L53" t="s">
        <v>120</v>
      </c>
      <c r="M53" t="s">
        <v>164</v>
      </c>
      <c r="N53" t="s">
        <v>105</v>
      </c>
      <c r="O53" t="s">
        <v>106</v>
      </c>
      <c r="P53" t="s">
        <v>107</v>
      </c>
      <c r="Q53" t="s">
        <v>108</v>
      </c>
      <c r="R53" t="s">
        <v>109</v>
      </c>
    </row>
    <row r="54" spans="1:18" x14ac:dyDescent="0.3">
      <c r="A54">
        <v>58830</v>
      </c>
      <c r="B54">
        <v>122</v>
      </c>
      <c r="C54" t="s">
        <v>28</v>
      </c>
      <c r="D54" t="s">
        <v>165</v>
      </c>
      <c r="E54">
        <v>2500</v>
      </c>
      <c r="F54" s="22">
        <v>45626</v>
      </c>
      <c r="G54" s="22">
        <v>45623</v>
      </c>
      <c r="H54" s="22">
        <v>45623</v>
      </c>
      <c r="I54" s="22">
        <v>45597</v>
      </c>
      <c r="J54" s="22"/>
      <c r="K54" t="s">
        <v>119</v>
      </c>
      <c r="L54" t="s">
        <v>166</v>
      </c>
      <c r="M54" t="s">
        <v>167</v>
      </c>
      <c r="N54" t="s">
        <v>105</v>
      </c>
      <c r="O54" t="s">
        <v>106</v>
      </c>
      <c r="P54" t="s">
        <v>107</v>
      </c>
      <c r="Q54" t="s">
        <v>108</v>
      </c>
      <c r="R54" t="s">
        <v>109</v>
      </c>
    </row>
    <row r="55" spans="1:18" x14ac:dyDescent="0.3">
      <c r="A55">
        <v>54837</v>
      </c>
      <c r="B55">
        <v>122</v>
      </c>
      <c r="C55" t="s">
        <v>28</v>
      </c>
      <c r="D55" t="s">
        <v>168</v>
      </c>
      <c r="E55">
        <v>6960.75</v>
      </c>
      <c r="F55" s="22">
        <v>45625</v>
      </c>
      <c r="G55" s="22">
        <v>45623</v>
      </c>
      <c r="H55" s="22">
        <v>45623</v>
      </c>
      <c r="I55" s="22">
        <v>45413</v>
      </c>
      <c r="J55" s="22"/>
      <c r="K55" t="s">
        <v>104</v>
      </c>
      <c r="L55" t="s">
        <v>169</v>
      </c>
      <c r="M55" t="s">
        <v>170</v>
      </c>
      <c r="N55" t="s">
        <v>105</v>
      </c>
      <c r="O55" t="s">
        <v>106</v>
      </c>
      <c r="P55" t="s">
        <v>107</v>
      </c>
      <c r="Q55" t="s">
        <v>108</v>
      </c>
      <c r="R55" t="s">
        <v>109</v>
      </c>
    </row>
    <row r="56" spans="1:18" x14ac:dyDescent="0.3">
      <c r="A56">
        <v>50159</v>
      </c>
      <c r="B56">
        <v>122</v>
      </c>
      <c r="C56" t="s">
        <v>28</v>
      </c>
      <c r="D56" t="s">
        <v>171</v>
      </c>
      <c r="E56">
        <v>6533.34</v>
      </c>
      <c r="F56" s="22">
        <v>45624</v>
      </c>
      <c r="G56" s="22">
        <v>45623</v>
      </c>
      <c r="H56" s="22">
        <v>45623</v>
      </c>
      <c r="I56" s="22">
        <v>45597</v>
      </c>
      <c r="J56" s="22">
        <v>45399</v>
      </c>
      <c r="K56" t="s">
        <v>104</v>
      </c>
      <c r="L56" t="s">
        <v>172</v>
      </c>
      <c r="M56" t="s">
        <v>173</v>
      </c>
      <c r="N56" t="s">
        <v>105</v>
      </c>
      <c r="O56" t="s">
        <v>106</v>
      </c>
      <c r="P56" t="s">
        <v>107</v>
      </c>
      <c r="Q56" t="s">
        <v>108</v>
      </c>
      <c r="R56" t="s">
        <v>109</v>
      </c>
    </row>
    <row r="57" spans="1:18" x14ac:dyDescent="0.3">
      <c r="A57">
        <v>51127</v>
      </c>
      <c r="B57">
        <v>122</v>
      </c>
      <c r="C57" t="s">
        <v>28</v>
      </c>
      <c r="D57" t="s">
        <v>174</v>
      </c>
      <c r="E57">
        <v>11588.2</v>
      </c>
      <c r="F57" s="22">
        <v>45625</v>
      </c>
      <c r="G57" s="22">
        <v>45623</v>
      </c>
      <c r="H57" s="22">
        <v>45623</v>
      </c>
      <c r="I57" s="22">
        <v>45406</v>
      </c>
      <c r="J57" s="22"/>
      <c r="K57" t="s">
        <v>104</v>
      </c>
      <c r="L57" t="s">
        <v>169</v>
      </c>
      <c r="M57" t="s">
        <v>170</v>
      </c>
      <c r="N57" t="s">
        <v>105</v>
      </c>
      <c r="O57" t="s">
        <v>106</v>
      </c>
      <c r="P57" t="s">
        <v>107</v>
      </c>
      <c r="Q57" t="s">
        <v>108</v>
      </c>
      <c r="R57" t="s">
        <v>109</v>
      </c>
    </row>
    <row r="58" spans="1:18" x14ac:dyDescent="0.3">
      <c r="A58">
        <v>24640</v>
      </c>
      <c r="B58">
        <v>122</v>
      </c>
      <c r="C58" t="s">
        <v>28</v>
      </c>
      <c r="D58" t="s">
        <v>168</v>
      </c>
      <c r="E58">
        <v>5296.85</v>
      </c>
      <c r="F58" s="22">
        <v>45625</v>
      </c>
      <c r="G58" s="22">
        <v>45623</v>
      </c>
      <c r="H58" s="22">
        <v>45623</v>
      </c>
      <c r="I58" s="22">
        <v>44469</v>
      </c>
      <c r="J58" s="22"/>
      <c r="K58" t="s">
        <v>104</v>
      </c>
      <c r="L58" t="s">
        <v>169</v>
      </c>
      <c r="M58" t="s">
        <v>170</v>
      </c>
      <c r="N58" t="s">
        <v>105</v>
      </c>
      <c r="O58" t="s">
        <v>106</v>
      </c>
      <c r="P58" t="s">
        <v>107</v>
      </c>
      <c r="Q58" t="s">
        <v>108</v>
      </c>
      <c r="R58" t="s">
        <v>109</v>
      </c>
    </row>
    <row r="59" spans="1:18" x14ac:dyDescent="0.3">
      <c r="A59">
        <v>25298</v>
      </c>
      <c r="B59">
        <v>122</v>
      </c>
      <c r="C59" t="s">
        <v>28</v>
      </c>
      <c r="D59" t="s">
        <v>175</v>
      </c>
      <c r="E59">
        <v>11479.78</v>
      </c>
      <c r="F59" s="22">
        <v>45625</v>
      </c>
      <c r="G59" s="22">
        <v>45623</v>
      </c>
      <c r="H59" s="22">
        <v>45623</v>
      </c>
      <c r="I59" s="22">
        <v>44469</v>
      </c>
      <c r="J59" s="22"/>
      <c r="K59" t="s">
        <v>104</v>
      </c>
      <c r="L59" t="s">
        <v>169</v>
      </c>
      <c r="M59" t="s">
        <v>170</v>
      </c>
      <c r="N59" t="s">
        <v>105</v>
      </c>
      <c r="O59" t="s">
        <v>106</v>
      </c>
      <c r="P59" t="s">
        <v>107</v>
      </c>
      <c r="Q59" t="s">
        <v>108</v>
      </c>
      <c r="R59" t="s">
        <v>109</v>
      </c>
    </row>
    <row r="60" spans="1:18" x14ac:dyDescent="0.3">
      <c r="A60">
        <v>88880</v>
      </c>
      <c r="B60">
        <v>122</v>
      </c>
      <c r="C60" t="s">
        <v>28</v>
      </c>
      <c r="D60" t="s">
        <v>176</v>
      </c>
      <c r="E60">
        <v>60000</v>
      </c>
      <c r="F60" s="22">
        <v>45622</v>
      </c>
      <c r="G60" s="22">
        <v>45622</v>
      </c>
      <c r="H60" s="22">
        <v>45622</v>
      </c>
      <c r="I60" s="22">
        <v>45622</v>
      </c>
      <c r="J60" s="22">
        <v>45622</v>
      </c>
      <c r="K60" t="s">
        <v>119</v>
      </c>
      <c r="L60" t="s">
        <v>177</v>
      </c>
      <c r="M60" t="s">
        <v>178</v>
      </c>
      <c r="N60" t="s">
        <v>105</v>
      </c>
      <c r="O60" t="s">
        <v>106</v>
      </c>
      <c r="P60" t="s">
        <v>107</v>
      </c>
      <c r="Q60" t="s">
        <v>108</v>
      </c>
      <c r="R60" t="s">
        <v>109</v>
      </c>
    </row>
    <row r="61" spans="1:18" x14ac:dyDescent="0.3">
      <c r="A61">
        <v>88883</v>
      </c>
      <c r="B61">
        <v>122</v>
      </c>
      <c r="C61" t="s">
        <v>28</v>
      </c>
      <c r="D61" t="s">
        <v>179</v>
      </c>
      <c r="E61">
        <v>40000</v>
      </c>
      <c r="F61" s="22">
        <v>45622</v>
      </c>
      <c r="G61" s="22">
        <v>45622</v>
      </c>
      <c r="H61" s="22">
        <v>45622</v>
      </c>
      <c r="I61" s="22">
        <v>45622</v>
      </c>
      <c r="J61" s="22">
        <v>45622</v>
      </c>
      <c r="K61" t="s">
        <v>119</v>
      </c>
      <c r="L61" t="s">
        <v>177</v>
      </c>
      <c r="M61" t="s">
        <v>178</v>
      </c>
      <c r="N61" t="s">
        <v>105</v>
      </c>
      <c r="O61" t="s">
        <v>106</v>
      </c>
      <c r="P61" t="s">
        <v>107</v>
      </c>
      <c r="Q61" t="s">
        <v>108</v>
      </c>
      <c r="R61" t="s">
        <v>109</v>
      </c>
    </row>
    <row r="62" spans="1:18" x14ac:dyDescent="0.3">
      <c r="A62">
        <v>89140</v>
      </c>
      <c r="B62">
        <v>122</v>
      </c>
      <c r="C62" t="s">
        <v>28</v>
      </c>
      <c r="D62" t="s">
        <v>180</v>
      </c>
      <c r="E62">
        <v>23.36</v>
      </c>
      <c r="F62" s="22">
        <v>45622</v>
      </c>
      <c r="G62" s="22"/>
      <c r="H62" s="22">
        <v>45622</v>
      </c>
      <c r="I62" s="22">
        <v>45622</v>
      </c>
      <c r="J62" s="22">
        <v>45623</v>
      </c>
      <c r="K62" t="s">
        <v>181</v>
      </c>
      <c r="L62" t="s">
        <v>182</v>
      </c>
      <c r="M62" t="s">
        <v>18</v>
      </c>
      <c r="Q62" t="s">
        <v>108</v>
      </c>
    </row>
    <row r="63" spans="1:18" x14ac:dyDescent="0.3">
      <c r="A63">
        <v>86393</v>
      </c>
      <c r="B63">
        <v>122</v>
      </c>
      <c r="C63" t="s">
        <v>28</v>
      </c>
      <c r="D63" t="s">
        <v>156</v>
      </c>
      <c r="E63">
        <v>403.72</v>
      </c>
      <c r="F63" s="22">
        <v>45621</v>
      </c>
      <c r="G63" s="22">
        <v>45621</v>
      </c>
      <c r="H63" s="22">
        <v>45622</v>
      </c>
      <c r="I63" s="22">
        <v>45597</v>
      </c>
      <c r="J63" s="22">
        <v>45609</v>
      </c>
      <c r="K63" t="s">
        <v>104</v>
      </c>
      <c r="L63" t="s">
        <v>120</v>
      </c>
      <c r="M63" t="s">
        <v>156</v>
      </c>
      <c r="N63" t="s">
        <v>105</v>
      </c>
      <c r="O63" t="s">
        <v>106</v>
      </c>
      <c r="P63" t="s">
        <v>107</v>
      </c>
      <c r="Q63" t="s">
        <v>108</v>
      </c>
      <c r="R63" t="s">
        <v>109</v>
      </c>
    </row>
    <row r="64" spans="1:18" x14ac:dyDescent="0.3">
      <c r="A64">
        <v>53184</v>
      </c>
      <c r="B64">
        <v>122</v>
      </c>
      <c r="C64" t="s">
        <v>28</v>
      </c>
      <c r="D64" t="s">
        <v>183</v>
      </c>
      <c r="E64">
        <v>1769.49</v>
      </c>
      <c r="F64" s="22">
        <v>45621</v>
      </c>
      <c r="G64" s="22">
        <v>45621</v>
      </c>
      <c r="H64" s="22">
        <v>45621</v>
      </c>
      <c r="I64" s="22">
        <v>45566</v>
      </c>
      <c r="J64" s="22">
        <v>45420</v>
      </c>
      <c r="K64" t="s">
        <v>104</v>
      </c>
      <c r="L64" t="s">
        <v>184</v>
      </c>
      <c r="M64" t="s">
        <v>185</v>
      </c>
      <c r="N64" t="s">
        <v>105</v>
      </c>
      <c r="O64" t="s">
        <v>106</v>
      </c>
      <c r="P64" t="s">
        <v>107</v>
      </c>
      <c r="Q64" t="s">
        <v>108</v>
      </c>
      <c r="R64" t="s">
        <v>109</v>
      </c>
    </row>
    <row r="65" spans="1:18" x14ac:dyDescent="0.3">
      <c r="A65">
        <v>53185</v>
      </c>
      <c r="B65">
        <v>122</v>
      </c>
      <c r="C65" t="s">
        <v>28</v>
      </c>
      <c r="D65" t="s">
        <v>183</v>
      </c>
      <c r="E65">
        <v>1573.78</v>
      </c>
      <c r="F65" s="22">
        <v>45621</v>
      </c>
      <c r="G65" s="22">
        <v>45621</v>
      </c>
      <c r="H65" s="22">
        <v>45621</v>
      </c>
      <c r="I65" s="22">
        <v>45566</v>
      </c>
      <c r="J65" s="22">
        <v>45420</v>
      </c>
      <c r="K65" t="s">
        <v>104</v>
      </c>
      <c r="L65" t="s">
        <v>184</v>
      </c>
      <c r="M65" t="s">
        <v>185</v>
      </c>
      <c r="N65" t="s">
        <v>105</v>
      </c>
      <c r="O65" t="s">
        <v>106</v>
      </c>
      <c r="P65" t="s">
        <v>107</v>
      </c>
      <c r="Q65" t="s">
        <v>108</v>
      </c>
      <c r="R65" t="s">
        <v>109</v>
      </c>
    </row>
    <row r="66" spans="1:18" x14ac:dyDescent="0.3">
      <c r="A66">
        <v>50228</v>
      </c>
      <c r="B66">
        <v>122</v>
      </c>
      <c r="C66" t="s">
        <v>28</v>
      </c>
      <c r="D66" t="s">
        <v>186</v>
      </c>
      <c r="E66">
        <v>821.94</v>
      </c>
      <c r="F66" s="22">
        <v>45621</v>
      </c>
      <c r="G66" s="22">
        <v>45621</v>
      </c>
      <c r="H66" s="22">
        <v>45621</v>
      </c>
      <c r="I66" s="22">
        <v>45597</v>
      </c>
      <c r="J66" s="22">
        <v>45400</v>
      </c>
      <c r="K66" t="s">
        <v>104</v>
      </c>
      <c r="L66" t="s">
        <v>187</v>
      </c>
      <c r="M66" t="s">
        <v>188</v>
      </c>
      <c r="N66" t="s">
        <v>105</v>
      </c>
      <c r="O66" t="s">
        <v>106</v>
      </c>
      <c r="P66" t="s">
        <v>107</v>
      </c>
      <c r="Q66" t="s">
        <v>108</v>
      </c>
      <c r="R66" t="s">
        <v>109</v>
      </c>
    </row>
    <row r="67" spans="1:18" x14ac:dyDescent="0.3">
      <c r="A67">
        <v>60578</v>
      </c>
      <c r="B67">
        <v>122</v>
      </c>
      <c r="C67" t="s">
        <v>28</v>
      </c>
      <c r="D67" t="s">
        <v>189</v>
      </c>
      <c r="E67">
        <v>119.99</v>
      </c>
      <c r="F67" s="22">
        <v>45621</v>
      </c>
      <c r="G67" s="22">
        <v>45621</v>
      </c>
      <c r="H67" s="22">
        <v>45621</v>
      </c>
      <c r="I67" s="22">
        <v>45595</v>
      </c>
      <c r="J67" s="22"/>
      <c r="K67" t="s">
        <v>104</v>
      </c>
      <c r="L67" t="s">
        <v>190</v>
      </c>
      <c r="M67" t="s">
        <v>191</v>
      </c>
      <c r="N67" t="s">
        <v>105</v>
      </c>
      <c r="O67" t="s">
        <v>106</v>
      </c>
      <c r="P67" t="s">
        <v>107</v>
      </c>
      <c r="Q67" t="s">
        <v>108</v>
      </c>
      <c r="R67" t="s">
        <v>109</v>
      </c>
    </row>
    <row r="68" spans="1:18" x14ac:dyDescent="0.3">
      <c r="A68">
        <v>86346</v>
      </c>
      <c r="B68">
        <v>122</v>
      </c>
      <c r="C68" t="s">
        <v>28</v>
      </c>
      <c r="D68" t="s">
        <v>159</v>
      </c>
      <c r="E68">
        <v>875</v>
      </c>
      <c r="F68" s="22">
        <v>45622</v>
      </c>
      <c r="G68" s="22">
        <v>45621</v>
      </c>
      <c r="H68" s="22">
        <v>45621</v>
      </c>
      <c r="I68" s="22">
        <v>45604</v>
      </c>
      <c r="J68" s="22">
        <v>45609</v>
      </c>
      <c r="K68" t="s">
        <v>104</v>
      </c>
      <c r="N68" t="s">
        <v>105</v>
      </c>
      <c r="O68" t="s">
        <v>106</v>
      </c>
      <c r="P68" t="s">
        <v>107</v>
      </c>
      <c r="Q68" t="s">
        <v>108</v>
      </c>
      <c r="R68" t="s">
        <v>109</v>
      </c>
    </row>
    <row r="69" spans="1:18" x14ac:dyDescent="0.3">
      <c r="A69">
        <v>86351</v>
      </c>
      <c r="B69">
        <v>122</v>
      </c>
      <c r="C69" t="s">
        <v>28</v>
      </c>
      <c r="D69" t="s">
        <v>110</v>
      </c>
      <c r="E69">
        <v>912.1</v>
      </c>
      <c r="F69" s="22">
        <v>45622</v>
      </c>
      <c r="G69" s="22">
        <v>45621</v>
      </c>
      <c r="H69" s="22">
        <v>45621</v>
      </c>
      <c r="I69" s="22">
        <v>45607</v>
      </c>
      <c r="J69" s="22">
        <v>45609</v>
      </c>
      <c r="K69" t="s">
        <v>104</v>
      </c>
      <c r="N69" t="s">
        <v>105</v>
      </c>
      <c r="O69" t="s">
        <v>106</v>
      </c>
      <c r="P69" t="s">
        <v>107</v>
      </c>
      <c r="Q69" t="s">
        <v>108</v>
      </c>
      <c r="R69" t="s">
        <v>109</v>
      </c>
    </row>
    <row r="70" spans="1:18" x14ac:dyDescent="0.3">
      <c r="A70">
        <v>86395</v>
      </c>
      <c r="B70">
        <v>122</v>
      </c>
      <c r="C70" t="s">
        <v>28</v>
      </c>
      <c r="D70" t="s">
        <v>156</v>
      </c>
      <c r="E70">
        <v>167.52</v>
      </c>
      <c r="F70" s="22">
        <v>45621</v>
      </c>
      <c r="G70" s="22">
        <v>45621</v>
      </c>
      <c r="H70" s="22">
        <v>45621</v>
      </c>
      <c r="I70" s="22">
        <v>45597</v>
      </c>
      <c r="J70" s="22">
        <v>45609</v>
      </c>
      <c r="K70" t="s">
        <v>104</v>
      </c>
      <c r="L70" t="s">
        <v>120</v>
      </c>
      <c r="M70" t="s">
        <v>156</v>
      </c>
      <c r="N70" t="s">
        <v>105</v>
      </c>
      <c r="O70" t="s">
        <v>106</v>
      </c>
      <c r="P70" t="s">
        <v>107</v>
      </c>
      <c r="Q70" t="s">
        <v>108</v>
      </c>
      <c r="R70" t="s">
        <v>109</v>
      </c>
    </row>
    <row r="71" spans="1:18" x14ac:dyDescent="0.3">
      <c r="A71">
        <v>87326</v>
      </c>
      <c r="B71">
        <v>122</v>
      </c>
      <c r="C71" t="s">
        <v>28</v>
      </c>
      <c r="D71" t="s">
        <v>192</v>
      </c>
      <c r="E71">
        <v>645</v>
      </c>
      <c r="F71" s="22">
        <v>45621</v>
      </c>
      <c r="G71" s="22">
        <v>45621</v>
      </c>
      <c r="H71" s="22">
        <v>45621</v>
      </c>
      <c r="I71" s="22">
        <v>45597</v>
      </c>
      <c r="J71" s="22">
        <v>45615</v>
      </c>
      <c r="K71" t="s">
        <v>104</v>
      </c>
      <c r="L71" t="s">
        <v>193</v>
      </c>
      <c r="M71" t="s">
        <v>194</v>
      </c>
      <c r="N71" t="s">
        <v>105</v>
      </c>
      <c r="O71" t="s">
        <v>106</v>
      </c>
      <c r="P71" t="s">
        <v>107</v>
      </c>
      <c r="Q71" t="s">
        <v>108</v>
      </c>
      <c r="R71" t="s">
        <v>109</v>
      </c>
    </row>
    <row r="72" spans="1:18" x14ac:dyDescent="0.3">
      <c r="A72">
        <v>87337</v>
      </c>
      <c r="B72">
        <v>122</v>
      </c>
      <c r="C72" t="s">
        <v>28</v>
      </c>
      <c r="D72" t="s">
        <v>195</v>
      </c>
      <c r="E72">
        <v>3725.64</v>
      </c>
      <c r="F72" s="22">
        <v>45623</v>
      </c>
      <c r="G72" s="22">
        <v>45621</v>
      </c>
      <c r="H72" s="22">
        <v>45621</v>
      </c>
      <c r="I72" s="22">
        <v>45609</v>
      </c>
      <c r="J72" s="22">
        <v>45615</v>
      </c>
      <c r="K72" t="s">
        <v>104</v>
      </c>
      <c r="N72" t="s">
        <v>105</v>
      </c>
      <c r="O72" t="s">
        <v>106</v>
      </c>
      <c r="P72" t="s">
        <v>107</v>
      </c>
      <c r="Q72" t="s">
        <v>108</v>
      </c>
      <c r="R72" t="s">
        <v>109</v>
      </c>
    </row>
    <row r="73" spans="1:18" x14ac:dyDescent="0.3">
      <c r="A73">
        <v>87338</v>
      </c>
      <c r="B73">
        <v>122</v>
      </c>
      <c r="C73" t="s">
        <v>28</v>
      </c>
      <c r="D73" t="s">
        <v>196</v>
      </c>
      <c r="E73">
        <v>477.5</v>
      </c>
      <c r="F73" s="22">
        <v>45621</v>
      </c>
      <c r="G73" s="22">
        <v>45621</v>
      </c>
      <c r="H73" s="22">
        <v>45621</v>
      </c>
      <c r="I73" s="22">
        <v>45610</v>
      </c>
      <c r="J73" s="22">
        <v>45615</v>
      </c>
      <c r="K73" t="s">
        <v>104</v>
      </c>
      <c r="N73" t="s">
        <v>105</v>
      </c>
      <c r="O73" t="s">
        <v>106</v>
      </c>
      <c r="P73" t="s">
        <v>107</v>
      </c>
      <c r="Q73" t="s">
        <v>108</v>
      </c>
      <c r="R73" t="s">
        <v>109</v>
      </c>
    </row>
    <row r="74" spans="1:18" x14ac:dyDescent="0.3">
      <c r="A74">
        <v>87340</v>
      </c>
      <c r="B74">
        <v>122</v>
      </c>
      <c r="C74" t="s">
        <v>28</v>
      </c>
      <c r="D74" t="s">
        <v>197</v>
      </c>
      <c r="E74">
        <v>1354.34</v>
      </c>
      <c r="F74" s="22">
        <v>45623</v>
      </c>
      <c r="G74" s="22">
        <v>45621</v>
      </c>
      <c r="H74" s="22">
        <v>45621</v>
      </c>
      <c r="I74" s="22">
        <v>45608</v>
      </c>
      <c r="J74" s="22">
        <v>45615</v>
      </c>
      <c r="K74" t="s">
        <v>104</v>
      </c>
      <c r="N74" t="s">
        <v>105</v>
      </c>
      <c r="O74" t="s">
        <v>106</v>
      </c>
      <c r="P74" t="s">
        <v>107</v>
      </c>
      <c r="Q74" t="s">
        <v>108</v>
      </c>
      <c r="R74" t="s">
        <v>109</v>
      </c>
    </row>
    <row r="75" spans="1:18" x14ac:dyDescent="0.3">
      <c r="A75">
        <v>87342</v>
      </c>
      <c r="B75">
        <v>122</v>
      </c>
      <c r="C75" t="s">
        <v>28</v>
      </c>
      <c r="D75" t="s">
        <v>110</v>
      </c>
      <c r="E75">
        <v>679</v>
      </c>
      <c r="F75" s="22">
        <v>45621</v>
      </c>
      <c r="G75" s="22">
        <v>45621</v>
      </c>
      <c r="H75" s="22">
        <v>45621</v>
      </c>
      <c r="I75" s="22">
        <v>45604</v>
      </c>
      <c r="J75" s="22">
        <v>45615</v>
      </c>
      <c r="K75" t="s">
        <v>104</v>
      </c>
      <c r="N75" t="s">
        <v>105</v>
      </c>
      <c r="O75" t="s">
        <v>106</v>
      </c>
      <c r="P75" t="s">
        <v>107</v>
      </c>
      <c r="Q75" t="s">
        <v>108</v>
      </c>
      <c r="R75" t="s">
        <v>109</v>
      </c>
    </row>
    <row r="76" spans="1:18" x14ac:dyDescent="0.3">
      <c r="A76">
        <v>87345</v>
      </c>
      <c r="B76">
        <v>122</v>
      </c>
      <c r="C76" t="s">
        <v>28</v>
      </c>
      <c r="D76" t="s">
        <v>198</v>
      </c>
      <c r="E76">
        <v>542.5</v>
      </c>
      <c r="F76" s="22">
        <v>45623</v>
      </c>
      <c r="G76" s="22">
        <v>45621</v>
      </c>
      <c r="H76" s="22">
        <v>45621</v>
      </c>
      <c r="I76" s="22">
        <v>45609</v>
      </c>
      <c r="J76" s="22">
        <v>45615</v>
      </c>
      <c r="K76" t="s">
        <v>104</v>
      </c>
      <c r="N76" t="s">
        <v>105</v>
      </c>
      <c r="O76" t="s">
        <v>106</v>
      </c>
      <c r="P76" t="s">
        <v>107</v>
      </c>
      <c r="Q76" t="s">
        <v>108</v>
      </c>
      <c r="R76" t="s">
        <v>109</v>
      </c>
    </row>
    <row r="77" spans="1:18" x14ac:dyDescent="0.3">
      <c r="A77">
        <v>87348</v>
      </c>
      <c r="B77">
        <v>122</v>
      </c>
      <c r="C77" t="s">
        <v>28</v>
      </c>
      <c r="D77" t="s">
        <v>199</v>
      </c>
      <c r="E77">
        <v>758</v>
      </c>
      <c r="F77" s="22">
        <v>45623</v>
      </c>
      <c r="G77" s="22">
        <v>45621</v>
      </c>
      <c r="H77" s="22">
        <v>45621</v>
      </c>
      <c r="I77" s="22">
        <v>45608</v>
      </c>
      <c r="J77" s="22">
        <v>45615</v>
      </c>
      <c r="K77" t="s">
        <v>104</v>
      </c>
      <c r="N77" t="s">
        <v>105</v>
      </c>
      <c r="O77" t="s">
        <v>106</v>
      </c>
      <c r="P77" t="s">
        <v>107</v>
      </c>
      <c r="Q77" t="s">
        <v>108</v>
      </c>
      <c r="R77" t="s">
        <v>109</v>
      </c>
    </row>
    <row r="78" spans="1:18" x14ac:dyDescent="0.3">
      <c r="A78">
        <v>87354</v>
      </c>
      <c r="B78">
        <v>122</v>
      </c>
      <c r="C78" t="s">
        <v>28</v>
      </c>
      <c r="D78" t="s">
        <v>200</v>
      </c>
      <c r="E78">
        <v>1370.21</v>
      </c>
      <c r="F78" s="22">
        <v>45623</v>
      </c>
      <c r="G78" s="22">
        <v>45621</v>
      </c>
      <c r="H78" s="22">
        <v>45621</v>
      </c>
      <c r="I78" s="22">
        <v>45608</v>
      </c>
      <c r="J78" s="22">
        <v>45615</v>
      </c>
      <c r="K78" t="s">
        <v>104</v>
      </c>
      <c r="N78" t="s">
        <v>105</v>
      </c>
      <c r="O78" t="s">
        <v>106</v>
      </c>
      <c r="P78" t="s">
        <v>107</v>
      </c>
      <c r="Q78" t="s">
        <v>108</v>
      </c>
      <c r="R78" t="s">
        <v>109</v>
      </c>
    </row>
    <row r="79" spans="1:18" x14ac:dyDescent="0.3">
      <c r="A79">
        <v>87357</v>
      </c>
      <c r="B79">
        <v>122</v>
      </c>
      <c r="C79" t="s">
        <v>28</v>
      </c>
      <c r="D79" t="s">
        <v>201</v>
      </c>
      <c r="E79">
        <v>1176</v>
      </c>
      <c r="F79" s="22">
        <v>45623</v>
      </c>
      <c r="G79" s="22">
        <v>45621</v>
      </c>
      <c r="H79" s="22">
        <v>45621</v>
      </c>
      <c r="I79" s="22">
        <v>45609</v>
      </c>
      <c r="J79" s="22">
        <v>45615</v>
      </c>
      <c r="K79" t="s">
        <v>104</v>
      </c>
      <c r="N79" t="s">
        <v>105</v>
      </c>
      <c r="O79" t="s">
        <v>106</v>
      </c>
      <c r="P79" t="s">
        <v>107</v>
      </c>
      <c r="Q79" t="s">
        <v>108</v>
      </c>
      <c r="R79" t="s">
        <v>109</v>
      </c>
    </row>
    <row r="80" spans="1:18" x14ac:dyDescent="0.3">
      <c r="A80">
        <v>87359</v>
      </c>
      <c r="B80">
        <v>122</v>
      </c>
      <c r="C80" t="s">
        <v>28</v>
      </c>
      <c r="D80" t="s">
        <v>202</v>
      </c>
      <c r="E80">
        <v>1725.31</v>
      </c>
      <c r="F80" s="22">
        <v>45623</v>
      </c>
      <c r="G80" s="22">
        <v>45621</v>
      </c>
      <c r="H80" s="22">
        <v>45621</v>
      </c>
      <c r="I80" s="22">
        <v>45608</v>
      </c>
      <c r="J80" s="22">
        <v>45615</v>
      </c>
      <c r="K80" t="s">
        <v>104</v>
      </c>
      <c r="N80" t="s">
        <v>105</v>
      </c>
      <c r="O80" t="s">
        <v>106</v>
      </c>
      <c r="P80" t="s">
        <v>107</v>
      </c>
      <c r="Q80" t="s">
        <v>108</v>
      </c>
      <c r="R80" t="s">
        <v>109</v>
      </c>
    </row>
    <row r="81" spans="1:18" x14ac:dyDescent="0.3">
      <c r="A81">
        <v>87360</v>
      </c>
      <c r="B81">
        <v>122</v>
      </c>
      <c r="C81" t="s">
        <v>28</v>
      </c>
      <c r="D81" t="s">
        <v>203</v>
      </c>
      <c r="E81">
        <v>897.2</v>
      </c>
      <c r="F81" s="22">
        <v>45622</v>
      </c>
      <c r="G81" s="22">
        <v>45621</v>
      </c>
      <c r="H81" s="22">
        <v>45621</v>
      </c>
      <c r="I81" s="22">
        <v>45608</v>
      </c>
      <c r="J81" s="22">
        <v>45615</v>
      </c>
      <c r="K81" t="s">
        <v>104</v>
      </c>
      <c r="N81" t="s">
        <v>105</v>
      </c>
      <c r="O81" t="s">
        <v>106</v>
      </c>
      <c r="P81" t="s">
        <v>107</v>
      </c>
      <c r="Q81" t="s">
        <v>108</v>
      </c>
      <c r="R81" t="s">
        <v>109</v>
      </c>
    </row>
    <row r="82" spans="1:18" x14ac:dyDescent="0.3">
      <c r="A82">
        <v>87372</v>
      </c>
      <c r="B82">
        <v>122</v>
      </c>
      <c r="C82" t="s">
        <v>28</v>
      </c>
      <c r="D82" t="s">
        <v>204</v>
      </c>
      <c r="E82">
        <v>325.19</v>
      </c>
      <c r="F82" s="22">
        <v>45622</v>
      </c>
      <c r="G82" s="22">
        <v>45621</v>
      </c>
      <c r="H82" s="22">
        <v>45621</v>
      </c>
      <c r="I82" s="22">
        <v>45608</v>
      </c>
      <c r="J82" s="22">
        <v>45615</v>
      </c>
      <c r="K82" t="s">
        <v>104</v>
      </c>
      <c r="N82" t="s">
        <v>105</v>
      </c>
      <c r="O82" t="s">
        <v>106</v>
      </c>
      <c r="P82" t="s">
        <v>107</v>
      </c>
      <c r="Q82" t="s">
        <v>108</v>
      </c>
      <c r="R82" t="s">
        <v>109</v>
      </c>
    </row>
    <row r="83" spans="1:18" x14ac:dyDescent="0.3">
      <c r="A83">
        <v>87373</v>
      </c>
      <c r="B83">
        <v>122</v>
      </c>
      <c r="C83" t="s">
        <v>28</v>
      </c>
      <c r="D83" t="s">
        <v>205</v>
      </c>
      <c r="E83">
        <v>99.18</v>
      </c>
      <c r="F83" s="22">
        <v>45622</v>
      </c>
      <c r="G83" s="22">
        <v>45621</v>
      </c>
      <c r="H83" s="22">
        <v>45621</v>
      </c>
      <c r="I83" s="22">
        <v>45608</v>
      </c>
      <c r="J83" s="22">
        <v>45615</v>
      </c>
      <c r="K83" t="s">
        <v>104</v>
      </c>
      <c r="N83" t="s">
        <v>105</v>
      </c>
      <c r="O83" t="s">
        <v>106</v>
      </c>
      <c r="P83" t="s">
        <v>107</v>
      </c>
      <c r="Q83" t="s">
        <v>108</v>
      </c>
      <c r="R83" t="s">
        <v>109</v>
      </c>
    </row>
    <row r="84" spans="1:18" x14ac:dyDescent="0.3">
      <c r="A84">
        <v>87375</v>
      </c>
      <c r="B84">
        <v>122</v>
      </c>
      <c r="C84" t="s">
        <v>28</v>
      </c>
      <c r="D84" t="s">
        <v>206</v>
      </c>
      <c r="E84">
        <v>1545.85</v>
      </c>
      <c r="F84" s="22">
        <v>45623</v>
      </c>
      <c r="G84" s="22">
        <v>45621</v>
      </c>
      <c r="H84" s="22">
        <v>45621</v>
      </c>
      <c r="I84" s="22">
        <v>45608</v>
      </c>
      <c r="J84" s="22">
        <v>45615</v>
      </c>
      <c r="K84" t="s">
        <v>104</v>
      </c>
      <c r="N84" t="s">
        <v>105</v>
      </c>
      <c r="O84" t="s">
        <v>106</v>
      </c>
      <c r="P84" t="s">
        <v>107</v>
      </c>
      <c r="Q84" t="s">
        <v>108</v>
      </c>
      <c r="R84" t="s">
        <v>109</v>
      </c>
    </row>
    <row r="85" spans="1:18" x14ac:dyDescent="0.3">
      <c r="A85">
        <v>87433</v>
      </c>
      <c r="B85">
        <v>122</v>
      </c>
      <c r="C85" t="s">
        <v>28</v>
      </c>
      <c r="D85" t="s">
        <v>207</v>
      </c>
      <c r="E85">
        <v>821.75</v>
      </c>
      <c r="F85" s="22">
        <v>45622</v>
      </c>
      <c r="G85" s="22">
        <v>45621</v>
      </c>
      <c r="H85" s="22">
        <v>45621</v>
      </c>
      <c r="I85" s="22">
        <v>45615</v>
      </c>
      <c r="J85" s="22">
        <v>45615</v>
      </c>
      <c r="K85" t="s">
        <v>104</v>
      </c>
      <c r="L85" t="s">
        <v>112</v>
      </c>
      <c r="M85" t="s">
        <v>113</v>
      </c>
      <c r="N85" t="s">
        <v>105</v>
      </c>
      <c r="O85" t="s">
        <v>106</v>
      </c>
      <c r="P85" t="s">
        <v>107</v>
      </c>
      <c r="Q85" t="s">
        <v>108</v>
      </c>
      <c r="R85" t="s">
        <v>109</v>
      </c>
    </row>
    <row r="86" spans="1:18" x14ac:dyDescent="0.3">
      <c r="A86">
        <v>87435</v>
      </c>
      <c r="B86">
        <v>122</v>
      </c>
      <c r="C86" t="s">
        <v>28</v>
      </c>
      <c r="D86" t="s">
        <v>207</v>
      </c>
      <c r="E86">
        <v>1092.5</v>
      </c>
      <c r="F86" s="22">
        <v>45622</v>
      </c>
      <c r="G86" s="22">
        <v>45621</v>
      </c>
      <c r="H86" s="22">
        <v>45621</v>
      </c>
      <c r="I86" s="22">
        <v>45615</v>
      </c>
      <c r="J86" s="22">
        <v>45615</v>
      </c>
      <c r="K86" t="s">
        <v>104</v>
      </c>
      <c r="L86" t="s">
        <v>112</v>
      </c>
      <c r="M86" t="s">
        <v>113</v>
      </c>
      <c r="N86" t="s">
        <v>105</v>
      </c>
      <c r="O86" t="s">
        <v>106</v>
      </c>
      <c r="P86" t="s">
        <v>107</v>
      </c>
      <c r="Q86" t="s">
        <v>108</v>
      </c>
      <c r="R86" t="s">
        <v>109</v>
      </c>
    </row>
    <row r="87" spans="1:18" x14ac:dyDescent="0.3">
      <c r="A87">
        <v>87462</v>
      </c>
      <c r="B87">
        <v>122</v>
      </c>
      <c r="C87" t="s">
        <v>28</v>
      </c>
      <c r="D87" t="s">
        <v>208</v>
      </c>
      <c r="E87">
        <v>298.89999999999998</v>
      </c>
      <c r="F87" s="22">
        <v>45622</v>
      </c>
      <c r="G87" s="22">
        <v>45621</v>
      </c>
      <c r="H87" s="22">
        <v>45621</v>
      </c>
      <c r="I87" s="22">
        <v>45608</v>
      </c>
      <c r="J87" s="22">
        <v>45615</v>
      </c>
      <c r="K87" t="s">
        <v>104</v>
      </c>
      <c r="N87" t="s">
        <v>105</v>
      </c>
      <c r="O87" t="s">
        <v>106</v>
      </c>
      <c r="P87" t="s">
        <v>107</v>
      </c>
      <c r="Q87" t="s">
        <v>108</v>
      </c>
      <c r="R87" t="s">
        <v>109</v>
      </c>
    </row>
    <row r="88" spans="1:18" x14ac:dyDescent="0.3">
      <c r="A88">
        <v>87465</v>
      </c>
      <c r="B88">
        <v>122</v>
      </c>
      <c r="C88" t="s">
        <v>28</v>
      </c>
      <c r="D88" t="s">
        <v>206</v>
      </c>
      <c r="E88">
        <v>315</v>
      </c>
      <c r="F88" s="22">
        <v>45623</v>
      </c>
      <c r="G88" s="22">
        <v>45621</v>
      </c>
      <c r="H88" s="22">
        <v>45621</v>
      </c>
      <c r="I88" s="22">
        <v>45608</v>
      </c>
      <c r="J88" s="22">
        <v>45615</v>
      </c>
      <c r="K88" t="s">
        <v>104</v>
      </c>
      <c r="N88" t="s">
        <v>105</v>
      </c>
      <c r="O88" t="s">
        <v>106</v>
      </c>
      <c r="P88" t="s">
        <v>107</v>
      </c>
      <c r="Q88" t="s">
        <v>108</v>
      </c>
      <c r="R88" t="s">
        <v>109</v>
      </c>
    </row>
    <row r="89" spans="1:18" x14ac:dyDescent="0.3">
      <c r="A89">
        <v>87466</v>
      </c>
      <c r="B89">
        <v>122</v>
      </c>
      <c r="C89" t="s">
        <v>28</v>
      </c>
      <c r="D89" t="s">
        <v>209</v>
      </c>
      <c r="E89">
        <v>1030</v>
      </c>
      <c r="F89" s="22">
        <v>45621</v>
      </c>
      <c r="G89" s="22">
        <v>45621</v>
      </c>
      <c r="H89" s="22">
        <v>45621</v>
      </c>
      <c r="I89" s="22">
        <v>45604</v>
      </c>
      <c r="J89" s="22">
        <v>45615</v>
      </c>
      <c r="K89" t="s">
        <v>104</v>
      </c>
      <c r="N89" t="s">
        <v>105</v>
      </c>
      <c r="O89" t="s">
        <v>106</v>
      </c>
      <c r="P89" t="s">
        <v>107</v>
      </c>
      <c r="Q89" t="s">
        <v>108</v>
      </c>
      <c r="R89" t="s">
        <v>109</v>
      </c>
    </row>
    <row r="90" spans="1:18" x14ac:dyDescent="0.3">
      <c r="A90">
        <v>84436</v>
      </c>
      <c r="B90">
        <v>122</v>
      </c>
      <c r="C90" t="s">
        <v>28</v>
      </c>
      <c r="D90" t="s">
        <v>210</v>
      </c>
      <c r="E90">
        <v>643.54999999999995</v>
      </c>
      <c r="F90" s="22">
        <v>45623</v>
      </c>
      <c r="G90" s="22">
        <v>45621</v>
      </c>
      <c r="H90" s="22">
        <v>45621</v>
      </c>
      <c r="I90" s="22">
        <v>45595</v>
      </c>
      <c r="J90" s="22">
        <v>45600</v>
      </c>
      <c r="K90" t="s">
        <v>104</v>
      </c>
      <c r="N90" t="s">
        <v>105</v>
      </c>
      <c r="O90" t="s">
        <v>106</v>
      </c>
      <c r="P90" t="s">
        <v>107</v>
      </c>
      <c r="Q90" t="s">
        <v>108</v>
      </c>
      <c r="R90" t="s">
        <v>109</v>
      </c>
    </row>
    <row r="91" spans="1:18" x14ac:dyDescent="0.3">
      <c r="A91">
        <v>85516</v>
      </c>
      <c r="B91">
        <v>122</v>
      </c>
      <c r="C91" t="s">
        <v>28</v>
      </c>
      <c r="D91" t="s">
        <v>211</v>
      </c>
      <c r="E91">
        <v>1830.52</v>
      </c>
      <c r="F91" s="22">
        <v>45623</v>
      </c>
      <c r="G91" s="22">
        <v>45621</v>
      </c>
      <c r="H91" s="22">
        <v>45621</v>
      </c>
      <c r="I91" s="22">
        <v>45602</v>
      </c>
      <c r="J91" s="22">
        <v>45604</v>
      </c>
      <c r="K91" t="s">
        <v>104</v>
      </c>
      <c r="N91" t="s">
        <v>105</v>
      </c>
      <c r="O91" t="s">
        <v>106</v>
      </c>
      <c r="P91" t="s">
        <v>107</v>
      </c>
      <c r="Q91" t="s">
        <v>108</v>
      </c>
      <c r="R91" t="s">
        <v>109</v>
      </c>
    </row>
    <row r="92" spans="1:18" x14ac:dyDescent="0.3">
      <c r="A92">
        <v>85548</v>
      </c>
      <c r="B92">
        <v>122</v>
      </c>
      <c r="C92" t="s">
        <v>28</v>
      </c>
      <c r="D92" t="s">
        <v>209</v>
      </c>
      <c r="E92">
        <v>785.8</v>
      </c>
      <c r="F92" s="22">
        <v>45621</v>
      </c>
      <c r="G92" s="22">
        <v>45621</v>
      </c>
      <c r="H92" s="22">
        <v>45621</v>
      </c>
      <c r="I92" s="22">
        <v>45603</v>
      </c>
      <c r="J92" s="22">
        <v>45604</v>
      </c>
      <c r="K92" t="s">
        <v>104</v>
      </c>
      <c r="N92" t="s">
        <v>105</v>
      </c>
      <c r="O92" t="s">
        <v>106</v>
      </c>
      <c r="P92" t="s">
        <v>107</v>
      </c>
      <c r="Q92" t="s">
        <v>108</v>
      </c>
      <c r="R92" t="s">
        <v>109</v>
      </c>
    </row>
    <row r="93" spans="1:18" x14ac:dyDescent="0.3">
      <c r="A93">
        <v>85965</v>
      </c>
      <c r="B93">
        <v>122</v>
      </c>
      <c r="C93" t="s">
        <v>28</v>
      </c>
      <c r="D93" t="s">
        <v>212</v>
      </c>
      <c r="E93">
        <v>223.5</v>
      </c>
      <c r="F93" s="22">
        <v>45622</v>
      </c>
      <c r="G93" s="22">
        <v>45621</v>
      </c>
      <c r="H93" s="22">
        <v>45621</v>
      </c>
      <c r="I93" s="22">
        <v>45597</v>
      </c>
      <c r="J93" s="22">
        <v>45608</v>
      </c>
      <c r="K93" t="s">
        <v>104</v>
      </c>
      <c r="L93" t="s">
        <v>213</v>
      </c>
      <c r="M93" t="s">
        <v>214</v>
      </c>
      <c r="N93" t="s">
        <v>105</v>
      </c>
      <c r="O93" t="s">
        <v>106</v>
      </c>
      <c r="P93" t="s">
        <v>107</v>
      </c>
      <c r="Q93" t="s">
        <v>108</v>
      </c>
      <c r="R93" t="s">
        <v>109</v>
      </c>
    </row>
    <row r="94" spans="1:18" x14ac:dyDescent="0.3">
      <c r="A94">
        <v>86319</v>
      </c>
      <c r="B94">
        <v>122</v>
      </c>
      <c r="C94" t="s">
        <v>28</v>
      </c>
      <c r="D94" t="s">
        <v>195</v>
      </c>
      <c r="E94">
        <v>6311.32</v>
      </c>
      <c r="F94" s="22">
        <v>45621</v>
      </c>
      <c r="G94" s="22">
        <v>45621</v>
      </c>
      <c r="H94" s="22">
        <v>45621</v>
      </c>
      <c r="I94" s="22">
        <v>45607</v>
      </c>
      <c r="J94" s="22">
        <v>45609</v>
      </c>
      <c r="K94" t="s">
        <v>104</v>
      </c>
      <c r="N94" t="s">
        <v>105</v>
      </c>
      <c r="O94" t="s">
        <v>106</v>
      </c>
      <c r="P94" t="s">
        <v>107</v>
      </c>
      <c r="Q94" t="s">
        <v>108</v>
      </c>
      <c r="R94" t="s">
        <v>109</v>
      </c>
    </row>
    <row r="95" spans="1:18" x14ac:dyDescent="0.3">
      <c r="A95">
        <v>86331</v>
      </c>
      <c r="B95">
        <v>122</v>
      </c>
      <c r="C95" t="s">
        <v>28</v>
      </c>
      <c r="D95" t="s">
        <v>162</v>
      </c>
      <c r="E95">
        <v>1045.72</v>
      </c>
      <c r="F95" s="22">
        <v>45621</v>
      </c>
      <c r="G95" s="22">
        <v>45621</v>
      </c>
      <c r="H95" s="22">
        <v>45621</v>
      </c>
      <c r="I95" s="22">
        <v>45604</v>
      </c>
      <c r="J95" s="22">
        <v>45609</v>
      </c>
      <c r="K95" t="s">
        <v>104</v>
      </c>
      <c r="N95" t="s">
        <v>105</v>
      </c>
      <c r="O95" t="s">
        <v>106</v>
      </c>
      <c r="P95" t="s">
        <v>107</v>
      </c>
      <c r="Q95" t="s">
        <v>108</v>
      </c>
      <c r="R95" t="s">
        <v>109</v>
      </c>
    </row>
    <row r="96" spans="1:18" x14ac:dyDescent="0.3">
      <c r="A96">
        <v>88758</v>
      </c>
      <c r="B96">
        <v>122</v>
      </c>
      <c r="C96" t="s">
        <v>28</v>
      </c>
      <c r="D96" t="s">
        <v>180</v>
      </c>
      <c r="E96">
        <v>181.2</v>
      </c>
      <c r="F96" s="22">
        <v>45621</v>
      </c>
      <c r="G96" s="22"/>
      <c r="H96" s="22">
        <v>45621</v>
      </c>
      <c r="I96" s="22">
        <v>45621</v>
      </c>
      <c r="J96" s="22">
        <v>45622</v>
      </c>
      <c r="K96" t="s">
        <v>181</v>
      </c>
      <c r="L96" t="s">
        <v>182</v>
      </c>
      <c r="M96" t="s">
        <v>18</v>
      </c>
      <c r="Q96" t="s">
        <v>108</v>
      </c>
    </row>
    <row r="97" spans="1:18" x14ac:dyDescent="0.3">
      <c r="A97">
        <v>87481</v>
      </c>
      <c r="B97">
        <v>122</v>
      </c>
      <c r="C97" t="s">
        <v>28</v>
      </c>
      <c r="D97" t="s">
        <v>215</v>
      </c>
      <c r="E97">
        <v>1195.73</v>
      </c>
      <c r="F97" s="22">
        <v>45621</v>
      </c>
      <c r="G97" s="22">
        <v>45621</v>
      </c>
      <c r="H97" s="22">
        <v>45621</v>
      </c>
      <c r="I97" s="22">
        <v>45608</v>
      </c>
      <c r="J97" s="22">
        <v>45615</v>
      </c>
      <c r="K97" t="s">
        <v>104</v>
      </c>
      <c r="N97" t="s">
        <v>105</v>
      </c>
      <c r="O97" t="s">
        <v>106</v>
      </c>
      <c r="P97" t="s">
        <v>107</v>
      </c>
      <c r="Q97" t="s">
        <v>108</v>
      </c>
      <c r="R97" t="s">
        <v>109</v>
      </c>
    </row>
    <row r="98" spans="1:18" x14ac:dyDescent="0.3">
      <c r="A98">
        <v>87604</v>
      </c>
      <c r="B98">
        <v>122</v>
      </c>
      <c r="C98" t="s">
        <v>28</v>
      </c>
      <c r="D98" t="s">
        <v>216</v>
      </c>
      <c r="E98">
        <v>799.2</v>
      </c>
      <c r="F98" s="22">
        <v>45622</v>
      </c>
      <c r="G98" s="22">
        <v>45621</v>
      </c>
      <c r="H98" s="22">
        <v>45621</v>
      </c>
      <c r="I98" s="22">
        <v>45608</v>
      </c>
      <c r="J98" s="22">
        <v>45617</v>
      </c>
      <c r="K98" t="s">
        <v>104</v>
      </c>
      <c r="N98" t="s">
        <v>105</v>
      </c>
      <c r="O98" t="s">
        <v>106</v>
      </c>
      <c r="P98" t="s">
        <v>107</v>
      </c>
      <c r="Q98" t="s">
        <v>108</v>
      </c>
      <c r="R98" t="s">
        <v>109</v>
      </c>
    </row>
    <row r="99" spans="1:18" x14ac:dyDescent="0.3">
      <c r="A99">
        <v>87607</v>
      </c>
      <c r="B99">
        <v>122</v>
      </c>
      <c r="C99" t="s">
        <v>28</v>
      </c>
      <c r="D99" t="s">
        <v>217</v>
      </c>
      <c r="E99">
        <v>108</v>
      </c>
      <c r="F99" s="22">
        <v>45621</v>
      </c>
      <c r="G99" s="22">
        <v>45621</v>
      </c>
      <c r="H99" s="22">
        <v>45621</v>
      </c>
      <c r="I99" s="22">
        <v>45617</v>
      </c>
      <c r="J99" s="22">
        <v>45617</v>
      </c>
      <c r="K99" t="s">
        <v>119</v>
      </c>
      <c r="L99" t="s">
        <v>218</v>
      </c>
      <c r="M99" t="s">
        <v>218</v>
      </c>
      <c r="N99" t="s">
        <v>105</v>
      </c>
      <c r="O99" t="s">
        <v>106</v>
      </c>
      <c r="P99" t="s">
        <v>107</v>
      </c>
      <c r="Q99" t="s">
        <v>108</v>
      </c>
      <c r="R99" t="s">
        <v>109</v>
      </c>
    </row>
    <row r="100" spans="1:18" x14ac:dyDescent="0.3">
      <c r="A100">
        <v>87973</v>
      </c>
      <c r="B100">
        <v>122</v>
      </c>
      <c r="C100" t="s">
        <v>28</v>
      </c>
      <c r="D100" t="s">
        <v>176</v>
      </c>
      <c r="E100">
        <v>90000</v>
      </c>
      <c r="F100" s="22">
        <v>45618</v>
      </c>
      <c r="G100" s="22">
        <v>45621</v>
      </c>
      <c r="H100" s="22">
        <v>45618</v>
      </c>
      <c r="I100" s="22">
        <v>45618</v>
      </c>
      <c r="J100" s="22">
        <v>45618</v>
      </c>
      <c r="K100" t="s">
        <v>119</v>
      </c>
      <c r="L100" t="s">
        <v>177</v>
      </c>
      <c r="M100" t="s">
        <v>178</v>
      </c>
      <c r="N100" t="s">
        <v>105</v>
      </c>
      <c r="O100" t="s">
        <v>106</v>
      </c>
      <c r="P100" t="s">
        <v>107</v>
      </c>
      <c r="Q100" t="s">
        <v>108</v>
      </c>
      <c r="R100" t="s">
        <v>109</v>
      </c>
    </row>
    <row r="101" spans="1:18" x14ac:dyDescent="0.3">
      <c r="A101">
        <v>87974</v>
      </c>
      <c r="B101">
        <v>122</v>
      </c>
      <c r="C101" t="s">
        <v>28</v>
      </c>
      <c r="D101" t="s">
        <v>179</v>
      </c>
      <c r="E101">
        <v>60000</v>
      </c>
      <c r="F101" s="22">
        <v>45618</v>
      </c>
      <c r="G101" s="22">
        <v>45621</v>
      </c>
      <c r="H101" s="22">
        <v>45618</v>
      </c>
      <c r="I101" s="22">
        <v>45618</v>
      </c>
      <c r="J101" s="22">
        <v>45618</v>
      </c>
      <c r="K101" t="s">
        <v>119</v>
      </c>
      <c r="L101" t="s">
        <v>177</v>
      </c>
      <c r="M101" t="s">
        <v>178</v>
      </c>
      <c r="N101" t="s">
        <v>105</v>
      </c>
      <c r="O101" t="s">
        <v>106</v>
      </c>
      <c r="P101" t="s">
        <v>107</v>
      </c>
      <c r="Q101" t="s">
        <v>108</v>
      </c>
      <c r="R101" t="s">
        <v>109</v>
      </c>
    </row>
    <row r="102" spans="1:18" x14ac:dyDescent="0.3">
      <c r="A102">
        <v>88155</v>
      </c>
      <c r="B102">
        <v>122</v>
      </c>
      <c r="C102" t="s">
        <v>28</v>
      </c>
      <c r="D102" t="s">
        <v>180</v>
      </c>
      <c r="E102">
        <v>12.3</v>
      </c>
      <c r="F102" s="22">
        <v>45618</v>
      </c>
      <c r="G102" s="22"/>
      <c r="H102" s="22">
        <v>45618</v>
      </c>
      <c r="I102" s="22">
        <v>45618</v>
      </c>
      <c r="J102" s="22">
        <v>45621</v>
      </c>
      <c r="K102" t="s">
        <v>181</v>
      </c>
      <c r="L102" t="s">
        <v>182</v>
      </c>
      <c r="M102" t="s">
        <v>18</v>
      </c>
      <c r="Q102" t="s">
        <v>108</v>
      </c>
    </row>
    <row r="103" spans="1:18" x14ac:dyDescent="0.3">
      <c r="A103">
        <v>84407</v>
      </c>
      <c r="B103">
        <v>122</v>
      </c>
      <c r="C103" t="s">
        <v>28</v>
      </c>
      <c r="D103" t="s">
        <v>219</v>
      </c>
      <c r="E103">
        <v>90.5</v>
      </c>
      <c r="F103" s="22">
        <v>45617</v>
      </c>
      <c r="G103" s="22">
        <v>45615</v>
      </c>
      <c r="H103" s="22">
        <v>45615</v>
      </c>
      <c r="I103" s="22">
        <v>45588</v>
      </c>
      <c r="J103" s="22">
        <v>45600</v>
      </c>
      <c r="K103" t="s">
        <v>104</v>
      </c>
      <c r="N103" t="s">
        <v>105</v>
      </c>
      <c r="O103" t="s">
        <v>106</v>
      </c>
      <c r="P103" t="s">
        <v>107</v>
      </c>
      <c r="Q103" t="s">
        <v>108</v>
      </c>
      <c r="R103" t="s">
        <v>109</v>
      </c>
    </row>
    <row r="104" spans="1:18" x14ac:dyDescent="0.3">
      <c r="A104">
        <v>84422</v>
      </c>
      <c r="B104">
        <v>122</v>
      </c>
      <c r="C104" t="s">
        <v>28</v>
      </c>
      <c r="D104" t="s">
        <v>220</v>
      </c>
      <c r="E104">
        <v>2072.4</v>
      </c>
      <c r="F104" s="22">
        <v>45618</v>
      </c>
      <c r="G104" s="22">
        <v>45615</v>
      </c>
      <c r="H104" s="22">
        <v>45615</v>
      </c>
      <c r="I104" s="22">
        <v>45594</v>
      </c>
      <c r="J104" s="22">
        <v>45600</v>
      </c>
      <c r="K104" t="s">
        <v>104</v>
      </c>
      <c r="N104" t="s">
        <v>105</v>
      </c>
      <c r="O104" t="s">
        <v>106</v>
      </c>
      <c r="P104" t="s">
        <v>107</v>
      </c>
      <c r="Q104" t="s">
        <v>108</v>
      </c>
      <c r="R104" t="s">
        <v>109</v>
      </c>
    </row>
    <row r="105" spans="1:18" x14ac:dyDescent="0.3">
      <c r="A105">
        <v>85511</v>
      </c>
      <c r="B105">
        <v>122</v>
      </c>
      <c r="C105" t="s">
        <v>28</v>
      </c>
      <c r="D105" t="s">
        <v>197</v>
      </c>
      <c r="E105">
        <v>910.96</v>
      </c>
      <c r="F105" s="22">
        <v>45617</v>
      </c>
      <c r="G105" s="22">
        <v>45615</v>
      </c>
      <c r="H105" s="22">
        <v>45615</v>
      </c>
      <c r="I105" s="22">
        <v>45602</v>
      </c>
      <c r="J105" s="22">
        <v>45604</v>
      </c>
      <c r="K105" t="s">
        <v>104</v>
      </c>
      <c r="N105" t="s">
        <v>105</v>
      </c>
      <c r="O105" t="s">
        <v>106</v>
      </c>
      <c r="P105" t="s">
        <v>107</v>
      </c>
      <c r="Q105" t="s">
        <v>108</v>
      </c>
      <c r="R105" t="s">
        <v>109</v>
      </c>
    </row>
    <row r="106" spans="1:18" x14ac:dyDescent="0.3">
      <c r="A106">
        <v>85519</v>
      </c>
      <c r="B106">
        <v>122</v>
      </c>
      <c r="C106" t="s">
        <v>28</v>
      </c>
      <c r="D106" t="s">
        <v>161</v>
      </c>
      <c r="E106">
        <v>1508</v>
      </c>
      <c r="F106" s="22">
        <v>45617</v>
      </c>
      <c r="G106" s="22">
        <v>45615</v>
      </c>
      <c r="H106" s="22">
        <v>45615</v>
      </c>
      <c r="I106" s="22">
        <v>45602</v>
      </c>
      <c r="J106" s="22">
        <v>45604</v>
      </c>
      <c r="K106" t="s">
        <v>104</v>
      </c>
      <c r="N106" t="s">
        <v>105</v>
      </c>
      <c r="O106" t="s">
        <v>106</v>
      </c>
      <c r="P106" t="s">
        <v>107</v>
      </c>
      <c r="Q106" t="s">
        <v>108</v>
      </c>
      <c r="R106" t="s">
        <v>109</v>
      </c>
    </row>
    <row r="107" spans="1:18" x14ac:dyDescent="0.3">
      <c r="A107">
        <v>85526</v>
      </c>
      <c r="B107">
        <v>122</v>
      </c>
      <c r="C107" t="s">
        <v>28</v>
      </c>
      <c r="D107" t="s">
        <v>159</v>
      </c>
      <c r="E107">
        <v>1264</v>
      </c>
      <c r="F107" s="22">
        <v>45617</v>
      </c>
      <c r="G107" s="22">
        <v>45615</v>
      </c>
      <c r="H107" s="22">
        <v>45615</v>
      </c>
      <c r="I107" s="22">
        <v>45601</v>
      </c>
      <c r="J107" s="22">
        <v>45604</v>
      </c>
      <c r="K107" t="s">
        <v>104</v>
      </c>
      <c r="N107" t="s">
        <v>105</v>
      </c>
      <c r="O107" t="s">
        <v>106</v>
      </c>
      <c r="P107" t="s">
        <v>107</v>
      </c>
      <c r="Q107" t="s">
        <v>108</v>
      </c>
      <c r="R107" t="s">
        <v>109</v>
      </c>
    </row>
    <row r="108" spans="1:18" x14ac:dyDescent="0.3">
      <c r="A108">
        <v>85537</v>
      </c>
      <c r="B108">
        <v>122</v>
      </c>
      <c r="C108" t="s">
        <v>28</v>
      </c>
      <c r="D108" t="s">
        <v>160</v>
      </c>
      <c r="E108">
        <v>1044.28</v>
      </c>
      <c r="F108" s="22">
        <v>45618</v>
      </c>
      <c r="G108" s="22">
        <v>45615</v>
      </c>
      <c r="H108" s="22">
        <v>45615</v>
      </c>
      <c r="I108" s="22">
        <v>45602</v>
      </c>
      <c r="J108" s="22">
        <v>45604</v>
      </c>
      <c r="K108" t="s">
        <v>104</v>
      </c>
      <c r="N108" t="s">
        <v>105</v>
      </c>
      <c r="O108" t="s">
        <v>106</v>
      </c>
      <c r="P108" t="s">
        <v>107</v>
      </c>
      <c r="Q108" t="s">
        <v>108</v>
      </c>
      <c r="R108" t="s">
        <v>109</v>
      </c>
    </row>
    <row r="109" spans="1:18" x14ac:dyDescent="0.3">
      <c r="A109">
        <v>85539</v>
      </c>
      <c r="B109">
        <v>122</v>
      </c>
      <c r="C109" t="s">
        <v>28</v>
      </c>
      <c r="D109" t="s">
        <v>221</v>
      </c>
      <c r="E109">
        <v>134</v>
      </c>
      <c r="F109" s="22">
        <v>45617</v>
      </c>
      <c r="G109" s="22">
        <v>45615</v>
      </c>
      <c r="H109" s="22">
        <v>45615</v>
      </c>
      <c r="I109" s="22">
        <v>45602</v>
      </c>
      <c r="J109" s="22">
        <v>45604</v>
      </c>
      <c r="K109" t="s">
        <v>104</v>
      </c>
      <c r="N109" t="s">
        <v>105</v>
      </c>
      <c r="O109" t="s">
        <v>106</v>
      </c>
      <c r="P109" t="s">
        <v>107</v>
      </c>
      <c r="Q109" t="s">
        <v>108</v>
      </c>
      <c r="R109" t="s">
        <v>109</v>
      </c>
    </row>
    <row r="110" spans="1:18" x14ac:dyDescent="0.3">
      <c r="A110">
        <v>85540</v>
      </c>
      <c r="B110">
        <v>122</v>
      </c>
      <c r="C110" t="s">
        <v>28</v>
      </c>
      <c r="D110" t="s">
        <v>221</v>
      </c>
      <c r="E110">
        <v>1390.78</v>
      </c>
      <c r="F110" s="22">
        <v>45617</v>
      </c>
      <c r="G110" s="22">
        <v>45615</v>
      </c>
      <c r="H110" s="22">
        <v>45615</v>
      </c>
      <c r="I110" s="22">
        <v>45602</v>
      </c>
      <c r="J110" s="22">
        <v>45604</v>
      </c>
      <c r="K110" t="s">
        <v>104</v>
      </c>
      <c r="N110" t="s">
        <v>105</v>
      </c>
      <c r="O110" t="s">
        <v>106</v>
      </c>
      <c r="P110" t="s">
        <v>107</v>
      </c>
      <c r="Q110" t="s">
        <v>108</v>
      </c>
      <c r="R110" t="s">
        <v>109</v>
      </c>
    </row>
    <row r="111" spans="1:18" x14ac:dyDescent="0.3">
      <c r="A111">
        <v>85549</v>
      </c>
      <c r="B111">
        <v>122</v>
      </c>
      <c r="C111" t="s">
        <v>28</v>
      </c>
      <c r="D111" t="s">
        <v>222</v>
      </c>
      <c r="E111">
        <v>943.11</v>
      </c>
      <c r="F111" s="22">
        <v>45618</v>
      </c>
      <c r="G111" s="22">
        <v>45615</v>
      </c>
      <c r="H111" s="22">
        <v>45615</v>
      </c>
      <c r="I111" s="22">
        <v>45603</v>
      </c>
      <c r="J111" s="22">
        <v>45604</v>
      </c>
      <c r="K111" t="s">
        <v>104</v>
      </c>
      <c r="N111" t="s">
        <v>105</v>
      </c>
      <c r="O111" t="s">
        <v>106</v>
      </c>
      <c r="P111" t="s">
        <v>107</v>
      </c>
      <c r="Q111" t="s">
        <v>108</v>
      </c>
      <c r="R111" t="s">
        <v>109</v>
      </c>
    </row>
    <row r="112" spans="1:18" x14ac:dyDescent="0.3">
      <c r="A112">
        <v>85550</v>
      </c>
      <c r="B112">
        <v>122</v>
      </c>
      <c r="C112" t="s">
        <v>28</v>
      </c>
      <c r="D112" t="s">
        <v>159</v>
      </c>
      <c r="E112">
        <v>1043.5</v>
      </c>
      <c r="F112" s="22">
        <v>45618</v>
      </c>
      <c r="G112" s="22">
        <v>45615</v>
      </c>
      <c r="H112" s="22">
        <v>45615</v>
      </c>
      <c r="I112" s="22">
        <v>45603</v>
      </c>
      <c r="J112" s="22">
        <v>45604</v>
      </c>
      <c r="K112" t="s">
        <v>104</v>
      </c>
      <c r="N112" t="s">
        <v>105</v>
      </c>
      <c r="O112" t="s">
        <v>106</v>
      </c>
      <c r="P112" t="s">
        <v>107</v>
      </c>
      <c r="Q112" t="s">
        <v>108</v>
      </c>
      <c r="R112" t="s">
        <v>109</v>
      </c>
    </row>
    <row r="113" spans="1:18" x14ac:dyDescent="0.3">
      <c r="A113">
        <v>85551</v>
      </c>
      <c r="B113">
        <v>122</v>
      </c>
      <c r="C113" t="s">
        <v>28</v>
      </c>
      <c r="D113" t="s">
        <v>223</v>
      </c>
      <c r="E113">
        <v>460</v>
      </c>
      <c r="F113" s="22">
        <v>45619</v>
      </c>
      <c r="G113" s="22">
        <v>45615</v>
      </c>
      <c r="H113" s="22">
        <v>45615</v>
      </c>
      <c r="I113" s="22">
        <v>45604</v>
      </c>
      <c r="J113" s="22">
        <v>45604</v>
      </c>
      <c r="K113" t="s">
        <v>104</v>
      </c>
      <c r="N113" t="s">
        <v>105</v>
      </c>
      <c r="O113" t="s">
        <v>106</v>
      </c>
      <c r="P113" t="s">
        <v>107</v>
      </c>
      <c r="Q113" t="s">
        <v>108</v>
      </c>
      <c r="R113" t="s">
        <v>109</v>
      </c>
    </row>
    <row r="114" spans="1:18" x14ac:dyDescent="0.3">
      <c r="A114">
        <v>85555</v>
      </c>
      <c r="B114">
        <v>122</v>
      </c>
      <c r="C114" t="s">
        <v>28</v>
      </c>
      <c r="D114" t="s">
        <v>224</v>
      </c>
      <c r="E114">
        <v>483.44</v>
      </c>
      <c r="F114" s="22">
        <v>45617</v>
      </c>
      <c r="G114" s="22">
        <v>45615</v>
      </c>
      <c r="H114" s="22">
        <v>45615</v>
      </c>
      <c r="I114" s="22">
        <v>45603</v>
      </c>
      <c r="J114" s="22">
        <v>45604</v>
      </c>
      <c r="K114" t="s">
        <v>104</v>
      </c>
      <c r="N114" t="s">
        <v>105</v>
      </c>
      <c r="O114" t="s">
        <v>106</v>
      </c>
      <c r="P114" t="s">
        <v>107</v>
      </c>
      <c r="Q114" t="s">
        <v>108</v>
      </c>
      <c r="R114" t="s">
        <v>109</v>
      </c>
    </row>
    <row r="115" spans="1:18" x14ac:dyDescent="0.3">
      <c r="A115">
        <v>86324</v>
      </c>
      <c r="B115">
        <v>122</v>
      </c>
      <c r="C115" t="s">
        <v>28</v>
      </c>
      <c r="D115" t="s">
        <v>206</v>
      </c>
      <c r="E115">
        <v>315</v>
      </c>
      <c r="F115" s="22">
        <v>45617</v>
      </c>
      <c r="G115" s="22">
        <v>45615</v>
      </c>
      <c r="H115" s="22">
        <v>45615</v>
      </c>
      <c r="I115" s="22">
        <v>45602</v>
      </c>
      <c r="J115" s="22">
        <v>45609</v>
      </c>
      <c r="K115" t="s">
        <v>104</v>
      </c>
      <c r="N115" t="s">
        <v>105</v>
      </c>
      <c r="O115" t="s">
        <v>106</v>
      </c>
      <c r="P115" t="s">
        <v>107</v>
      </c>
      <c r="Q115" t="s">
        <v>108</v>
      </c>
      <c r="R115" t="s">
        <v>109</v>
      </c>
    </row>
    <row r="116" spans="1:18" x14ac:dyDescent="0.3">
      <c r="A116">
        <v>86327</v>
      </c>
      <c r="B116">
        <v>122</v>
      </c>
      <c r="C116" t="s">
        <v>28</v>
      </c>
      <c r="D116" t="s">
        <v>206</v>
      </c>
      <c r="E116">
        <v>597.25</v>
      </c>
      <c r="F116" s="22">
        <v>45617</v>
      </c>
      <c r="G116" s="22">
        <v>45615</v>
      </c>
      <c r="H116" s="22">
        <v>45615</v>
      </c>
      <c r="I116" s="22">
        <v>45602</v>
      </c>
      <c r="J116" s="22">
        <v>45609</v>
      </c>
      <c r="K116" t="s">
        <v>104</v>
      </c>
      <c r="N116" t="s">
        <v>105</v>
      </c>
      <c r="O116" t="s">
        <v>106</v>
      </c>
      <c r="P116" t="s">
        <v>107</v>
      </c>
      <c r="Q116" t="s">
        <v>108</v>
      </c>
      <c r="R116" t="s">
        <v>109</v>
      </c>
    </row>
    <row r="117" spans="1:18" x14ac:dyDescent="0.3">
      <c r="A117">
        <v>83650</v>
      </c>
      <c r="B117">
        <v>122</v>
      </c>
      <c r="C117" t="s">
        <v>28</v>
      </c>
      <c r="D117" t="s">
        <v>155</v>
      </c>
      <c r="E117">
        <v>3483</v>
      </c>
      <c r="F117" s="22">
        <v>45617</v>
      </c>
      <c r="G117" s="22">
        <v>45615</v>
      </c>
      <c r="H117" s="22">
        <v>45615</v>
      </c>
      <c r="I117" s="22">
        <v>45587</v>
      </c>
      <c r="J117" s="22">
        <v>45595</v>
      </c>
      <c r="K117" t="s">
        <v>104</v>
      </c>
      <c r="N117" t="s">
        <v>105</v>
      </c>
      <c r="O117" t="s">
        <v>106</v>
      </c>
      <c r="P117" t="s">
        <v>107</v>
      </c>
      <c r="Q117" t="s">
        <v>108</v>
      </c>
      <c r="R117" t="s">
        <v>109</v>
      </c>
    </row>
    <row r="118" spans="1:18" x14ac:dyDescent="0.3">
      <c r="A118">
        <v>83652</v>
      </c>
      <c r="B118">
        <v>122</v>
      </c>
      <c r="C118" t="s">
        <v>28</v>
      </c>
      <c r="D118" t="s">
        <v>151</v>
      </c>
      <c r="E118">
        <v>2121.84</v>
      </c>
      <c r="F118" s="22">
        <v>45617</v>
      </c>
      <c r="G118" s="22">
        <v>45615</v>
      </c>
      <c r="H118" s="22">
        <v>45615</v>
      </c>
      <c r="I118" s="22">
        <v>45587</v>
      </c>
      <c r="J118" s="22">
        <v>45595</v>
      </c>
      <c r="K118" t="s">
        <v>104</v>
      </c>
      <c r="N118" t="s">
        <v>105</v>
      </c>
      <c r="O118" t="s">
        <v>106</v>
      </c>
      <c r="P118" t="s">
        <v>107</v>
      </c>
      <c r="Q118" t="s">
        <v>108</v>
      </c>
      <c r="R118" t="s">
        <v>109</v>
      </c>
    </row>
    <row r="119" spans="1:18" x14ac:dyDescent="0.3">
      <c r="A119">
        <v>83656</v>
      </c>
      <c r="B119">
        <v>122</v>
      </c>
      <c r="C119" t="s">
        <v>28</v>
      </c>
      <c r="D119" t="s">
        <v>153</v>
      </c>
      <c r="E119">
        <v>473.4</v>
      </c>
      <c r="F119" s="22">
        <v>45617</v>
      </c>
      <c r="G119" s="22">
        <v>45615</v>
      </c>
      <c r="H119" s="22">
        <v>45615</v>
      </c>
      <c r="I119" s="22">
        <v>45587</v>
      </c>
      <c r="J119" s="22">
        <v>45595</v>
      </c>
      <c r="K119" t="s">
        <v>104</v>
      </c>
      <c r="N119" t="s">
        <v>105</v>
      </c>
      <c r="O119" t="s">
        <v>106</v>
      </c>
      <c r="P119" t="s">
        <v>107</v>
      </c>
      <c r="Q119" t="s">
        <v>108</v>
      </c>
      <c r="R119" t="s">
        <v>109</v>
      </c>
    </row>
    <row r="120" spans="1:18" x14ac:dyDescent="0.3">
      <c r="A120">
        <v>83658</v>
      </c>
      <c r="B120">
        <v>122</v>
      </c>
      <c r="C120" t="s">
        <v>28</v>
      </c>
      <c r="D120" t="s">
        <v>225</v>
      </c>
      <c r="E120">
        <v>498</v>
      </c>
      <c r="F120" s="22">
        <v>45615</v>
      </c>
      <c r="G120" s="22">
        <v>45614</v>
      </c>
      <c r="H120" s="22">
        <v>45615</v>
      </c>
      <c r="I120" s="22">
        <v>45587</v>
      </c>
      <c r="J120" s="22">
        <v>45595</v>
      </c>
      <c r="K120" t="s">
        <v>104</v>
      </c>
      <c r="N120" t="s">
        <v>105</v>
      </c>
      <c r="O120" t="s">
        <v>106</v>
      </c>
      <c r="P120" t="s">
        <v>107</v>
      </c>
      <c r="Q120" t="s">
        <v>108</v>
      </c>
      <c r="R120" t="s">
        <v>109</v>
      </c>
    </row>
    <row r="121" spans="1:18" x14ac:dyDescent="0.3">
      <c r="A121">
        <v>83660</v>
      </c>
      <c r="B121">
        <v>122</v>
      </c>
      <c r="C121" t="s">
        <v>28</v>
      </c>
      <c r="D121" t="s">
        <v>152</v>
      </c>
      <c r="E121">
        <v>2064.96</v>
      </c>
      <c r="F121" s="22">
        <v>45618</v>
      </c>
      <c r="G121" s="22">
        <v>45615</v>
      </c>
      <c r="H121" s="22">
        <v>45615</v>
      </c>
      <c r="I121" s="22">
        <v>45587</v>
      </c>
      <c r="J121" s="22">
        <v>45595</v>
      </c>
      <c r="K121" t="s">
        <v>104</v>
      </c>
      <c r="N121" t="s">
        <v>105</v>
      </c>
      <c r="O121" t="s">
        <v>106</v>
      </c>
      <c r="P121" t="s">
        <v>107</v>
      </c>
      <c r="Q121" t="s">
        <v>108</v>
      </c>
      <c r="R121" t="s">
        <v>109</v>
      </c>
    </row>
    <row r="122" spans="1:18" x14ac:dyDescent="0.3">
      <c r="A122">
        <v>83699</v>
      </c>
      <c r="B122">
        <v>122</v>
      </c>
      <c r="C122" t="s">
        <v>28</v>
      </c>
      <c r="D122" t="s">
        <v>192</v>
      </c>
      <c r="E122">
        <v>645</v>
      </c>
      <c r="F122" s="22">
        <v>45616</v>
      </c>
      <c r="G122" s="22">
        <v>45614</v>
      </c>
      <c r="H122" s="22">
        <v>45615</v>
      </c>
      <c r="I122" s="22">
        <v>45593</v>
      </c>
      <c r="J122" s="22">
        <v>45596</v>
      </c>
      <c r="K122" t="s">
        <v>104</v>
      </c>
      <c r="L122" t="s">
        <v>193</v>
      </c>
      <c r="M122" t="s">
        <v>194</v>
      </c>
      <c r="N122" t="s">
        <v>105</v>
      </c>
      <c r="O122" t="s">
        <v>106</v>
      </c>
      <c r="P122" t="s">
        <v>107</v>
      </c>
      <c r="Q122" t="s">
        <v>108</v>
      </c>
      <c r="R122" t="s">
        <v>109</v>
      </c>
    </row>
    <row r="123" spans="1:18" x14ac:dyDescent="0.3">
      <c r="A123">
        <v>86334</v>
      </c>
      <c r="B123">
        <v>122</v>
      </c>
      <c r="C123" t="s">
        <v>28</v>
      </c>
      <c r="D123" t="s">
        <v>103</v>
      </c>
      <c r="E123">
        <v>383.7</v>
      </c>
      <c r="F123" s="22">
        <v>45618</v>
      </c>
      <c r="G123" s="22">
        <v>45615</v>
      </c>
      <c r="H123" s="22">
        <v>45615</v>
      </c>
      <c r="I123" s="22">
        <v>45604</v>
      </c>
      <c r="J123" s="22">
        <v>45609</v>
      </c>
      <c r="K123" t="s">
        <v>104</v>
      </c>
      <c r="N123" t="s">
        <v>105</v>
      </c>
      <c r="O123" t="s">
        <v>106</v>
      </c>
      <c r="P123" t="s">
        <v>107</v>
      </c>
      <c r="Q123" t="s">
        <v>108</v>
      </c>
      <c r="R123" t="s">
        <v>109</v>
      </c>
    </row>
    <row r="124" spans="1:18" x14ac:dyDescent="0.3">
      <c r="A124">
        <v>86338</v>
      </c>
      <c r="B124">
        <v>122</v>
      </c>
      <c r="C124" t="s">
        <v>28</v>
      </c>
      <c r="D124" t="s">
        <v>221</v>
      </c>
      <c r="E124">
        <v>419.6</v>
      </c>
      <c r="F124" s="22">
        <v>45618</v>
      </c>
      <c r="G124" s="22">
        <v>45615</v>
      </c>
      <c r="H124" s="22">
        <v>45615</v>
      </c>
      <c r="I124" s="22">
        <v>45604</v>
      </c>
      <c r="J124" s="22">
        <v>45609</v>
      </c>
      <c r="K124" t="s">
        <v>104</v>
      </c>
      <c r="N124" t="s">
        <v>105</v>
      </c>
      <c r="O124" t="s">
        <v>106</v>
      </c>
      <c r="P124" t="s">
        <v>107</v>
      </c>
      <c r="Q124" t="s">
        <v>108</v>
      </c>
      <c r="R124" t="s">
        <v>109</v>
      </c>
    </row>
    <row r="125" spans="1:18" x14ac:dyDescent="0.3">
      <c r="A125">
        <v>86340</v>
      </c>
      <c r="B125">
        <v>122</v>
      </c>
      <c r="C125" t="s">
        <v>28</v>
      </c>
      <c r="D125" t="s">
        <v>224</v>
      </c>
      <c r="E125">
        <v>348.3</v>
      </c>
      <c r="F125" s="22">
        <v>45618</v>
      </c>
      <c r="G125" s="22">
        <v>45615</v>
      </c>
      <c r="H125" s="22">
        <v>45615</v>
      </c>
      <c r="I125" s="22">
        <v>45604</v>
      </c>
      <c r="J125" s="22">
        <v>45609</v>
      </c>
      <c r="K125" t="s">
        <v>104</v>
      </c>
      <c r="N125" t="s">
        <v>105</v>
      </c>
      <c r="O125" t="s">
        <v>106</v>
      </c>
      <c r="P125" t="s">
        <v>107</v>
      </c>
      <c r="Q125" t="s">
        <v>108</v>
      </c>
      <c r="R125" t="s">
        <v>109</v>
      </c>
    </row>
    <row r="126" spans="1:18" x14ac:dyDescent="0.3">
      <c r="A126">
        <v>86342</v>
      </c>
      <c r="B126">
        <v>122</v>
      </c>
      <c r="C126" t="s">
        <v>28</v>
      </c>
      <c r="D126" t="s">
        <v>115</v>
      </c>
      <c r="E126">
        <v>2061.75</v>
      </c>
      <c r="F126" s="22">
        <v>45620</v>
      </c>
      <c r="G126" s="22">
        <v>45615</v>
      </c>
      <c r="H126" s="22">
        <v>45615</v>
      </c>
      <c r="I126" s="22">
        <v>45608</v>
      </c>
      <c r="J126" s="22">
        <v>45609</v>
      </c>
      <c r="K126" t="s">
        <v>104</v>
      </c>
      <c r="N126" t="s">
        <v>105</v>
      </c>
      <c r="O126" t="s">
        <v>106</v>
      </c>
      <c r="P126" t="s">
        <v>107</v>
      </c>
      <c r="Q126" t="s">
        <v>108</v>
      </c>
      <c r="R126" t="s">
        <v>109</v>
      </c>
    </row>
    <row r="127" spans="1:18" x14ac:dyDescent="0.3">
      <c r="A127">
        <v>86358</v>
      </c>
      <c r="B127">
        <v>122</v>
      </c>
      <c r="C127" t="s">
        <v>28</v>
      </c>
      <c r="D127" t="s">
        <v>111</v>
      </c>
      <c r="E127">
        <v>864.9</v>
      </c>
      <c r="F127" s="22">
        <v>45619</v>
      </c>
      <c r="G127" s="22">
        <v>45615</v>
      </c>
      <c r="H127" s="22">
        <v>45615</v>
      </c>
      <c r="I127" s="22">
        <v>45609</v>
      </c>
      <c r="J127" s="22">
        <v>45609</v>
      </c>
      <c r="K127" t="s">
        <v>104</v>
      </c>
      <c r="L127" t="s">
        <v>112</v>
      </c>
      <c r="M127" t="s">
        <v>113</v>
      </c>
      <c r="N127" t="s">
        <v>105</v>
      </c>
      <c r="O127" t="s">
        <v>106</v>
      </c>
      <c r="P127" t="s">
        <v>107</v>
      </c>
      <c r="Q127" t="s">
        <v>108</v>
      </c>
      <c r="R127" t="s">
        <v>109</v>
      </c>
    </row>
    <row r="128" spans="1:18" x14ac:dyDescent="0.3">
      <c r="A128">
        <v>87451</v>
      </c>
      <c r="B128">
        <v>122</v>
      </c>
      <c r="C128" t="s">
        <v>28</v>
      </c>
      <c r="D128" t="s">
        <v>226</v>
      </c>
      <c r="E128">
        <v>5700.8</v>
      </c>
      <c r="F128" s="22">
        <v>45615</v>
      </c>
      <c r="G128" s="22"/>
      <c r="H128" s="22">
        <v>45615</v>
      </c>
      <c r="I128" s="22">
        <v>45615</v>
      </c>
      <c r="J128" s="22">
        <v>45615</v>
      </c>
      <c r="K128" t="s">
        <v>119</v>
      </c>
      <c r="L128" t="s">
        <v>227</v>
      </c>
      <c r="M128" t="s">
        <v>228</v>
      </c>
      <c r="N128" t="s">
        <v>105</v>
      </c>
      <c r="O128" t="s">
        <v>106</v>
      </c>
      <c r="P128" t="s">
        <v>107</v>
      </c>
      <c r="Q128" t="s">
        <v>108</v>
      </c>
      <c r="R128" t="s">
        <v>109</v>
      </c>
    </row>
    <row r="129" spans="1:18" x14ac:dyDescent="0.3">
      <c r="A129">
        <v>87578</v>
      </c>
      <c r="B129">
        <v>122</v>
      </c>
      <c r="C129" t="s">
        <v>28</v>
      </c>
      <c r="D129" t="s">
        <v>180</v>
      </c>
      <c r="E129">
        <v>31.28</v>
      </c>
      <c r="F129" s="22">
        <v>45615</v>
      </c>
      <c r="G129" s="22"/>
      <c r="H129" s="22">
        <v>45615</v>
      </c>
      <c r="I129" s="22">
        <v>45615</v>
      </c>
      <c r="J129" s="22">
        <v>45617</v>
      </c>
      <c r="K129" t="s">
        <v>181</v>
      </c>
      <c r="L129" t="s">
        <v>182</v>
      </c>
      <c r="M129" t="s">
        <v>18</v>
      </c>
      <c r="Q129" t="s">
        <v>108</v>
      </c>
    </row>
    <row r="130" spans="1:18" x14ac:dyDescent="0.3">
      <c r="A130">
        <v>50168</v>
      </c>
      <c r="B130">
        <v>122</v>
      </c>
      <c r="C130" t="s">
        <v>28</v>
      </c>
      <c r="D130" t="s">
        <v>229</v>
      </c>
      <c r="E130">
        <v>6705.41</v>
      </c>
      <c r="F130" s="22">
        <v>45621</v>
      </c>
      <c r="G130" s="22">
        <v>45615</v>
      </c>
      <c r="H130" s="22">
        <v>45615</v>
      </c>
      <c r="I130" s="22">
        <v>45597</v>
      </c>
      <c r="J130" s="22">
        <v>45399</v>
      </c>
      <c r="K130" t="s">
        <v>104</v>
      </c>
      <c r="L130" t="s">
        <v>213</v>
      </c>
      <c r="M130" t="s">
        <v>230</v>
      </c>
      <c r="N130" t="s">
        <v>105</v>
      </c>
      <c r="O130" t="s">
        <v>106</v>
      </c>
      <c r="P130" t="s">
        <v>107</v>
      </c>
      <c r="Q130" t="s">
        <v>108</v>
      </c>
      <c r="R130" t="s">
        <v>109</v>
      </c>
    </row>
    <row r="131" spans="1:18" x14ac:dyDescent="0.3">
      <c r="A131">
        <v>53174</v>
      </c>
      <c r="B131">
        <v>122</v>
      </c>
      <c r="C131" t="s">
        <v>28</v>
      </c>
      <c r="D131" t="s">
        <v>231</v>
      </c>
      <c r="E131">
        <v>1459.35</v>
      </c>
      <c r="F131" s="22">
        <v>45618</v>
      </c>
      <c r="G131" s="22">
        <v>45615</v>
      </c>
      <c r="H131" s="22">
        <v>45615</v>
      </c>
      <c r="I131" s="22">
        <v>45597</v>
      </c>
      <c r="J131" s="22">
        <v>45420</v>
      </c>
      <c r="K131" t="s">
        <v>104</v>
      </c>
      <c r="L131" t="s">
        <v>190</v>
      </c>
      <c r="M131" t="s">
        <v>232</v>
      </c>
      <c r="N131" t="s">
        <v>105</v>
      </c>
      <c r="O131" t="s">
        <v>106</v>
      </c>
      <c r="P131" t="s">
        <v>107</v>
      </c>
      <c r="Q131" t="s">
        <v>108</v>
      </c>
      <c r="R131" t="s">
        <v>109</v>
      </c>
    </row>
    <row r="132" spans="1:18" x14ac:dyDescent="0.3">
      <c r="A132">
        <v>58799</v>
      </c>
      <c r="B132">
        <v>122</v>
      </c>
      <c r="C132" t="s">
        <v>28</v>
      </c>
      <c r="D132" t="s">
        <v>233</v>
      </c>
      <c r="E132">
        <v>9500</v>
      </c>
      <c r="F132" s="22">
        <v>45616</v>
      </c>
      <c r="G132" s="22">
        <v>45614</v>
      </c>
      <c r="H132" s="22">
        <v>45615</v>
      </c>
      <c r="I132" s="22">
        <v>45597</v>
      </c>
      <c r="J132" s="22"/>
      <c r="K132" t="s">
        <v>119</v>
      </c>
      <c r="L132" t="s">
        <v>166</v>
      </c>
      <c r="M132" t="s">
        <v>234</v>
      </c>
      <c r="N132" t="s">
        <v>105</v>
      </c>
      <c r="O132" t="s">
        <v>106</v>
      </c>
      <c r="P132" t="s">
        <v>107</v>
      </c>
      <c r="Q132" t="s">
        <v>108</v>
      </c>
      <c r="R132" t="s">
        <v>109</v>
      </c>
    </row>
    <row r="133" spans="1:18" x14ac:dyDescent="0.3">
      <c r="A133">
        <v>58529</v>
      </c>
      <c r="B133">
        <v>122</v>
      </c>
      <c r="C133" t="s">
        <v>28</v>
      </c>
      <c r="D133" t="s">
        <v>163</v>
      </c>
      <c r="E133">
        <v>16907</v>
      </c>
      <c r="F133" s="22">
        <v>45616</v>
      </c>
      <c r="G133" s="22">
        <v>45614</v>
      </c>
      <c r="H133" s="22">
        <v>45615</v>
      </c>
      <c r="I133" s="22">
        <v>45616</v>
      </c>
      <c r="J133" s="22"/>
      <c r="K133" t="s">
        <v>104</v>
      </c>
      <c r="L133" t="s">
        <v>120</v>
      </c>
      <c r="M133" t="s">
        <v>164</v>
      </c>
      <c r="N133" t="s">
        <v>105</v>
      </c>
      <c r="O133" t="s">
        <v>106</v>
      </c>
      <c r="P133" t="s">
        <v>107</v>
      </c>
      <c r="Q133" t="s">
        <v>108</v>
      </c>
      <c r="R133" t="s">
        <v>109</v>
      </c>
    </row>
    <row r="134" spans="1:18" x14ac:dyDescent="0.3">
      <c r="A134">
        <v>58611</v>
      </c>
      <c r="B134">
        <v>122</v>
      </c>
      <c r="C134" t="s">
        <v>28</v>
      </c>
      <c r="D134" t="s">
        <v>235</v>
      </c>
      <c r="E134">
        <v>1250</v>
      </c>
      <c r="F134" s="22">
        <v>45620</v>
      </c>
      <c r="G134" s="22">
        <v>45615</v>
      </c>
      <c r="H134" s="22">
        <v>45615</v>
      </c>
      <c r="I134" s="22">
        <v>45602</v>
      </c>
      <c r="J134" s="22"/>
      <c r="K134" t="s">
        <v>104</v>
      </c>
      <c r="L134" t="s">
        <v>166</v>
      </c>
      <c r="M134" t="s">
        <v>167</v>
      </c>
      <c r="N134" t="s">
        <v>105</v>
      </c>
      <c r="O134" t="s">
        <v>106</v>
      </c>
      <c r="P134" t="s">
        <v>107</v>
      </c>
      <c r="Q134" t="s">
        <v>108</v>
      </c>
      <c r="R134" t="s">
        <v>109</v>
      </c>
    </row>
    <row r="135" spans="1:18" x14ac:dyDescent="0.3">
      <c r="A135">
        <v>60506</v>
      </c>
      <c r="B135">
        <v>122</v>
      </c>
      <c r="C135" t="s">
        <v>28</v>
      </c>
      <c r="D135" t="s">
        <v>236</v>
      </c>
      <c r="E135">
        <v>304.38</v>
      </c>
      <c r="F135" s="22">
        <v>45618</v>
      </c>
      <c r="G135" s="22">
        <v>45615</v>
      </c>
      <c r="H135" s="22">
        <v>45615</v>
      </c>
      <c r="I135" s="22">
        <v>45569</v>
      </c>
      <c r="J135" s="22"/>
      <c r="K135" t="s">
        <v>104</v>
      </c>
      <c r="L135" t="s">
        <v>120</v>
      </c>
      <c r="M135" t="s">
        <v>237</v>
      </c>
      <c r="N135" t="s">
        <v>105</v>
      </c>
      <c r="O135" t="s">
        <v>106</v>
      </c>
      <c r="P135" t="s">
        <v>107</v>
      </c>
      <c r="Q135" t="s">
        <v>108</v>
      </c>
      <c r="R135" t="s">
        <v>109</v>
      </c>
    </row>
    <row r="136" spans="1:18" x14ac:dyDescent="0.3">
      <c r="A136">
        <v>60531</v>
      </c>
      <c r="B136">
        <v>122</v>
      </c>
      <c r="C136" t="s">
        <v>28</v>
      </c>
      <c r="D136" t="s">
        <v>238</v>
      </c>
      <c r="E136">
        <v>1044</v>
      </c>
      <c r="F136" s="22">
        <v>45618</v>
      </c>
      <c r="G136" s="22">
        <v>45615</v>
      </c>
      <c r="H136" s="22">
        <v>45615</v>
      </c>
      <c r="I136" s="22">
        <v>45610</v>
      </c>
      <c r="J136" s="22"/>
      <c r="K136" t="s">
        <v>104</v>
      </c>
      <c r="L136" t="s">
        <v>112</v>
      </c>
      <c r="M136" t="s">
        <v>113</v>
      </c>
      <c r="N136" t="s">
        <v>105</v>
      </c>
      <c r="O136" t="s">
        <v>106</v>
      </c>
      <c r="P136" t="s">
        <v>107</v>
      </c>
      <c r="Q136" t="s">
        <v>108</v>
      </c>
      <c r="R136" t="s">
        <v>109</v>
      </c>
    </row>
    <row r="137" spans="1:18" x14ac:dyDescent="0.3">
      <c r="A137">
        <v>60545</v>
      </c>
      <c r="B137">
        <v>122</v>
      </c>
      <c r="C137" t="s">
        <v>28</v>
      </c>
      <c r="D137" t="s">
        <v>239</v>
      </c>
      <c r="E137">
        <v>3486.31</v>
      </c>
      <c r="F137" s="22">
        <v>45615</v>
      </c>
      <c r="G137" s="22">
        <v>45614</v>
      </c>
      <c r="H137" s="22">
        <v>45614</v>
      </c>
      <c r="I137" s="22">
        <v>45566</v>
      </c>
      <c r="J137" s="22"/>
      <c r="K137" t="s">
        <v>104</v>
      </c>
      <c r="L137" t="s">
        <v>213</v>
      </c>
      <c r="M137" t="s">
        <v>240</v>
      </c>
      <c r="N137" t="s">
        <v>105</v>
      </c>
      <c r="O137" t="s">
        <v>106</v>
      </c>
      <c r="P137" t="s">
        <v>107</v>
      </c>
      <c r="Q137" t="s">
        <v>108</v>
      </c>
      <c r="R137" t="s">
        <v>109</v>
      </c>
    </row>
    <row r="138" spans="1:18" x14ac:dyDescent="0.3">
      <c r="A138">
        <v>59342</v>
      </c>
      <c r="B138">
        <v>122</v>
      </c>
      <c r="C138" t="s">
        <v>28</v>
      </c>
      <c r="D138" t="s">
        <v>241</v>
      </c>
      <c r="E138">
        <v>185</v>
      </c>
      <c r="F138" s="22">
        <v>45616</v>
      </c>
      <c r="G138" s="22">
        <v>45614</v>
      </c>
      <c r="H138" s="22">
        <v>45614</v>
      </c>
      <c r="I138" s="22">
        <v>45613</v>
      </c>
      <c r="J138" s="22"/>
      <c r="K138" t="s">
        <v>104</v>
      </c>
      <c r="L138" t="s">
        <v>166</v>
      </c>
      <c r="M138" t="s">
        <v>167</v>
      </c>
      <c r="N138" t="s">
        <v>105</v>
      </c>
      <c r="O138" t="s">
        <v>106</v>
      </c>
      <c r="P138" t="s">
        <v>107</v>
      </c>
      <c r="Q138" t="s">
        <v>108</v>
      </c>
      <c r="R138" t="s">
        <v>109</v>
      </c>
    </row>
    <row r="139" spans="1:18" x14ac:dyDescent="0.3">
      <c r="A139">
        <v>56049</v>
      </c>
      <c r="B139">
        <v>122</v>
      </c>
      <c r="C139" t="s">
        <v>28</v>
      </c>
      <c r="D139" t="s">
        <v>242</v>
      </c>
      <c r="E139">
        <v>262</v>
      </c>
      <c r="F139" s="22">
        <v>45616</v>
      </c>
      <c r="G139" s="22">
        <v>45614</v>
      </c>
      <c r="H139" s="22">
        <v>45614</v>
      </c>
      <c r="I139" s="22">
        <v>45597</v>
      </c>
      <c r="J139" s="22">
        <v>45441</v>
      </c>
      <c r="K139" t="s">
        <v>119</v>
      </c>
      <c r="L139" t="s">
        <v>213</v>
      </c>
      <c r="M139" t="s">
        <v>243</v>
      </c>
      <c r="N139" t="s">
        <v>105</v>
      </c>
      <c r="O139" t="s">
        <v>106</v>
      </c>
      <c r="P139" t="s">
        <v>107</v>
      </c>
      <c r="Q139" t="s">
        <v>108</v>
      </c>
      <c r="R139" t="s">
        <v>109</v>
      </c>
    </row>
    <row r="140" spans="1:18" x14ac:dyDescent="0.3">
      <c r="A140">
        <v>56050</v>
      </c>
      <c r="B140">
        <v>122</v>
      </c>
      <c r="C140" t="s">
        <v>28</v>
      </c>
      <c r="D140" t="s">
        <v>242</v>
      </c>
      <c r="E140">
        <v>472</v>
      </c>
      <c r="F140" s="22">
        <v>45616</v>
      </c>
      <c r="G140" s="22">
        <v>45614</v>
      </c>
      <c r="H140" s="22">
        <v>45614</v>
      </c>
      <c r="I140" s="22">
        <v>45597</v>
      </c>
      <c r="J140" s="22">
        <v>45441</v>
      </c>
      <c r="K140" t="s">
        <v>119</v>
      </c>
      <c r="L140" t="s">
        <v>213</v>
      </c>
      <c r="M140" t="s">
        <v>243</v>
      </c>
      <c r="N140" t="s">
        <v>105</v>
      </c>
      <c r="O140" t="s">
        <v>106</v>
      </c>
      <c r="P140" t="s">
        <v>107</v>
      </c>
      <c r="Q140" t="s">
        <v>108</v>
      </c>
      <c r="R140" t="s">
        <v>109</v>
      </c>
    </row>
    <row r="141" spans="1:18" x14ac:dyDescent="0.3">
      <c r="A141">
        <v>56076</v>
      </c>
      <c r="B141">
        <v>122</v>
      </c>
      <c r="C141" t="s">
        <v>28</v>
      </c>
      <c r="D141" t="s">
        <v>244</v>
      </c>
      <c r="E141">
        <v>2247.59</v>
      </c>
      <c r="F141" s="22">
        <v>45614</v>
      </c>
      <c r="G141" s="22">
        <v>45614</v>
      </c>
      <c r="H141" s="22">
        <v>45614</v>
      </c>
      <c r="I141" s="22">
        <v>45566</v>
      </c>
      <c r="J141" s="22">
        <v>45441</v>
      </c>
      <c r="K141" t="s">
        <v>104</v>
      </c>
      <c r="L141" t="s">
        <v>166</v>
      </c>
      <c r="M141" t="s">
        <v>167</v>
      </c>
      <c r="N141" t="s">
        <v>105</v>
      </c>
      <c r="O141" t="s">
        <v>106</v>
      </c>
      <c r="P141" t="s">
        <v>107</v>
      </c>
      <c r="Q141" t="s">
        <v>108</v>
      </c>
      <c r="R141" t="s">
        <v>109</v>
      </c>
    </row>
    <row r="142" spans="1:18" x14ac:dyDescent="0.3">
      <c r="A142">
        <v>58568</v>
      </c>
      <c r="B142">
        <v>122</v>
      </c>
      <c r="C142" t="s">
        <v>28</v>
      </c>
      <c r="D142" t="s">
        <v>245</v>
      </c>
      <c r="E142">
        <v>1400</v>
      </c>
      <c r="F142" s="22">
        <v>45616</v>
      </c>
      <c r="G142" s="22">
        <v>45614</v>
      </c>
      <c r="H142" s="22">
        <v>45614</v>
      </c>
      <c r="I142" s="22">
        <v>45572</v>
      </c>
      <c r="J142" s="22"/>
      <c r="K142" t="s">
        <v>119</v>
      </c>
      <c r="L142" t="s">
        <v>166</v>
      </c>
      <c r="M142" t="s">
        <v>246</v>
      </c>
      <c r="N142" t="s">
        <v>105</v>
      </c>
      <c r="O142" t="s">
        <v>106</v>
      </c>
      <c r="P142" t="s">
        <v>107</v>
      </c>
      <c r="Q142" t="s">
        <v>108</v>
      </c>
      <c r="R142" t="s">
        <v>109</v>
      </c>
    </row>
    <row r="143" spans="1:18" x14ac:dyDescent="0.3">
      <c r="A143">
        <v>58582</v>
      </c>
      <c r="B143">
        <v>122</v>
      </c>
      <c r="C143" t="s">
        <v>28</v>
      </c>
      <c r="D143" t="s">
        <v>247</v>
      </c>
      <c r="E143">
        <v>314.62</v>
      </c>
      <c r="F143" s="22">
        <v>45616</v>
      </c>
      <c r="G143" s="22">
        <v>45614</v>
      </c>
      <c r="H143" s="22">
        <v>45614</v>
      </c>
      <c r="I143" s="22">
        <v>45578</v>
      </c>
      <c r="J143" s="22"/>
      <c r="K143" t="s">
        <v>104</v>
      </c>
      <c r="L143" t="s">
        <v>184</v>
      </c>
      <c r="M143" t="s">
        <v>185</v>
      </c>
      <c r="N143" t="s">
        <v>105</v>
      </c>
      <c r="O143" t="s">
        <v>106</v>
      </c>
      <c r="P143" t="s">
        <v>107</v>
      </c>
      <c r="Q143" t="s">
        <v>108</v>
      </c>
      <c r="R143" t="s">
        <v>109</v>
      </c>
    </row>
    <row r="144" spans="1:18" x14ac:dyDescent="0.3">
      <c r="A144">
        <v>58603</v>
      </c>
      <c r="B144">
        <v>122</v>
      </c>
      <c r="C144" t="s">
        <v>28</v>
      </c>
      <c r="D144" t="s">
        <v>174</v>
      </c>
      <c r="E144">
        <v>30051.78</v>
      </c>
      <c r="F144" s="22">
        <v>45617</v>
      </c>
      <c r="G144" s="22">
        <v>45614</v>
      </c>
      <c r="H144" s="22">
        <v>45614</v>
      </c>
      <c r="I144" s="22">
        <v>45595</v>
      </c>
      <c r="J144" s="22"/>
      <c r="K144" t="s">
        <v>104</v>
      </c>
      <c r="L144" t="s">
        <v>248</v>
      </c>
      <c r="M144" t="s">
        <v>249</v>
      </c>
      <c r="N144" t="s">
        <v>105</v>
      </c>
      <c r="O144" t="s">
        <v>106</v>
      </c>
      <c r="P144" t="s">
        <v>107</v>
      </c>
      <c r="Q144" t="s">
        <v>108</v>
      </c>
      <c r="R144" t="s">
        <v>109</v>
      </c>
    </row>
    <row r="145" spans="1:18" x14ac:dyDescent="0.3">
      <c r="A145">
        <v>58619</v>
      </c>
      <c r="B145">
        <v>122</v>
      </c>
      <c r="C145" t="s">
        <v>28</v>
      </c>
      <c r="D145" t="s">
        <v>250</v>
      </c>
      <c r="E145">
        <v>67.5</v>
      </c>
      <c r="F145" s="22">
        <v>45615</v>
      </c>
      <c r="G145" s="22">
        <v>45614</v>
      </c>
      <c r="H145" s="22">
        <v>45614</v>
      </c>
      <c r="I145" s="22">
        <v>45595</v>
      </c>
      <c r="J145" s="22"/>
      <c r="K145" t="s">
        <v>104</v>
      </c>
      <c r="L145" t="s">
        <v>166</v>
      </c>
      <c r="M145" t="s">
        <v>251</v>
      </c>
      <c r="N145" t="s">
        <v>105</v>
      </c>
      <c r="O145" t="s">
        <v>106</v>
      </c>
      <c r="P145" t="s">
        <v>107</v>
      </c>
      <c r="Q145" t="s">
        <v>108</v>
      </c>
      <c r="R145" t="s">
        <v>109</v>
      </c>
    </row>
    <row r="146" spans="1:18" x14ac:dyDescent="0.3">
      <c r="A146">
        <v>64786</v>
      </c>
      <c r="B146">
        <v>122</v>
      </c>
      <c r="C146" t="s">
        <v>28</v>
      </c>
      <c r="D146" t="s">
        <v>252</v>
      </c>
      <c r="E146">
        <v>192</v>
      </c>
      <c r="F146" s="22">
        <v>45614</v>
      </c>
      <c r="G146" s="22">
        <v>45614</v>
      </c>
      <c r="H146" s="22">
        <v>45614</v>
      </c>
      <c r="I146" s="22">
        <v>45597</v>
      </c>
      <c r="J146" s="22"/>
      <c r="K146" t="s">
        <v>119</v>
      </c>
      <c r="L146" t="s">
        <v>253</v>
      </c>
      <c r="M146" t="s">
        <v>254</v>
      </c>
      <c r="N146" t="s">
        <v>105</v>
      </c>
      <c r="O146" t="s">
        <v>106</v>
      </c>
      <c r="P146" t="s">
        <v>107</v>
      </c>
      <c r="Q146" t="s">
        <v>108</v>
      </c>
      <c r="R146" t="s">
        <v>109</v>
      </c>
    </row>
    <row r="147" spans="1:18" x14ac:dyDescent="0.3">
      <c r="A147">
        <v>86335</v>
      </c>
      <c r="B147">
        <v>122</v>
      </c>
      <c r="C147" t="s">
        <v>28</v>
      </c>
      <c r="D147" t="s">
        <v>195</v>
      </c>
      <c r="E147">
        <v>5868.02</v>
      </c>
      <c r="F147" s="22">
        <v>45614</v>
      </c>
      <c r="G147" s="22">
        <v>45614</v>
      </c>
      <c r="H147" s="22">
        <v>45614</v>
      </c>
      <c r="I147" s="22">
        <v>45600</v>
      </c>
      <c r="J147" s="22">
        <v>45609</v>
      </c>
      <c r="K147" t="s">
        <v>104</v>
      </c>
      <c r="N147" t="s">
        <v>105</v>
      </c>
      <c r="O147" t="s">
        <v>106</v>
      </c>
      <c r="P147" t="s">
        <v>107</v>
      </c>
      <c r="Q147" t="s">
        <v>108</v>
      </c>
      <c r="R147" t="s">
        <v>109</v>
      </c>
    </row>
    <row r="148" spans="1:18" x14ac:dyDescent="0.3">
      <c r="A148">
        <v>86339</v>
      </c>
      <c r="B148">
        <v>122</v>
      </c>
      <c r="C148" t="s">
        <v>28</v>
      </c>
      <c r="D148" t="s">
        <v>207</v>
      </c>
      <c r="E148">
        <v>1368</v>
      </c>
      <c r="F148" s="22">
        <v>45616</v>
      </c>
      <c r="G148" s="22">
        <v>45614</v>
      </c>
      <c r="H148" s="22">
        <v>45614</v>
      </c>
      <c r="I148" s="22">
        <v>45609</v>
      </c>
      <c r="J148" s="22">
        <v>45609</v>
      </c>
      <c r="K148" t="s">
        <v>104</v>
      </c>
      <c r="N148" t="s">
        <v>105</v>
      </c>
      <c r="O148" t="s">
        <v>106</v>
      </c>
      <c r="P148" t="s">
        <v>107</v>
      </c>
      <c r="Q148" t="s">
        <v>108</v>
      </c>
      <c r="R148" t="s">
        <v>109</v>
      </c>
    </row>
    <row r="149" spans="1:18" x14ac:dyDescent="0.3">
      <c r="A149">
        <v>86348</v>
      </c>
      <c r="B149">
        <v>122</v>
      </c>
      <c r="C149" t="s">
        <v>28</v>
      </c>
      <c r="D149" t="s">
        <v>162</v>
      </c>
      <c r="E149">
        <v>112</v>
      </c>
      <c r="F149" s="22">
        <v>45615</v>
      </c>
      <c r="G149" s="22">
        <v>45614</v>
      </c>
      <c r="H149" s="22">
        <v>45614</v>
      </c>
      <c r="I149" s="22">
        <v>45600</v>
      </c>
      <c r="J149" s="22">
        <v>45609</v>
      </c>
      <c r="K149" t="s">
        <v>104</v>
      </c>
      <c r="N149" t="s">
        <v>105</v>
      </c>
      <c r="O149" t="s">
        <v>106</v>
      </c>
      <c r="P149" t="s">
        <v>107</v>
      </c>
      <c r="Q149" t="s">
        <v>108</v>
      </c>
      <c r="R149" t="s">
        <v>109</v>
      </c>
    </row>
    <row r="150" spans="1:18" x14ac:dyDescent="0.3">
      <c r="A150">
        <v>86465</v>
      </c>
      <c r="B150">
        <v>122</v>
      </c>
      <c r="C150" t="s">
        <v>28</v>
      </c>
      <c r="D150" t="s">
        <v>255</v>
      </c>
      <c r="E150">
        <v>480.25</v>
      </c>
      <c r="F150" s="22">
        <v>45616</v>
      </c>
      <c r="G150" s="22">
        <v>45614</v>
      </c>
      <c r="H150" s="22">
        <v>45614</v>
      </c>
      <c r="I150" s="22">
        <v>45608</v>
      </c>
      <c r="J150" s="22">
        <v>45610</v>
      </c>
      <c r="K150" t="s">
        <v>104</v>
      </c>
      <c r="N150" t="s">
        <v>105</v>
      </c>
      <c r="O150" t="s">
        <v>106</v>
      </c>
      <c r="P150" t="s">
        <v>107</v>
      </c>
      <c r="Q150" t="s">
        <v>108</v>
      </c>
      <c r="R150" t="s">
        <v>109</v>
      </c>
    </row>
    <row r="151" spans="1:18" x14ac:dyDescent="0.3">
      <c r="A151">
        <v>86862</v>
      </c>
      <c r="B151">
        <v>122</v>
      </c>
      <c r="C151" t="s">
        <v>28</v>
      </c>
      <c r="D151" t="s">
        <v>123</v>
      </c>
      <c r="E151">
        <v>648.08000000000004</v>
      </c>
      <c r="F151" s="22">
        <v>45615</v>
      </c>
      <c r="G151" s="22">
        <v>45614</v>
      </c>
      <c r="H151" s="22">
        <v>45614</v>
      </c>
      <c r="I151" s="22">
        <v>45611</v>
      </c>
      <c r="J151" s="22"/>
      <c r="K151" t="s">
        <v>119</v>
      </c>
      <c r="L151" t="s">
        <v>120</v>
      </c>
      <c r="M151" t="s">
        <v>121</v>
      </c>
      <c r="N151" t="s">
        <v>105</v>
      </c>
      <c r="O151" t="s">
        <v>106</v>
      </c>
      <c r="P151" t="s">
        <v>107</v>
      </c>
      <c r="Q151" t="s">
        <v>108</v>
      </c>
      <c r="R151" t="s">
        <v>109</v>
      </c>
    </row>
    <row r="152" spans="1:18" x14ac:dyDescent="0.3">
      <c r="A152">
        <v>86863</v>
      </c>
      <c r="B152">
        <v>122</v>
      </c>
      <c r="C152" t="s">
        <v>28</v>
      </c>
      <c r="D152" t="s">
        <v>125</v>
      </c>
      <c r="E152">
        <v>713.66</v>
      </c>
      <c r="F152" s="22">
        <v>45615</v>
      </c>
      <c r="G152" s="22">
        <v>45614</v>
      </c>
      <c r="H152" s="22">
        <v>45614</v>
      </c>
      <c r="I152" s="22">
        <v>45611</v>
      </c>
      <c r="J152" s="22"/>
      <c r="K152" t="s">
        <v>119</v>
      </c>
      <c r="L152" t="s">
        <v>120</v>
      </c>
      <c r="M152" t="s">
        <v>121</v>
      </c>
      <c r="N152" t="s">
        <v>105</v>
      </c>
      <c r="O152" t="s">
        <v>106</v>
      </c>
      <c r="P152" t="s">
        <v>107</v>
      </c>
      <c r="Q152" t="s">
        <v>108</v>
      </c>
      <c r="R152" t="s">
        <v>109</v>
      </c>
    </row>
    <row r="153" spans="1:18" x14ac:dyDescent="0.3">
      <c r="A153">
        <v>86864</v>
      </c>
      <c r="B153">
        <v>122</v>
      </c>
      <c r="C153" t="s">
        <v>28</v>
      </c>
      <c r="D153" t="s">
        <v>126</v>
      </c>
      <c r="E153">
        <v>677.01</v>
      </c>
      <c r="F153" s="22">
        <v>45615</v>
      </c>
      <c r="G153" s="22">
        <v>45614</v>
      </c>
      <c r="H153" s="22">
        <v>45614</v>
      </c>
      <c r="I153" s="22">
        <v>45611</v>
      </c>
      <c r="J153" s="22"/>
      <c r="K153" t="s">
        <v>119</v>
      </c>
      <c r="L153" t="s">
        <v>120</v>
      </c>
      <c r="M153" t="s">
        <v>121</v>
      </c>
      <c r="N153" t="s">
        <v>105</v>
      </c>
      <c r="O153" t="s">
        <v>106</v>
      </c>
      <c r="P153" t="s">
        <v>107</v>
      </c>
      <c r="Q153" t="s">
        <v>108</v>
      </c>
      <c r="R153" t="s">
        <v>109</v>
      </c>
    </row>
    <row r="154" spans="1:18" x14ac:dyDescent="0.3">
      <c r="A154">
        <v>86865</v>
      </c>
      <c r="B154">
        <v>122</v>
      </c>
      <c r="C154" t="s">
        <v>28</v>
      </c>
      <c r="D154" t="s">
        <v>127</v>
      </c>
      <c r="E154">
        <v>629.5</v>
      </c>
      <c r="F154" s="22">
        <v>45615</v>
      </c>
      <c r="G154" s="22">
        <v>45614</v>
      </c>
      <c r="H154" s="22">
        <v>45614</v>
      </c>
      <c r="I154" s="22">
        <v>45611</v>
      </c>
      <c r="J154" s="22"/>
      <c r="K154" t="s">
        <v>119</v>
      </c>
      <c r="L154" t="s">
        <v>120</v>
      </c>
      <c r="M154" t="s">
        <v>121</v>
      </c>
      <c r="N154" t="s">
        <v>105</v>
      </c>
      <c r="O154" t="s">
        <v>106</v>
      </c>
      <c r="P154" t="s">
        <v>107</v>
      </c>
      <c r="Q154" t="s">
        <v>108</v>
      </c>
      <c r="R154" t="s">
        <v>109</v>
      </c>
    </row>
    <row r="155" spans="1:18" x14ac:dyDescent="0.3">
      <c r="A155">
        <v>86866</v>
      </c>
      <c r="B155">
        <v>122</v>
      </c>
      <c r="C155" t="s">
        <v>28</v>
      </c>
      <c r="D155" t="s">
        <v>118</v>
      </c>
      <c r="E155">
        <v>710.93</v>
      </c>
      <c r="F155" s="22">
        <v>45615</v>
      </c>
      <c r="G155" s="22">
        <v>45614</v>
      </c>
      <c r="H155" s="22">
        <v>45614</v>
      </c>
      <c r="I155" s="22">
        <v>45611</v>
      </c>
      <c r="J155" s="22"/>
      <c r="K155" t="s">
        <v>119</v>
      </c>
      <c r="L155" t="s">
        <v>120</v>
      </c>
      <c r="M155" t="s">
        <v>121</v>
      </c>
      <c r="N155" t="s">
        <v>105</v>
      </c>
      <c r="O155" t="s">
        <v>106</v>
      </c>
      <c r="P155" t="s">
        <v>107</v>
      </c>
      <c r="Q155" t="s">
        <v>108</v>
      </c>
      <c r="R155" t="s">
        <v>109</v>
      </c>
    </row>
    <row r="156" spans="1:18" x14ac:dyDescent="0.3">
      <c r="A156">
        <v>86867</v>
      </c>
      <c r="B156">
        <v>122</v>
      </c>
      <c r="C156" t="s">
        <v>28</v>
      </c>
      <c r="D156" t="s">
        <v>128</v>
      </c>
      <c r="E156">
        <v>676.44</v>
      </c>
      <c r="F156" s="22">
        <v>45615</v>
      </c>
      <c r="G156" s="22">
        <v>45614</v>
      </c>
      <c r="H156" s="22">
        <v>45614</v>
      </c>
      <c r="I156" s="22">
        <v>45611</v>
      </c>
      <c r="J156" s="22"/>
      <c r="K156" t="s">
        <v>119</v>
      </c>
      <c r="L156" t="s">
        <v>120</v>
      </c>
      <c r="M156" t="s">
        <v>121</v>
      </c>
      <c r="N156" t="s">
        <v>105</v>
      </c>
      <c r="O156" t="s">
        <v>106</v>
      </c>
      <c r="P156" t="s">
        <v>107</v>
      </c>
      <c r="Q156" t="s">
        <v>108</v>
      </c>
      <c r="R156" t="s">
        <v>109</v>
      </c>
    </row>
    <row r="157" spans="1:18" x14ac:dyDescent="0.3">
      <c r="A157">
        <v>86868</v>
      </c>
      <c r="B157">
        <v>122</v>
      </c>
      <c r="C157" t="s">
        <v>28</v>
      </c>
      <c r="D157" t="s">
        <v>129</v>
      </c>
      <c r="E157">
        <v>632.01</v>
      </c>
      <c r="F157" s="22">
        <v>45615</v>
      </c>
      <c r="G157" s="22">
        <v>45614</v>
      </c>
      <c r="H157" s="22">
        <v>45614</v>
      </c>
      <c r="I157" s="22">
        <v>45611</v>
      </c>
      <c r="J157" s="22"/>
      <c r="K157" t="s">
        <v>119</v>
      </c>
      <c r="L157" t="s">
        <v>120</v>
      </c>
      <c r="M157" t="s">
        <v>121</v>
      </c>
      <c r="N157" t="s">
        <v>105</v>
      </c>
      <c r="O157" t="s">
        <v>106</v>
      </c>
      <c r="P157" t="s">
        <v>107</v>
      </c>
      <c r="Q157" t="s">
        <v>108</v>
      </c>
      <c r="R157" t="s">
        <v>109</v>
      </c>
    </row>
    <row r="158" spans="1:18" x14ac:dyDescent="0.3">
      <c r="A158">
        <v>86869</v>
      </c>
      <c r="B158">
        <v>122</v>
      </c>
      <c r="C158" t="s">
        <v>28</v>
      </c>
      <c r="D158" t="s">
        <v>130</v>
      </c>
      <c r="E158">
        <v>625.91999999999996</v>
      </c>
      <c r="F158" s="22">
        <v>45615</v>
      </c>
      <c r="G158" s="22">
        <v>45614</v>
      </c>
      <c r="H158" s="22">
        <v>45614</v>
      </c>
      <c r="I158" s="22">
        <v>45611</v>
      </c>
      <c r="J158" s="22"/>
      <c r="K158" t="s">
        <v>119</v>
      </c>
      <c r="L158" t="s">
        <v>120</v>
      </c>
      <c r="M158" t="s">
        <v>121</v>
      </c>
      <c r="N158" t="s">
        <v>105</v>
      </c>
      <c r="O158" t="s">
        <v>106</v>
      </c>
      <c r="P158" t="s">
        <v>107</v>
      </c>
      <c r="Q158" t="s">
        <v>108</v>
      </c>
      <c r="R158" t="s">
        <v>109</v>
      </c>
    </row>
    <row r="159" spans="1:18" x14ac:dyDescent="0.3">
      <c r="A159">
        <v>86870</v>
      </c>
      <c r="B159">
        <v>122</v>
      </c>
      <c r="C159" t="s">
        <v>28</v>
      </c>
      <c r="D159" t="s">
        <v>131</v>
      </c>
      <c r="E159">
        <v>628.1</v>
      </c>
      <c r="F159" s="22">
        <v>45615</v>
      </c>
      <c r="G159" s="22">
        <v>45614</v>
      </c>
      <c r="H159" s="22">
        <v>45614</v>
      </c>
      <c r="I159" s="22">
        <v>45611</v>
      </c>
      <c r="J159" s="22"/>
      <c r="K159" t="s">
        <v>119</v>
      </c>
      <c r="L159" t="s">
        <v>120</v>
      </c>
      <c r="M159" t="s">
        <v>121</v>
      </c>
      <c r="N159" t="s">
        <v>105</v>
      </c>
      <c r="O159" t="s">
        <v>106</v>
      </c>
      <c r="P159" t="s">
        <v>107</v>
      </c>
      <c r="Q159" t="s">
        <v>108</v>
      </c>
      <c r="R159" t="s">
        <v>109</v>
      </c>
    </row>
    <row r="160" spans="1:18" x14ac:dyDescent="0.3">
      <c r="A160">
        <v>86871</v>
      </c>
      <c r="B160">
        <v>122</v>
      </c>
      <c r="C160" t="s">
        <v>28</v>
      </c>
      <c r="D160" t="s">
        <v>132</v>
      </c>
      <c r="E160">
        <v>682.87</v>
      </c>
      <c r="F160" s="22">
        <v>45615</v>
      </c>
      <c r="G160" s="22">
        <v>45614</v>
      </c>
      <c r="H160" s="22">
        <v>45614</v>
      </c>
      <c r="I160" s="22">
        <v>45611</v>
      </c>
      <c r="J160" s="22"/>
      <c r="K160" t="s">
        <v>119</v>
      </c>
      <c r="L160" t="s">
        <v>120</v>
      </c>
      <c r="M160" t="s">
        <v>121</v>
      </c>
      <c r="N160" t="s">
        <v>105</v>
      </c>
      <c r="O160" t="s">
        <v>106</v>
      </c>
      <c r="P160" t="s">
        <v>107</v>
      </c>
      <c r="Q160" t="s">
        <v>108</v>
      </c>
      <c r="R160" t="s">
        <v>109</v>
      </c>
    </row>
    <row r="161" spans="1:18" x14ac:dyDescent="0.3">
      <c r="A161">
        <v>86872</v>
      </c>
      <c r="B161">
        <v>122</v>
      </c>
      <c r="C161" t="s">
        <v>28</v>
      </c>
      <c r="D161" t="s">
        <v>133</v>
      </c>
      <c r="E161">
        <v>686.93</v>
      </c>
      <c r="F161" s="22">
        <v>45615</v>
      </c>
      <c r="G161" s="22">
        <v>45614</v>
      </c>
      <c r="H161" s="22">
        <v>45614</v>
      </c>
      <c r="I161" s="22">
        <v>45611</v>
      </c>
      <c r="J161" s="22"/>
      <c r="K161" t="s">
        <v>119</v>
      </c>
      <c r="L161" t="s">
        <v>120</v>
      </c>
      <c r="M161" t="s">
        <v>121</v>
      </c>
      <c r="N161" t="s">
        <v>105</v>
      </c>
      <c r="O161" t="s">
        <v>106</v>
      </c>
      <c r="P161" t="s">
        <v>107</v>
      </c>
      <c r="Q161" t="s">
        <v>108</v>
      </c>
      <c r="R161" t="s">
        <v>109</v>
      </c>
    </row>
    <row r="162" spans="1:18" x14ac:dyDescent="0.3">
      <c r="A162">
        <v>86873</v>
      </c>
      <c r="B162">
        <v>122</v>
      </c>
      <c r="C162" t="s">
        <v>28</v>
      </c>
      <c r="D162" t="s">
        <v>134</v>
      </c>
      <c r="E162">
        <v>689.18</v>
      </c>
      <c r="F162" s="22">
        <v>45615</v>
      </c>
      <c r="G162" s="22">
        <v>45614</v>
      </c>
      <c r="H162" s="22">
        <v>45614</v>
      </c>
      <c r="I162" s="22">
        <v>45611</v>
      </c>
      <c r="J162" s="22"/>
      <c r="K162" t="s">
        <v>119</v>
      </c>
      <c r="L162" t="s">
        <v>120</v>
      </c>
      <c r="M162" t="s">
        <v>121</v>
      </c>
      <c r="N162" t="s">
        <v>105</v>
      </c>
      <c r="O162" t="s">
        <v>106</v>
      </c>
      <c r="P162" t="s">
        <v>107</v>
      </c>
      <c r="Q162" t="s">
        <v>108</v>
      </c>
      <c r="R162" t="s">
        <v>109</v>
      </c>
    </row>
    <row r="163" spans="1:18" x14ac:dyDescent="0.3">
      <c r="A163">
        <v>86874</v>
      </c>
      <c r="B163">
        <v>122</v>
      </c>
      <c r="C163" t="s">
        <v>28</v>
      </c>
      <c r="D163" t="s">
        <v>135</v>
      </c>
      <c r="E163">
        <v>661.23</v>
      </c>
      <c r="F163" s="22">
        <v>45615</v>
      </c>
      <c r="G163" s="22">
        <v>45614</v>
      </c>
      <c r="H163" s="22">
        <v>45614</v>
      </c>
      <c r="I163" s="22">
        <v>45611</v>
      </c>
      <c r="J163" s="22"/>
      <c r="K163" t="s">
        <v>119</v>
      </c>
      <c r="L163" t="s">
        <v>120</v>
      </c>
      <c r="M163" t="s">
        <v>121</v>
      </c>
      <c r="N163" t="s">
        <v>105</v>
      </c>
      <c r="O163" t="s">
        <v>106</v>
      </c>
      <c r="P163" t="s">
        <v>107</v>
      </c>
      <c r="Q163" t="s">
        <v>108</v>
      </c>
      <c r="R163" t="s">
        <v>109</v>
      </c>
    </row>
    <row r="164" spans="1:18" x14ac:dyDescent="0.3">
      <c r="A164">
        <v>86875</v>
      </c>
      <c r="B164">
        <v>122</v>
      </c>
      <c r="C164" t="s">
        <v>28</v>
      </c>
      <c r="D164" t="s">
        <v>136</v>
      </c>
      <c r="E164">
        <v>762.28</v>
      </c>
      <c r="F164" s="22">
        <v>45615</v>
      </c>
      <c r="G164" s="22">
        <v>45614</v>
      </c>
      <c r="H164" s="22">
        <v>45614</v>
      </c>
      <c r="I164" s="22">
        <v>45611</v>
      </c>
      <c r="J164" s="22"/>
      <c r="K164" t="s">
        <v>119</v>
      </c>
      <c r="L164" t="s">
        <v>120</v>
      </c>
      <c r="M164" t="s">
        <v>121</v>
      </c>
      <c r="N164" t="s">
        <v>105</v>
      </c>
      <c r="O164" t="s">
        <v>106</v>
      </c>
      <c r="P164" t="s">
        <v>107</v>
      </c>
      <c r="Q164" t="s">
        <v>108</v>
      </c>
      <c r="R164" t="s">
        <v>109</v>
      </c>
    </row>
    <row r="165" spans="1:18" x14ac:dyDescent="0.3">
      <c r="A165">
        <v>86876</v>
      </c>
      <c r="B165">
        <v>122</v>
      </c>
      <c r="C165" t="s">
        <v>28</v>
      </c>
      <c r="D165" t="s">
        <v>137</v>
      </c>
      <c r="E165">
        <v>755.43</v>
      </c>
      <c r="F165" s="22">
        <v>45615</v>
      </c>
      <c r="G165" s="22">
        <v>45614</v>
      </c>
      <c r="H165" s="22">
        <v>45614</v>
      </c>
      <c r="I165" s="22">
        <v>45611</v>
      </c>
      <c r="J165" s="22"/>
      <c r="K165" t="s">
        <v>119</v>
      </c>
      <c r="L165" t="s">
        <v>120</v>
      </c>
      <c r="M165" t="s">
        <v>121</v>
      </c>
      <c r="N165" t="s">
        <v>105</v>
      </c>
      <c r="O165" t="s">
        <v>106</v>
      </c>
      <c r="P165" t="s">
        <v>107</v>
      </c>
      <c r="Q165" t="s">
        <v>108</v>
      </c>
      <c r="R165" t="s">
        <v>109</v>
      </c>
    </row>
    <row r="166" spans="1:18" x14ac:dyDescent="0.3">
      <c r="A166">
        <v>86877</v>
      </c>
      <c r="B166">
        <v>122</v>
      </c>
      <c r="C166" t="s">
        <v>28</v>
      </c>
      <c r="D166" t="s">
        <v>138</v>
      </c>
      <c r="E166">
        <v>716.63</v>
      </c>
      <c r="F166" s="22">
        <v>45615</v>
      </c>
      <c r="G166" s="22">
        <v>45614</v>
      </c>
      <c r="H166" s="22">
        <v>45614</v>
      </c>
      <c r="I166" s="22">
        <v>45611</v>
      </c>
      <c r="J166" s="22"/>
      <c r="K166" t="s">
        <v>119</v>
      </c>
      <c r="L166" t="s">
        <v>120</v>
      </c>
      <c r="M166" t="s">
        <v>121</v>
      </c>
      <c r="N166" t="s">
        <v>105</v>
      </c>
      <c r="O166" t="s">
        <v>106</v>
      </c>
      <c r="P166" t="s">
        <v>107</v>
      </c>
      <c r="Q166" t="s">
        <v>108</v>
      </c>
      <c r="R166" t="s">
        <v>109</v>
      </c>
    </row>
    <row r="167" spans="1:18" x14ac:dyDescent="0.3">
      <c r="A167">
        <v>86878</v>
      </c>
      <c r="B167">
        <v>122</v>
      </c>
      <c r="C167" t="s">
        <v>28</v>
      </c>
      <c r="D167" t="s">
        <v>139</v>
      </c>
      <c r="E167">
        <v>628.38</v>
      </c>
      <c r="F167" s="22">
        <v>45615</v>
      </c>
      <c r="G167" s="22">
        <v>45614</v>
      </c>
      <c r="H167" s="22">
        <v>45614</v>
      </c>
      <c r="I167" s="22">
        <v>45611</v>
      </c>
      <c r="J167" s="22"/>
      <c r="K167" t="s">
        <v>119</v>
      </c>
      <c r="L167" t="s">
        <v>120</v>
      </c>
      <c r="M167" t="s">
        <v>121</v>
      </c>
      <c r="N167" t="s">
        <v>105</v>
      </c>
      <c r="O167" t="s">
        <v>106</v>
      </c>
      <c r="P167" t="s">
        <v>107</v>
      </c>
      <c r="Q167" t="s">
        <v>108</v>
      </c>
      <c r="R167" t="s">
        <v>109</v>
      </c>
    </row>
    <row r="168" spans="1:18" x14ac:dyDescent="0.3">
      <c r="A168">
        <v>86879</v>
      </c>
      <c r="B168">
        <v>122</v>
      </c>
      <c r="C168" t="s">
        <v>28</v>
      </c>
      <c r="D168" t="s">
        <v>140</v>
      </c>
      <c r="E168">
        <v>788.9</v>
      </c>
      <c r="F168" s="22">
        <v>45615</v>
      </c>
      <c r="G168" s="22">
        <v>45614</v>
      </c>
      <c r="H168" s="22">
        <v>45614</v>
      </c>
      <c r="I168" s="22">
        <v>45611</v>
      </c>
      <c r="J168" s="22"/>
      <c r="K168" t="s">
        <v>119</v>
      </c>
      <c r="L168" t="s">
        <v>120</v>
      </c>
      <c r="M168" t="s">
        <v>121</v>
      </c>
      <c r="N168" t="s">
        <v>105</v>
      </c>
      <c r="O168" t="s">
        <v>106</v>
      </c>
      <c r="P168" t="s">
        <v>107</v>
      </c>
      <c r="Q168" t="s">
        <v>108</v>
      </c>
      <c r="R168" t="s">
        <v>109</v>
      </c>
    </row>
    <row r="169" spans="1:18" x14ac:dyDescent="0.3">
      <c r="A169">
        <v>86880</v>
      </c>
      <c r="B169">
        <v>122</v>
      </c>
      <c r="C169" t="s">
        <v>28</v>
      </c>
      <c r="D169" t="s">
        <v>141</v>
      </c>
      <c r="E169">
        <v>695.67</v>
      </c>
      <c r="F169" s="22">
        <v>45615</v>
      </c>
      <c r="G169" s="22">
        <v>45614</v>
      </c>
      <c r="H169" s="22">
        <v>45614</v>
      </c>
      <c r="I169" s="22">
        <v>45611</v>
      </c>
      <c r="J169" s="22"/>
      <c r="K169" t="s">
        <v>119</v>
      </c>
      <c r="L169" t="s">
        <v>120</v>
      </c>
      <c r="M169" t="s">
        <v>121</v>
      </c>
      <c r="N169" t="s">
        <v>105</v>
      </c>
      <c r="O169" t="s">
        <v>106</v>
      </c>
      <c r="P169" t="s">
        <v>107</v>
      </c>
      <c r="Q169" t="s">
        <v>108</v>
      </c>
      <c r="R169" t="s">
        <v>109</v>
      </c>
    </row>
    <row r="170" spans="1:18" x14ac:dyDescent="0.3">
      <c r="A170">
        <v>86881</v>
      </c>
      <c r="B170">
        <v>122</v>
      </c>
      <c r="C170" t="s">
        <v>28</v>
      </c>
      <c r="D170" t="s">
        <v>142</v>
      </c>
      <c r="E170">
        <v>636.5</v>
      </c>
      <c r="F170" s="22">
        <v>45615</v>
      </c>
      <c r="G170" s="22">
        <v>45614</v>
      </c>
      <c r="H170" s="22">
        <v>45614</v>
      </c>
      <c r="I170" s="22">
        <v>45611</v>
      </c>
      <c r="J170" s="22"/>
      <c r="K170" t="s">
        <v>119</v>
      </c>
      <c r="L170" t="s">
        <v>120</v>
      </c>
      <c r="M170" t="s">
        <v>121</v>
      </c>
      <c r="N170" t="s">
        <v>105</v>
      </c>
      <c r="O170" t="s">
        <v>106</v>
      </c>
      <c r="P170" t="s">
        <v>107</v>
      </c>
      <c r="Q170" t="s">
        <v>108</v>
      </c>
      <c r="R170" t="s">
        <v>109</v>
      </c>
    </row>
    <row r="171" spans="1:18" x14ac:dyDescent="0.3">
      <c r="A171">
        <v>86882</v>
      </c>
      <c r="B171">
        <v>122</v>
      </c>
      <c r="C171" t="s">
        <v>28</v>
      </c>
      <c r="D171" t="s">
        <v>143</v>
      </c>
      <c r="E171">
        <v>675.53</v>
      </c>
      <c r="F171" s="22">
        <v>45615</v>
      </c>
      <c r="G171" s="22">
        <v>45614</v>
      </c>
      <c r="H171" s="22">
        <v>45614</v>
      </c>
      <c r="I171" s="22">
        <v>45611</v>
      </c>
      <c r="J171" s="22"/>
      <c r="K171" t="s">
        <v>119</v>
      </c>
      <c r="L171" t="s">
        <v>120</v>
      </c>
      <c r="M171" t="s">
        <v>121</v>
      </c>
      <c r="N171" t="s">
        <v>105</v>
      </c>
      <c r="O171" t="s">
        <v>106</v>
      </c>
      <c r="P171" t="s">
        <v>107</v>
      </c>
      <c r="Q171" t="s">
        <v>108</v>
      </c>
      <c r="R171" t="s">
        <v>109</v>
      </c>
    </row>
    <row r="172" spans="1:18" x14ac:dyDescent="0.3">
      <c r="A172">
        <v>86883</v>
      </c>
      <c r="B172">
        <v>122</v>
      </c>
      <c r="C172" t="s">
        <v>28</v>
      </c>
      <c r="D172" t="s">
        <v>144</v>
      </c>
      <c r="E172">
        <v>674.93</v>
      </c>
      <c r="F172" s="22">
        <v>45615</v>
      </c>
      <c r="G172" s="22">
        <v>45614</v>
      </c>
      <c r="H172" s="22">
        <v>45614</v>
      </c>
      <c r="I172" s="22">
        <v>45611</v>
      </c>
      <c r="J172" s="22"/>
      <c r="K172" t="s">
        <v>119</v>
      </c>
      <c r="L172" t="s">
        <v>120</v>
      </c>
      <c r="M172" t="s">
        <v>121</v>
      </c>
      <c r="N172" t="s">
        <v>105</v>
      </c>
      <c r="O172" t="s">
        <v>106</v>
      </c>
      <c r="P172" t="s">
        <v>107</v>
      </c>
      <c r="Q172" t="s">
        <v>108</v>
      </c>
      <c r="R172" t="s">
        <v>109</v>
      </c>
    </row>
    <row r="173" spans="1:18" x14ac:dyDescent="0.3">
      <c r="A173">
        <v>86884</v>
      </c>
      <c r="B173">
        <v>122</v>
      </c>
      <c r="C173" t="s">
        <v>28</v>
      </c>
      <c r="D173" t="s">
        <v>145</v>
      </c>
      <c r="E173">
        <v>848.18</v>
      </c>
      <c r="F173" s="22">
        <v>45615</v>
      </c>
      <c r="G173" s="22">
        <v>45614</v>
      </c>
      <c r="H173" s="22">
        <v>45614</v>
      </c>
      <c r="I173" s="22">
        <v>45611</v>
      </c>
      <c r="J173" s="22"/>
      <c r="K173" t="s">
        <v>119</v>
      </c>
      <c r="L173" t="s">
        <v>120</v>
      </c>
      <c r="M173" t="s">
        <v>121</v>
      </c>
      <c r="N173" t="s">
        <v>105</v>
      </c>
      <c r="O173" t="s">
        <v>106</v>
      </c>
      <c r="P173" t="s">
        <v>107</v>
      </c>
      <c r="Q173" t="s">
        <v>108</v>
      </c>
      <c r="R173" t="s">
        <v>109</v>
      </c>
    </row>
    <row r="174" spans="1:18" x14ac:dyDescent="0.3">
      <c r="A174">
        <v>86885</v>
      </c>
      <c r="B174">
        <v>122</v>
      </c>
      <c r="C174" t="s">
        <v>28</v>
      </c>
      <c r="D174" t="s">
        <v>146</v>
      </c>
      <c r="E174">
        <v>839.63</v>
      </c>
      <c r="F174" s="22">
        <v>45615</v>
      </c>
      <c r="G174" s="22">
        <v>45614</v>
      </c>
      <c r="H174" s="22">
        <v>45614</v>
      </c>
      <c r="I174" s="22">
        <v>45611</v>
      </c>
      <c r="J174" s="22"/>
      <c r="K174" t="s">
        <v>119</v>
      </c>
      <c r="L174" t="s">
        <v>120</v>
      </c>
      <c r="M174" t="s">
        <v>121</v>
      </c>
      <c r="N174" t="s">
        <v>105</v>
      </c>
      <c r="O174" t="s">
        <v>106</v>
      </c>
      <c r="P174" t="s">
        <v>107</v>
      </c>
      <c r="Q174" t="s">
        <v>108</v>
      </c>
      <c r="R174" t="s">
        <v>109</v>
      </c>
    </row>
    <row r="175" spans="1:18" x14ac:dyDescent="0.3">
      <c r="A175">
        <v>86886</v>
      </c>
      <c r="B175">
        <v>122</v>
      </c>
      <c r="C175" t="s">
        <v>28</v>
      </c>
      <c r="D175" t="s">
        <v>147</v>
      </c>
      <c r="E175">
        <v>659.03</v>
      </c>
      <c r="F175" s="22">
        <v>45615</v>
      </c>
      <c r="G175" s="22">
        <v>45614</v>
      </c>
      <c r="H175" s="22">
        <v>45614</v>
      </c>
      <c r="I175" s="22">
        <v>45611</v>
      </c>
      <c r="J175" s="22"/>
      <c r="K175" t="s">
        <v>119</v>
      </c>
      <c r="L175" t="s">
        <v>120</v>
      </c>
      <c r="M175" t="s">
        <v>121</v>
      </c>
      <c r="N175" t="s">
        <v>105</v>
      </c>
      <c r="O175" t="s">
        <v>106</v>
      </c>
      <c r="P175" t="s">
        <v>107</v>
      </c>
      <c r="Q175" t="s">
        <v>108</v>
      </c>
      <c r="R175" t="s">
        <v>109</v>
      </c>
    </row>
    <row r="176" spans="1:18" x14ac:dyDescent="0.3">
      <c r="A176">
        <v>86887</v>
      </c>
      <c r="B176">
        <v>122</v>
      </c>
      <c r="C176" t="s">
        <v>28</v>
      </c>
      <c r="D176" t="s">
        <v>148</v>
      </c>
      <c r="E176">
        <v>807.4</v>
      </c>
      <c r="F176" s="22">
        <v>45615</v>
      </c>
      <c r="G176" s="22">
        <v>45614</v>
      </c>
      <c r="H176" s="22">
        <v>45614</v>
      </c>
      <c r="I176" s="22">
        <v>45611</v>
      </c>
      <c r="J176" s="22"/>
      <c r="K176" t="s">
        <v>119</v>
      </c>
      <c r="L176" t="s">
        <v>120</v>
      </c>
      <c r="M176" t="s">
        <v>121</v>
      </c>
      <c r="N176" t="s">
        <v>105</v>
      </c>
      <c r="O176" t="s">
        <v>106</v>
      </c>
      <c r="P176" t="s">
        <v>107</v>
      </c>
      <c r="Q176" t="s">
        <v>108</v>
      </c>
      <c r="R176" t="s">
        <v>109</v>
      </c>
    </row>
    <row r="177" spans="1:18" x14ac:dyDescent="0.3">
      <c r="A177">
        <v>86888</v>
      </c>
      <c r="B177">
        <v>122</v>
      </c>
      <c r="C177" t="s">
        <v>28</v>
      </c>
      <c r="D177" t="s">
        <v>149</v>
      </c>
      <c r="E177">
        <v>694.43</v>
      </c>
      <c r="F177" s="22">
        <v>45615</v>
      </c>
      <c r="G177" s="22">
        <v>45614</v>
      </c>
      <c r="H177" s="22">
        <v>45614</v>
      </c>
      <c r="I177" s="22">
        <v>45611</v>
      </c>
      <c r="J177" s="22"/>
      <c r="K177" t="s">
        <v>119</v>
      </c>
      <c r="L177" t="s">
        <v>120</v>
      </c>
      <c r="M177" t="s">
        <v>121</v>
      </c>
      <c r="N177" t="s">
        <v>105</v>
      </c>
      <c r="O177" t="s">
        <v>106</v>
      </c>
      <c r="P177" t="s">
        <v>107</v>
      </c>
      <c r="Q177" t="s">
        <v>108</v>
      </c>
      <c r="R177" t="s">
        <v>109</v>
      </c>
    </row>
    <row r="178" spans="1:18" x14ac:dyDescent="0.3">
      <c r="A178">
        <v>86889</v>
      </c>
      <c r="B178">
        <v>122</v>
      </c>
      <c r="C178" t="s">
        <v>28</v>
      </c>
      <c r="D178" t="s">
        <v>150</v>
      </c>
      <c r="E178">
        <v>712.82</v>
      </c>
      <c r="F178" s="22">
        <v>45615</v>
      </c>
      <c r="G178" s="22">
        <v>45614</v>
      </c>
      <c r="H178" s="22">
        <v>45614</v>
      </c>
      <c r="I178" s="22">
        <v>45611</v>
      </c>
      <c r="J178" s="22"/>
      <c r="K178" t="s">
        <v>119</v>
      </c>
      <c r="L178" t="s">
        <v>120</v>
      </c>
      <c r="M178" t="s">
        <v>121</v>
      </c>
      <c r="N178" t="s">
        <v>105</v>
      </c>
      <c r="O178" t="s">
        <v>106</v>
      </c>
      <c r="P178" t="s">
        <v>107</v>
      </c>
      <c r="Q178" t="s">
        <v>108</v>
      </c>
      <c r="R178" t="s">
        <v>109</v>
      </c>
    </row>
    <row r="179" spans="1:18" x14ac:dyDescent="0.3">
      <c r="A179">
        <v>87322</v>
      </c>
      <c r="B179">
        <v>122</v>
      </c>
      <c r="C179" t="s">
        <v>28</v>
      </c>
      <c r="D179" t="s">
        <v>180</v>
      </c>
      <c r="E179">
        <v>119.1</v>
      </c>
      <c r="F179" s="22">
        <v>45614</v>
      </c>
      <c r="G179" s="22"/>
      <c r="H179" s="22">
        <v>45614</v>
      </c>
      <c r="I179" s="22">
        <v>45614</v>
      </c>
      <c r="J179" s="22">
        <v>45615</v>
      </c>
      <c r="K179" t="s">
        <v>181</v>
      </c>
      <c r="L179" t="s">
        <v>182</v>
      </c>
      <c r="M179" t="s">
        <v>18</v>
      </c>
      <c r="Q179" t="s">
        <v>108</v>
      </c>
    </row>
    <row r="180" spans="1:18" x14ac:dyDescent="0.3">
      <c r="A180">
        <v>83661</v>
      </c>
      <c r="B180">
        <v>122</v>
      </c>
      <c r="C180" t="s">
        <v>28</v>
      </c>
      <c r="D180" t="s">
        <v>256</v>
      </c>
      <c r="E180">
        <v>483</v>
      </c>
      <c r="F180" s="22">
        <v>45616</v>
      </c>
      <c r="G180" s="22">
        <v>45614</v>
      </c>
      <c r="H180" s="22">
        <v>45614</v>
      </c>
      <c r="I180" s="22">
        <v>45588</v>
      </c>
      <c r="J180" s="22">
        <v>45595</v>
      </c>
      <c r="K180" t="s">
        <v>104</v>
      </c>
      <c r="N180" t="s">
        <v>105</v>
      </c>
      <c r="O180" t="s">
        <v>106</v>
      </c>
      <c r="P180" t="s">
        <v>107</v>
      </c>
      <c r="Q180" t="s">
        <v>108</v>
      </c>
      <c r="R180" t="s">
        <v>109</v>
      </c>
    </row>
    <row r="181" spans="1:18" x14ac:dyDescent="0.3">
      <c r="A181">
        <v>84271</v>
      </c>
      <c r="B181">
        <v>122</v>
      </c>
      <c r="C181" t="s">
        <v>28</v>
      </c>
      <c r="D181" t="s">
        <v>257</v>
      </c>
      <c r="E181">
        <v>8756.3799999999992</v>
      </c>
      <c r="F181" s="22">
        <v>45615</v>
      </c>
      <c r="G181" s="22">
        <v>45614</v>
      </c>
      <c r="H181" s="22">
        <v>45614</v>
      </c>
      <c r="I181" s="22">
        <v>45596</v>
      </c>
      <c r="J181" s="22">
        <v>45600</v>
      </c>
      <c r="K181" t="s">
        <v>119</v>
      </c>
      <c r="L181" t="s">
        <v>120</v>
      </c>
      <c r="M181" t="s">
        <v>257</v>
      </c>
      <c r="N181" t="s">
        <v>105</v>
      </c>
      <c r="O181" t="s">
        <v>106</v>
      </c>
      <c r="P181" t="s">
        <v>107</v>
      </c>
      <c r="Q181" t="s">
        <v>108</v>
      </c>
      <c r="R181" t="s">
        <v>109</v>
      </c>
    </row>
    <row r="182" spans="1:18" x14ac:dyDescent="0.3">
      <c r="A182">
        <v>84273</v>
      </c>
      <c r="B182">
        <v>122</v>
      </c>
      <c r="C182" t="s">
        <v>28</v>
      </c>
      <c r="D182" t="s">
        <v>175</v>
      </c>
      <c r="E182">
        <v>29677.52</v>
      </c>
      <c r="F182" s="22">
        <v>45615</v>
      </c>
      <c r="G182" s="22">
        <v>45614</v>
      </c>
      <c r="H182" s="22">
        <v>45614</v>
      </c>
      <c r="I182" s="22">
        <v>45596</v>
      </c>
      <c r="J182" s="22">
        <v>45600</v>
      </c>
      <c r="K182" t="s">
        <v>104</v>
      </c>
      <c r="L182" t="s">
        <v>120</v>
      </c>
      <c r="M182" t="s">
        <v>175</v>
      </c>
      <c r="N182" t="s">
        <v>105</v>
      </c>
      <c r="O182" t="s">
        <v>106</v>
      </c>
      <c r="P182" t="s">
        <v>107</v>
      </c>
      <c r="Q182" t="s">
        <v>108</v>
      </c>
      <c r="R182" t="s">
        <v>109</v>
      </c>
    </row>
    <row r="183" spans="1:18" x14ac:dyDescent="0.3">
      <c r="A183">
        <v>84274</v>
      </c>
      <c r="B183">
        <v>122</v>
      </c>
      <c r="C183" t="s">
        <v>28</v>
      </c>
      <c r="D183" t="s">
        <v>175</v>
      </c>
      <c r="E183">
        <v>7413.46</v>
      </c>
      <c r="F183" s="22">
        <v>45615</v>
      </c>
      <c r="G183" s="22">
        <v>45614</v>
      </c>
      <c r="H183" s="22">
        <v>45614</v>
      </c>
      <c r="I183" s="22">
        <v>45596</v>
      </c>
      <c r="J183" s="22">
        <v>45600</v>
      </c>
      <c r="K183" t="s">
        <v>104</v>
      </c>
      <c r="L183" t="s">
        <v>120</v>
      </c>
      <c r="M183" t="s">
        <v>175</v>
      </c>
      <c r="N183" t="s">
        <v>105</v>
      </c>
      <c r="O183" t="s">
        <v>106</v>
      </c>
      <c r="P183" t="s">
        <v>107</v>
      </c>
      <c r="Q183" t="s">
        <v>108</v>
      </c>
      <c r="R183" t="s">
        <v>109</v>
      </c>
    </row>
    <row r="184" spans="1:18" x14ac:dyDescent="0.3">
      <c r="A184">
        <v>84276</v>
      </c>
      <c r="B184">
        <v>122</v>
      </c>
      <c r="C184" t="s">
        <v>28</v>
      </c>
      <c r="D184" t="s">
        <v>250</v>
      </c>
      <c r="E184">
        <v>3189.76</v>
      </c>
      <c r="F184" s="22">
        <v>45615</v>
      </c>
      <c r="G184" s="22">
        <v>45614</v>
      </c>
      <c r="H184" s="22">
        <v>45614</v>
      </c>
      <c r="I184" s="22">
        <v>45596</v>
      </c>
      <c r="J184" s="22">
        <v>45600</v>
      </c>
      <c r="K184" t="s">
        <v>104</v>
      </c>
      <c r="L184" t="s">
        <v>258</v>
      </c>
      <c r="M184" t="s">
        <v>250</v>
      </c>
      <c r="N184" t="s">
        <v>105</v>
      </c>
      <c r="O184" t="s">
        <v>106</v>
      </c>
      <c r="P184" t="s">
        <v>107</v>
      </c>
      <c r="Q184" t="s">
        <v>108</v>
      </c>
      <c r="R184" t="s">
        <v>109</v>
      </c>
    </row>
    <row r="185" spans="1:18" x14ac:dyDescent="0.3">
      <c r="A185">
        <v>84419</v>
      </c>
      <c r="B185">
        <v>122</v>
      </c>
      <c r="C185" t="s">
        <v>28</v>
      </c>
      <c r="D185" t="s">
        <v>219</v>
      </c>
      <c r="E185">
        <v>306.32</v>
      </c>
      <c r="F185" s="22">
        <v>45616</v>
      </c>
      <c r="G185" s="22">
        <v>45614</v>
      </c>
      <c r="H185" s="22">
        <v>45614</v>
      </c>
      <c r="I185" s="22">
        <v>45594</v>
      </c>
      <c r="J185" s="22">
        <v>45600</v>
      </c>
      <c r="K185" t="s">
        <v>104</v>
      </c>
      <c r="N185" t="s">
        <v>105</v>
      </c>
      <c r="O185" t="s">
        <v>106</v>
      </c>
      <c r="P185" t="s">
        <v>107</v>
      </c>
      <c r="Q185" t="s">
        <v>108</v>
      </c>
      <c r="R185" t="s">
        <v>109</v>
      </c>
    </row>
    <row r="186" spans="1:18" x14ac:dyDescent="0.3">
      <c r="A186">
        <v>84439</v>
      </c>
      <c r="B186">
        <v>122</v>
      </c>
      <c r="C186" t="s">
        <v>28</v>
      </c>
      <c r="D186" t="s">
        <v>211</v>
      </c>
      <c r="E186">
        <v>2446.61</v>
      </c>
      <c r="F186" s="22">
        <v>45616</v>
      </c>
      <c r="G186" s="22">
        <v>45614</v>
      </c>
      <c r="H186" s="22">
        <v>45614</v>
      </c>
      <c r="I186" s="22">
        <v>45595</v>
      </c>
      <c r="J186" s="22">
        <v>45600</v>
      </c>
      <c r="K186" t="s">
        <v>104</v>
      </c>
      <c r="N186" t="s">
        <v>105</v>
      </c>
      <c r="O186" t="s">
        <v>106</v>
      </c>
      <c r="P186" t="s">
        <v>107</v>
      </c>
      <c r="Q186" t="s">
        <v>108</v>
      </c>
      <c r="R186" t="s">
        <v>109</v>
      </c>
    </row>
    <row r="187" spans="1:18" x14ac:dyDescent="0.3">
      <c r="A187">
        <v>84442</v>
      </c>
      <c r="B187">
        <v>122</v>
      </c>
      <c r="C187" t="s">
        <v>28</v>
      </c>
      <c r="D187" t="s">
        <v>162</v>
      </c>
      <c r="E187">
        <v>810.11</v>
      </c>
      <c r="F187" s="22">
        <v>45614</v>
      </c>
      <c r="G187" s="22">
        <v>45614</v>
      </c>
      <c r="H187" s="22">
        <v>45614</v>
      </c>
      <c r="I187" s="22">
        <v>45597</v>
      </c>
      <c r="J187" s="22">
        <v>45600</v>
      </c>
      <c r="K187" t="s">
        <v>104</v>
      </c>
      <c r="N187" t="s">
        <v>105</v>
      </c>
      <c r="O187" t="s">
        <v>106</v>
      </c>
      <c r="P187" t="s">
        <v>107</v>
      </c>
      <c r="Q187" t="s">
        <v>108</v>
      </c>
      <c r="R187" t="s">
        <v>109</v>
      </c>
    </row>
    <row r="188" spans="1:18" x14ac:dyDescent="0.3">
      <c r="A188">
        <v>84443</v>
      </c>
      <c r="B188">
        <v>122</v>
      </c>
      <c r="C188" t="s">
        <v>28</v>
      </c>
      <c r="D188" t="s">
        <v>223</v>
      </c>
      <c r="E188">
        <v>390</v>
      </c>
      <c r="F188" s="22">
        <v>45615</v>
      </c>
      <c r="G188" s="22">
        <v>45614</v>
      </c>
      <c r="H188" s="22">
        <v>45614</v>
      </c>
      <c r="I188" s="22">
        <v>45600</v>
      </c>
      <c r="J188" s="22">
        <v>45600</v>
      </c>
      <c r="K188" t="s">
        <v>104</v>
      </c>
      <c r="N188" t="s">
        <v>105</v>
      </c>
      <c r="O188" t="s">
        <v>106</v>
      </c>
      <c r="P188" t="s">
        <v>107</v>
      </c>
      <c r="Q188" t="s">
        <v>108</v>
      </c>
      <c r="R188" t="s">
        <v>109</v>
      </c>
    </row>
    <row r="189" spans="1:18" x14ac:dyDescent="0.3">
      <c r="A189">
        <v>84444</v>
      </c>
      <c r="B189">
        <v>122</v>
      </c>
      <c r="C189" t="s">
        <v>28</v>
      </c>
      <c r="D189" t="s">
        <v>206</v>
      </c>
      <c r="E189">
        <v>270</v>
      </c>
      <c r="F189" s="22">
        <v>45614</v>
      </c>
      <c r="G189" s="22">
        <v>45614</v>
      </c>
      <c r="H189" s="22">
        <v>45614</v>
      </c>
      <c r="I189" s="22">
        <v>45596</v>
      </c>
      <c r="J189" s="22">
        <v>45600</v>
      </c>
      <c r="K189" t="s">
        <v>104</v>
      </c>
      <c r="N189" t="s">
        <v>105</v>
      </c>
      <c r="O189" t="s">
        <v>106</v>
      </c>
      <c r="P189" t="s">
        <v>107</v>
      </c>
      <c r="Q189" t="s">
        <v>108</v>
      </c>
      <c r="R189" t="s">
        <v>109</v>
      </c>
    </row>
    <row r="190" spans="1:18" x14ac:dyDescent="0.3">
      <c r="A190">
        <v>85090</v>
      </c>
      <c r="B190">
        <v>122</v>
      </c>
      <c r="C190" t="s">
        <v>28</v>
      </c>
      <c r="D190" t="s">
        <v>259</v>
      </c>
      <c r="E190">
        <v>210.1</v>
      </c>
      <c r="F190" s="22">
        <v>45616</v>
      </c>
      <c r="G190" s="22">
        <v>45614</v>
      </c>
      <c r="H190" s="22">
        <v>45614</v>
      </c>
      <c r="I190" s="22">
        <v>45596</v>
      </c>
      <c r="J190" s="22">
        <v>45602</v>
      </c>
      <c r="K190" t="s">
        <v>119</v>
      </c>
      <c r="L190" t="s">
        <v>172</v>
      </c>
      <c r="M190" t="s">
        <v>260</v>
      </c>
      <c r="N190" t="s">
        <v>105</v>
      </c>
      <c r="O190" t="s">
        <v>106</v>
      </c>
      <c r="P190" t="s">
        <v>107</v>
      </c>
      <c r="Q190" t="s">
        <v>108</v>
      </c>
      <c r="R190" t="s">
        <v>109</v>
      </c>
    </row>
    <row r="191" spans="1:18" x14ac:dyDescent="0.3">
      <c r="A191">
        <v>85501</v>
      </c>
      <c r="B191">
        <v>122</v>
      </c>
      <c r="C191" t="s">
        <v>28</v>
      </c>
      <c r="D191" t="s">
        <v>205</v>
      </c>
      <c r="E191">
        <v>82.65</v>
      </c>
      <c r="F191" s="22">
        <v>45616</v>
      </c>
      <c r="G191" s="22">
        <v>45614</v>
      </c>
      <c r="H191" s="22">
        <v>45614</v>
      </c>
      <c r="I191" s="22">
        <v>45602</v>
      </c>
      <c r="J191" s="22">
        <v>45604</v>
      </c>
      <c r="K191" t="s">
        <v>104</v>
      </c>
      <c r="N191" t="s">
        <v>105</v>
      </c>
      <c r="O191" t="s">
        <v>106</v>
      </c>
      <c r="P191" t="s">
        <v>107</v>
      </c>
      <c r="Q191" t="s">
        <v>108</v>
      </c>
      <c r="R191" t="s">
        <v>109</v>
      </c>
    </row>
    <row r="192" spans="1:18" x14ac:dyDescent="0.3">
      <c r="A192">
        <v>85504</v>
      </c>
      <c r="B192">
        <v>122</v>
      </c>
      <c r="C192" t="s">
        <v>28</v>
      </c>
      <c r="D192" t="s">
        <v>195</v>
      </c>
      <c r="E192">
        <v>3351.01</v>
      </c>
      <c r="F192" s="22">
        <v>45616</v>
      </c>
      <c r="G192" s="22">
        <v>45614</v>
      </c>
      <c r="H192" s="22">
        <v>45614</v>
      </c>
      <c r="I192" s="22">
        <v>45602</v>
      </c>
      <c r="J192" s="22">
        <v>45604</v>
      </c>
      <c r="K192" t="s">
        <v>104</v>
      </c>
      <c r="N192" t="s">
        <v>105</v>
      </c>
      <c r="O192" t="s">
        <v>106</v>
      </c>
      <c r="P192" t="s">
        <v>107</v>
      </c>
      <c r="Q192" t="s">
        <v>108</v>
      </c>
      <c r="R192" t="s">
        <v>109</v>
      </c>
    </row>
    <row r="193" spans="1:18" x14ac:dyDescent="0.3">
      <c r="A193">
        <v>85518</v>
      </c>
      <c r="B193">
        <v>122</v>
      </c>
      <c r="C193" t="s">
        <v>28</v>
      </c>
      <c r="D193" t="s">
        <v>103</v>
      </c>
      <c r="E193">
        <v>317.66000000000003</v>
      </c>
      <c r="F193" s="22">
        <v>45615</v>
      </c>
      <c r="G193" s="22">
        <v>45614</v>
      </c>
      <c r="H193" s="22">
        <v>45614</v>
      </c>
      <c r="I193" s="22">
        <v>45604</v>
      </c>
      <c r="J193" s="22">
        <v>45604</v>
      </c>
      <c r="K193" t="s">
        <v>104</v>
      </c>
      <c r="N193" t="s">
        <v>105</v>
      </c>
      <c r="O193" t="s">
        <v>106</v>
      </c>
      <c r="P193" t="s">
        <v>107</v>
      </c>
      <c r="Q193" t="s">
        <v>108</v>
      </c>
      <c r="R193" t="s">
        <v>109</v>
      </c>
    </row>
    <row r="194" spans="1:18" x14ac:dyDescent="0.3">
      <c r="A194">
        <v>85527</v>
      </c>
      <c r="B194">
        <v>122</v>
      </c>
      <c r="C194" t="s">
        <v>28</v>
      </c>
      <c r="D194" t="s">
        <v>222</v>
      </c>
      <c r="E194">
        <v>1526.29</v>
      </c>
      <c r="F194" s="22">
        <v>45616</v>
      </c>
      <c r="G194" s="22">
        <v>45614</v>
      </c>
      <c r="H194" s="22">
        <v>45614</v>
      </c>
      <c r="I194" s="22">
        <v>45601</v>
      </c>
      <c r="J194" s="22">
        <v>45604</v>
      </c>
      <c r="K194" t="s">
        <v>104</v>
      </c>
      <c r="N194" t="s">
        <v>105</v>
      </c>
      <c r="O194" t="s">
        <v>106</v>
      </c>
      <c r="P194" t="s">
        <v>107</v>
      </c>
      <c r="Q194" t="s">
        <v>108</v>
      </c>
      <c r="R194" t="s">
        <v>109</v>
      </c>
    </row>
    <row r="195" spans="1:18" x14ac:dyDescent="0.3">
      <c r="A195">
        <v>85530</v>
      </c>
      <c r="B195">
        <v>122</v>
      </c>
      <c r="C195" t="s">
        <v>28</v>
      </c>
      <c r="D195" t="s">
        <v>110</v>
      </c>
      <c r="E195">
        <v>718.3</v>
      </c>
      <c r="F195" s="22">
        <v>45615</v>
      </c>
      <c r="G195" s="22">
        <v>45614</v>
      </c>
      <c r="H195" s="22">
        <v>45614</v>
      </c>
      <c r="I195" s="22">
        <v>45600</v>
      </c>
      <c r="J195" s="22">
        <v>45604</v>
      </c>
      <c r="K195" t="s">
        <v>104</v>
      </c>
      <c r="N195" t="s">
        <v>105</v>
      </c>
      <c r="O195" t="s">
        <v>106</v>
      </c>
      <c r="P195" t="s">
        <v>107</v>
      </c>
      <c r="Q195" t="s">
        <v>108</v>
      </c>
      <c r="R195" t="s">
        <v>109</v>
      </c>
    </row>
    <row r="196" spans="1:18" x14ac:dyDescent="0.3">
      <c r="A196">
        <v>85532</v>
      </c>
      <c r="B196">
        <v>122</v>
      </c>
      <c r="C196" t="s">
        <v>28</v>
      </c>
      <c r="D196" t="s">
        <v>200</v>
      </c>
      <c r="E196">
        <v>1397.34</v>
      </c>
      <c r="F196" s="22">
        <v>45616</v>
      </c>
      <c r="G196" s="22">
        <v>45614</v>
      </c>
      <c r="H196" s="22">
        <v>45614</v>
      </c>
      <c r="I196" s="22">
        <v>45601</v>
      </c>
      <c r="J196" s="22">
        <v>45604</v>
      </c>
      <c r="K196" t="s">
        <v>104</v>
      </c>
      <c r="N196" t="s">
        <v>105</v>
      </c>
      <c r="O196" t="s">
        <v>106</v>
      </c>
      <c r="P196" t="s">
        <v>107</v>
      </c>
      <c r="Q196" t="s">
        <v>108</v>
      </c>
      <c r="R196" t="s">
        <v>109</v>
      </c>
    </row>
    <row r="197" spans="1:18" x14ac:dyDescent="0.3">
      <c r="A197">
        <v>85535</v>
      </c>
      <c r="B197">
        <v>122</v>
      </c>
      <c r="C197" t="s">
        <v>28</v>
      </c>
      <c r="D197" t="s">
        <v>204</v>
      </c>
      <c r="E197">
        <v>325.19</v>
      </c>
      <c r="F197" s="22">
        <v>45616</v>
      </c>
      <c r="G197" s="22">
        <v>45614</v>
      </c>
      <c r="H197" s="22">
        <v>45614</v>
      </c>
      <c r="I197" s="22">
        <v>45602</v>
      </c>
      <c r="J197" s="22">
        <v>45604</v>
      </c>
      <c r="K197" t="s">
        <v>104</v>
      </c>
      <c r="N197" t="s">
        <v>105</v>
      </c>
      <c r="O197" t="s">
        <v>106</v>
      </c>
      <c r="P197" t="s">
        <v>107</v>
      </c>
      <c r="Q197" t="s">
        <v>108</v>
      </c>
      <c r="R197" t="s">
        <v>109</v>
      </c>
    </row>
    <row r="198" spans="1:18" x14ac:dyDescent="0.3">
      <c r="A198">
        <v>85542</v>
      </c>
      <c r="B198">
        <v>122</v>
      </c>
      <c r="C198" t="s">
        <v>28</v>
      </c>
      <c r="D198" t="s">
        <v>261</v>
      </c>
      <c r="E198">
        <v>833.18</v>
      </c>
      <c r="F198" s="22">
        <v>45614</v>
      </c>
      <c r="G198" s="22">
        <v>45614</v>
      </c>
      <c r="H198" s="22">
        <v>45614</v>
      </c>
      <c r="I198" s="22">
        <v>45601</v>
      </c>
      <c r="J198" s="22">
        <v>45604</v>
      </c>
      <c r="K198" t="s">
        <v>104</v>
      </c>
      <c r="N198" t="s">
        <v>105</v>
      </c>
      <c r="O198" t="s">
        <v>106</v>
      </c>
      <c r="P198" t="s">
        <v>107</v>
      </c>
      <c r="Q198" t="s">
        <v>108</v>
      </c>
      <c r="R198" t="s">
        <v>109</v>
      </c>
    </row>
    <row r="199" spans="1:18" x14ac:dyDescent="0.3">
      <c r="A199">
        <v>85545</v>
      </c>
      <c r="B199">
        <v>122</v>
      </c>
      <c r="C199" t="s">
        <v>28</v>
      </c>
      <c r="D199" t="s">
        <v>103</v>
      </c>
      <c r="E199">
        <v>141.66</v>
      </c>
      <c r="F199" s="22">
        <v>45615</v>
      </c>
      <c r="G199" s="22">
        <v>45614</v>
      </c>
      <c r="H199" s="22">
        <v>45614</v>
      </c>
      <c r="I199" s="22">
        <v>45601</v>
      </c>
      <c r="J199" s="22">
        <v>45604</v>
      </c>
      <c r="K199" t="s">
        <v>104</v>
      </c>
      <c r="N199" t="s">
        <v>105</v>
      </c>
      <c r="O199" t="s">
        <v>106</v>
      </c>
      <c r="P199" t="s">
        <v>107</v>
      </c>
      <c r="Q199" t="s">
        <v>108</v>
      </c>
      <c r="R199" t="s">
        <v>109</v>
      </c>
    </row>
    <row r="200" spans="1:18" x14ac:dyDescent="0.3">
      <c r="A200">
        <v>85547</v>
      </c>
      <c r="B200">
        <v>122</v>
      </c>
      <c r="C200" t="s">
        <v>28</v>
      </c>
      <c r="D200" t="s">
        <v>196</v>
      </c>
      <c r="E200">
        <v>286.5</v>
      </c>
      <c r="F200" s="22">
        <v>45614</v>
      </c>
      <c r="G200" s="22">
        <v>45614</v>
      </c>
      <c r="H200" s="22">
        <v>45614</v>
      </c>
      <c r="I200" s="22">
        <v>45603</v>
      </c>
      <c r="J200" s="22">
        <v>45604</v>
      </c>
      <c r="K200" t="s">
        <v>104</v>
      </c>
      <c r="N200" t="s">
        <v>105</v>
      </c>
      <c r="O200" t="s">
        <v>106</v>
      </c>
      <c r="P200" t="s">
        <v>107</v>
      </c>
      <c r="Q200" t="s">
        <v>108</v>
      </c>
      <c r="R200" t="s">
        <v>109</v>
      </c>
    </row>
    <row r="201" spans="1:18" x14ac:dyDescent="0.3">
      <c r="A201">
        <v>85558</v>
      </c>
      <c r="B201">
        <v>122</v>
      </c>
      <c r="C201" t="s">
        <v>28</v>
      </c>
      <c r="D201" t="s">
        <v>203</v>
      </c>
      <c r="E201">
        <v>1568.9</v>
      </c>
      <c r="F201" s="22">
        <v>45616</v>
      </c>
      <c r="G201" s="22">
        <v>45614</v>
      </c>
      <c r="H201" s="22">
        <v>45614</v>
      </c>
      <c r="I201" s="22">
        <v>45602</v>
      </c>
      <c r="J201" s="22">
        <v>45604</v>
      </c>
      <c r="K201" t="s">
        <v>104</v>
      </c>
      <c r="N201" t="s">
        <v>105</v>
      </c>
      <c r="O201" t="s">
        <v>106</v>
      </c>
      <c r="P201" t="s">
        <v>107</v>
      </c>
      <c r="Q201" t="s">
        <v>108</v>
      </c>
      <c r="R201" t="s">
        <v>109</v>
      </c>
    </row>
    <row r="202" spans="1:18" x14ac:dyDescent="0.3">
      <c r="A202">
        <v>85967</v>
      </c>
      <c r="B202">
        <v>122</v>
      </c>
      <c r="C202" t="s">
        <v>28</v>
      </c>
      <c r="D202" t="s">
        <v>168</v>
      </c>
      <c r="E202">
        <v>139.5</v>
      </c>
      <c r="F202" s="22">
        <v>45615</v>
      </c>
      <c r="G202" s="22">
        <v>45614</v>
      </c>
      <c r="H202" s="22">
        <v>45614</v>
      </c>
      <c r="I202" s="22">
        <v>45595</v>
      </c>
      <c r="J202" s="22">
        <v>45608</v>
      </c>
      <c r="K202" t="s">
        <v>104</v>
      </c>
      <c r="L202" t="s">
        <v>166</v>
      </c>
      <c r="M202" t="s">
        <v>251</v>
      </c>
      <c r="N202" t="s">
        <v>105</v>
      </c>
      <c r="O202" t="s">
        <v>106</v>
      </c>
      <c r="P202" t="s">
        <v>107</v>
      </c>
      <c r="Q202" t="s">
        <v>108</v>
      </c>
      <c r="R202" t="s">
        <v>109</v>
      </c>
    </row>
    <row r="203" spans="1:18" x14ac:dyDescent="0.3">
      <c r="A203">
        <v>85968</v>
      </c>
      <c r="B203">
        <v>122</v>
      </c>
      <c r="C203" t="s">
        <v>28</v>
      </c>
      <c r="D203" t="s">
        <v>250</v>
      </c>
      <c r="E203">
        <v>45.38</v>
      </c>
      <c r="F203" s="22">
        <v>45615</v>
      </c>
      <c r="G203" s="22">
        <v>45614</v>
      </c>
      <c r="H203" s="22">
        <v>45614</v>
      </c>
      <c r="I203" s="22">
        <v>45595</v>
      </c>
      <c r="J203" s="22">
        <v>45608</v>
      </c>
      <c r="K203" t="s">
        <v>104</v>
      </c>
      <c r="L203" t="s">
        <v>262</v>
      </c>
      <c r="M203" t="s">
        <v>263</v>
      </c>
      <c r="N203" t="s">
        <v>105</v>
      </c>
      <c r="O203" t="s">
        <v>106</v>
      </c>
      <c r="P203" t="s">
        <v>107</v>
      </c>
      <c r="Q203" t="s">
        <v>108</v>
      </c>
      <c r="R203" t="s">
        <v>109</v>
      </c>
    </row>
    <row r="204" spans="1:18" x14ac:dyDescent="0.3">
      <c r="A204">
        <v>82625</v>
      </c>
      <c r="B204">
        <v>122</v>
      </c>
      <c r="C204" t="s">
        <v>28</v>
      </c>
      <c r="D204" t="s">
        <v>152</v>
      </c>
      <c r="E204">
        <v>2091.2399999999998</v>
      </c>
      <c r="F204" s="22">
        <v>45614</v>
      </c>
      <c r="G204" s="22">
        <v>45614</v>
      </c>
      <c r="H204" s="22">
        <v>45614</v>
      </c>
      <c r="I204" s="22">
        <v>45581</v>
      </c>
      <c r="J204" s="22">
        <v>45589</v>
      </c>
      <c r="K204" t="s">
        <v>104</v>
      </c>
      <c r="N204" t="s">
        <v>105</v>
      </c>
      <c r="O204" t="s">
        <v>106</v>
      </c>
      <c r="P204" t="s">
        <v>107</v>
      </c>
      <c r="Q204" t="s">
        <v>108</v>
      </c>
      <c r="R204" t="s">
        <v>109</v>
      </c>
    </row>
    <row r="205" spans="1:18" x14ac:dyDescent="0.3">
      <c r="A205">
        <v>82632</v>
      </c>
      <c r="B205">
        <v>122</v>
      </c>
      <c r="C205" t="s">
        <v>28</v>
      </c>
      <c r="D205" t="s">
        <v>154</v>
      </c>
      <c r="E205">
        <v>289.32</v>
      </c>
      <c r="F205" s="22">
        <v>45614</v>
      </c>
      <c r="G205" s="22">
        <v>45614</v>
      </c>
      <c r="H205" s="22">
        <v>45614</v>
      </c>
      <c r="I205" s="22">
        <v>45583</v>
      </c>
      <c r="J205" s="22">
        <v>45589</v>
      </c>
      <c r="K205" t="s">
        <v>104</v>
      </c>
      <c r="N205" t="s">
        <v>105</v>
      </c>
      <c r="O205" t="s">
        <v>106</v>
      </c>
      <c r="P205" t="s">
        <v>107</v>
      </c>
      <c r="Q205" t="s">
        <v>108</v>
      </c>
      <c r="R205" t="s">
        <v>109</v>
      </c>
    </row>
    <row r="206" spans="1:18" x14ac:dyDescent="0.3">
      <c r="A206">
        <v>76296</v>
      </c>
      <c r="B206">
        <v>122</v>
      </c>
      <c r="C206" t="s">
        <v>28</v>
      </c>
      <c r="D206" t="s">
        <v>264</v>
      </c>
      <c r="E206">
        <v>5400</v>
      </c>
      <c r="F206" s="22">
        <v>45614</v>
      </c>
      <c r="G206" s="22">
        <v>45614</v>
      </c>
      <c r="H206" s="22">
        <v>45614</v>
      </c>
      <c r="I206" s="22">
        <v>45613</v>
      </c>
      <c r="J206" s="22">
        <v>45554</v>
      </c>
      <c r="K206" t="s">
        <v>119</v>
      </c>
      <c r="L206" t="s">
        <v>187</v>
      </c>
      <c r="M206" t="s">
        <v>265</v>
      </c>
      <c r="N206" t="s">
        <v>105</v>
      </c>
      <c r="O206" t="s">
        <v>106</v>
      </c>
      <c r="P206" t="s">
        <v>107</v>
      </c>
      <c r="Q206" t="s">
        <v>108</v>
      </c>
      <c r="R206" t="s">
        <v>109</v>
      </c>
    </row>
    <row r="207" spans="1:18" x14ac:dyDescent="0.3">
      <c r="A207">
        <v>50876</v>
      </c>
      <c r="B207">
        <v>122</v>
      </c>
      <c r="C207" t="s">
        <v>28</v>
      </c>
      <c r="D207" t="s">
        <v>266</v>
      </c>
      <c r="E207">
        <v>660</v>
      </c>
      <c r="F207" s="22">
        <v>45616</v>
      </c>
      <c r="G207" s="22">
        <v>45614</v>
      </c>
      <c r="H207" s="22">
        <v>45614</v>
      </c>
      <c r="I207" s="22">
        <v>45597</v>
      </c>
      <c r="J207" s="22">
        <v>45405</v>
      </c>
      <c r="K207" t="s">
        <v>104</v>
      </c>
      <c r="L207" t="s">
        <v>184</v>
      </c>
      <c r="M207" t="s">
        <v>185</v>
      </c>
      <c r="N207" t="s">
        <v>105</v>
      </c>
      <c r="O207" t="s">
        <v>106</v>
      </c>
      <c r="P207" t="s">
        <v>107</v>
      </c>
      <c r="Q207" t="s">
        <v>108</v>
      </c>
      <c r="R207" t="s">
        <v>109</v>
      </c>
    </row>
    <row r="208" spans="1:18" x14ac:dyDescent="0.3">
      <c r="A208">
        <v>88003</v>
      </c>
      <c r="B208">
        <v>122</v>
      </c>
      <c r="C208" t="s">
        <v>28</v>
      </c>
      <c r="D208" t="s">
        <v>267</v>
      </c>
      <c r="E208">
        <v>0</v>
      </c>
      <c r="F208" s="22">
        <v>45610</v>
      </c>
      <c r="G208" s="22"/>
      <c r="H208" s="22">
        <v>45610</v>
      </c>
      <c r="I208" s="22">
        <v>45610</v>
      </c>
      <c r="J208" s="22">
        <v>45618</v>
      </c>
      <c r="K208" t="s">
        <v>268</v>
      </c>
      <c r="L208" t="s">
        <v>112</v>
      </c>
      <c r="M208" t="s">
        <v>113</v>
      </c>
      <c r="N208" t="s">
        <v>105</v>
      </c>
      <c r="O208" t="s">
        <v>106</v>
      </c>
      <c r="P208" t="s">
        <v>107</v>
      </c>
      <c r="Q208" t="s">
        <v>108</v>
      </c>
      <c r="R208" t="s">
        <v>109</v>
      </c>
    </row>
    <row r="209" spans="1:18" x14ac:dyDescent="0.3">
      <c r="A209">
        <v>58776</v>
      </c>
      <c r="B209">
        <v>122</v>
      </c>
      <c r="C209" t="s">
        <v>28</v>
      </c>
      <c r="D209" t="s">
        <v>269</v>
      </c>
      <c r="E209">
        <v>320</v>
      </c>
      <c r="F209" s="22">
        <v>45611</v>
      </c>
      <c r="G209" s="22">
        <v>45609</v>
      </c>
      <c r="H209" s="22">
        <v>45609</v>
      </c>
      <c r="I209" s="22">
        <v>45597</v>
      </c>
      <c r="J209" s="22"/>
      <c r="K209" t="s">
        <v>104</v>
      </c>
      <c r="L209" t="s">
        <v>166</v>
      </c>
      <c r="M209" t="s">
        <v>246</v>
      </c>
      <c r="N209" t="s">
        <v>105</v>
      </c>
      <c r="O209" t="s">
        <v>106</v>
      </c>
      <c r="P209" t="s">
        <v>107</v>
      </c>
      <c r="Q209" t="s">
        <v>108</v>
      </c>
      <c r="R209" t="s">
        <v>109</v>
      </c>
    </row>
    <row r="210" spans="1:18" x14ac:dyDescent="0.3">
      <c r="A210">
        <v>58813</v>
      </c>
      <c r="B210">
        <v>122</v>
      </c>
      <c r="C210" t="s">
        <v>28</v>
      </c>
      <c r="D210" t="s">
        <v>270</v>
      </c>
      <c r="E210">
        <v>2815.5</v>
      </c>
      <c r="F210" s="22">
        <v>45611</v>
      </c>
      <c r="G210" s="22">
        <v>45609</v>
      </c>
      <c r="H210" s="22">
        <v>45609</v>
      </c>
      <c r="I210" s="22">
        <v>45597</v>
      </c>
      <c r="J210" s="22"/>
      <c r="K210" t="s">
        <v>104</v>
      </c>
      <c r="L210" t="s">
        <v>166</v>
      </c>
      <c r="M210" t="s">
        <v>251</v>
      </c>
      <c r="N210" t="s">
        <v>105</v>
      </c>
      <c r="O210" t="s">
        <v>106</v>
      </c>
      <c r="P210" t="s">
        <v>107</v>
      </c>
      <c r="Q210" t="s">
        <v>108</v>
      </c>
      <c r="R210" t="s">
        <v>109</v>
      </c>
    </row>
    <row r="211" spans="1:18" x14ac:dyDescent="0.3">
      <c r="A211">
        <v>60554</v>
      </c>
      <c r="B211">
        <v>122</v>
      </c>
      <c r="C211" t="s">
        <v>28</v>
      </c>
      <c r="D211" t="s">
        <v>271</v>
      </c>
      <c r="E211">
        <v>240</v>
      </c>
      <c r="F211" s="22">
        <v>45614</v>
      </c>
      <c r="G211" s="22">
        <v>45609</v>
      </c>
      <c r="H211" s="22">
        <v>45609</v>
      </c>
      <c r="I211" s="22">
        <v>45575</v>
      </c>
      <c r="J211" s="22"/>
      <c r="K211" t="s">
        <v>104</v>
      </c>
      <c r="L211" t="s">
        <v>184</v>
      </c>
      <c r="M211" t="s">
        <v>185</v>
      </c>
      <c r="N211" t="s">
        <v>105</v>
      </c>
      <c r="O211" t="s">
        <v>106</v>
      </c>
      <c r="P211" t="s">
        <v>107</v>
      </c>
      <c r="Q211" t="s">
        <v>108</v>
      </c>
      <c r="R211" t="s">
        <v>109</v>
      </c>
    </row>
    <row r="212" spans="1:18" x14ac:dyDescent="0.3">
      <c r="A212">
        <v>60559</v>
      </c>
      <c r="B212">
        <v>122</v>
      </c>
      <c r="C212" t="s">
        <v>28</v>
      </c>
      <c r="D212" t="s">
        <v>272</v>
      </c>
      <c r="E212">
        <v>28973.9</v>
      </c>
      <c r="F212" s="22">
        <v>45606</v>
      </c>
      <c r="G212" s="22">
        <v>45607</v>
      </c>
      <c r="H212" s="22">
        <v>45609</v>
      </c>
      <c r="I212" s="22">
        <v>45595</v>
      </c>
      <c r="J212" s="22"/>
      <c r="K212" t="s">
        <v>119</v>
      </c>
      <c r="L212" t="s">
        <v>253</v>
      </c>
      <c r="M212" t="s">
        <v>273</v>
      </c>
      <c r="N212" t="s">
        <v>105</v>
      </c>
      <c r="O212" t="s">
        <v>106</v>
      </c>
      <c r="P212" t="s">
        <v>107</v>
      </c>
      <c r="Q212" t="s">
        <v>108</v>
      </c>
      <c r="R212" t="s">
        <v>109</v>
      </c>
    </row>
    <row r="213" spans="1:18" x14ac:dyDescent="0.3">
      <c r="A213">
        <v>60571</v>
      </c>
      <c r="B213">
        <v>122</v>
      </c>
      <c r="C213" t="s">
        <v>28</v>
      </c>
      <c r="D213" t="s">
        <v>189</v>
      </c>
      <c r="E213">
        <v>114.05</v>
      </c>
      <c r="F213" s="22">
        <v>45613</v>
      </c>
      <c r="G213" s="22">
        <v>45609</v>
      </c>
      <c r="H213" s="22">
        <v>45609</v>
      </c>
      <c r="I213" s="22">
        <v>45595</v>
      </c>
      <c r="J213" s="22"/>
      <c r="K213" t="s">
        <v>104</v>
      </c>
      <c r="L213" t="s">
        <v>190</v>
      </c>
      <c r="M213" t="s">
        <v>191</v>
      </c>
      <c r="N213" t="s">
        <v>105</v>
      </c>
      <c r="O213" t="s">
        <v>106</v>
      </c>
      <c r="P213" t="s">
        <v>107</v>
      </c>
      <c r="Q213" t="s">
        <v>108</v>
      </c>
      <c r="R213" t="s">
        <v>109</v>
      </c>
    </row>
    <row r="214" spans="1:18" x14ac:dyDescent="0.3">
      <c r="A214">
        <v>56069</v>
      </c>
      <c r="B214">
        <v>122</v>
      </c>
      <c r="C214" t="s">
        <v>28</v>
      </c>
      <c r="D214" t="s">
        <v>274</v>
      </c>
      <c r="E214">
        <v>219</v>
      </c>
      <c r="F214" s="22">
        <v>45611</v>
      </c>
      <c r="G214" s="22">
        <v>45609</v>
      </c>
      <c r="H214" s="22">
        <v>45609</v>
      </c>
      <c r="I214" s="22">
        <v>45566</v>
      </c>
      <c r="J214" s="22">
        <v>45441</v>
      </c>
      <c r="K214" t="s">
        <v>104</v>
      </c>
      <c r="L214" t="s">
        <v>190</v>
      </c>
      <c r="M214" t="s">
        <v>232</v>
      </c>
      <c r="N214" t="s">
        <v>105</v>
      </c>
      <c r="O214" t="s">
        <v>106</v>
      </c>
      <c r="P214" t="s">
        <v>107</v>
      </c>
      <c r="Q214" t="s">
        <v>108</v>
      </c>
      <c r="R214" t="s">
        <v>109</v>
      </c>
    </row>
    <row r="215" spans="1:18" x14ac:dyDescent="0.3">
      <c r="A215">
        <v>58495</v>
      </c>
      <c r="B215">
        <v>122</v>
      </c>
      <c r="C215" t="s">
        <v>28</v>
      </c>
      <c r="D215" t="s">
        <v>275</v>
      </c>
      <c r="E215">
        <v>9800</v>
      </c>
      <c r="F215" s="22">
        <v>45611</v>
      </c>
      <c r="G215" s="22">
        <v>45609</v>
      </c>
      <c r="H215" s="22">
        <v>45609</v>
      </c>
      <c r="I215" s="22">
        <v>45585</v>
      </c>
      <c r="J215" s="22"/>
      <c r="K215" t="s">
        <v>119</v>
      </c>
      <c r="L215" t="s">
        <v>193</v>
      </c>
      <c r="M215" t="s">
        <v>276</v>
      </c>
      <c r="N215" t="s">
        <v>105</v>
      </c>
      <c r="O215" t="s">
        <v>106</v>
      </c>
      <c r="P215" t="s">
        <v>107</v>
      </c>
      <c r="Q215" t="s">
        <v>108</v>
      </c>
      <c r="R215" t="s">
        <v>109</v>
      </c>
    </row>
    <row r="216" spans="1:18" x14ac:dyDescent="0.3">
      <c r="A216">
        <v>58528</v>
      </c>
      <c r="B216">
        <v>122</v>
      </c>
      <c r="C216" t="s">
        <v>28</v>
      </c>
      <c r="D216" t="s">
        <v>163</v>
      </c>
      <c r="E216">
        <v>17710</v>
      </c>
      <c r="F216" s="22">
        <v>45609</v>
      </c>
      <c r="G216" s="22">
        <v>45607</v>
      </c>
      <c r="H216" s="22">
        <v>45609</v>
      </c>
      <c r="I216" s="22">
        <v>45609</v>
      </c>
      <c r="J216" s="22"/>
      <c r="K216" t="s">
        <v>104</v>
      </c>
      <c r="L216" t="s">
        <v>120</v>
      </c>
      <c r="M216" t="s">
        <v>164</v>
      </c>
      <c r="N216" t="s">
        <v>105</v>
      </c>
      <c r="O216" t="s">
        <v>106</v>
      </c>
      <c r="P216" t="s">
        <v>107</v>
      </c>
      <c r="Q216" t="s">
        <v>108</v>
      </c>
      <c r="R216" t="s">
        <v>109</v>
      </c>
    </row>
    <row r="217" spans="1:18" x14ac:dyDescent="0.3">
      <c r="A217">
        <v>82627</v>
      </c>
      <c r="B217">
        <v>122</v>
      </c>
      <c r="C217" t="s">
        <v>28</v>
      </c>
      <c r="D217" t="s">
        <v>153</v>
      </c>
      <c r="E217">
        <v>473.4</v>
      </c>
      <c r="F217" s="22">
        <v>45611</v>
      </c>
      <c r="G217" s="22">
        <v>45609</v>
      </c>
      <c r="H217" s="22">
        <v>45609</v>
      </c>
      <c r="I217" s="22">
        <v>45581</v>
      </c>
      <c r="J217" s="22">
        <v>45589</v>
      </c>
      <c r="K217" t="s">
        <v>104</v>
      </c>
      <c r="N217" t="s">
        <v>105</v>
      </c>
      <c r="O217" t="s">
        <v>106</v>
      </c>
      <c r="P217" t="s">
        <v>107</v>
      </c>
      <c r="Q217" t="s">
        <v>108</v>
      </c>
      <c r="R217" t="s">
        <v>109</v>
      </c>
    </row>
    <row r="218" spans="1:18" x14ac:dyDescent="0.3">
      <c r="A218">
        <v>82631</v>
      </c>
      <c r="B218">
        <v>122</v>
      </c>
      <c r="C218" t="s">
        <v>28</v>
      </c>
      <c r="D218" t="s">
        <v>277</v>
      </c>
      <c r="E218">
        <v>718.22</v>
      </c>
      <c r="F218" s="22">
        <v>45610</v>
      </c>
      <c r="G218" s="22">
        <v>45609</v>
      </c>
      <c r="H218" s="22">
        <v>45609</v>
      </c>
      <c r="I218" s="22">
        <v>45582</v>
      </c>
      <c r="J218" s="22">
        <v>45589</v>
      </c>
      <c r="K218" t="s">
        <v>104</v>
      </c>
      <c r="N218" t="s">
        <v>105</v>
      </c>
      <c r="O218" t="s">
        <v>106</v>
      </c>
      <c r="P218" t="s">
        <v>107</v>
      </c>
      <c r="Q218" t="s">
        <v>108</v>
      </c>
      <c r="R218" t="s">
        <v>109</v>
      </c>
    </row>
    <row r="219" spans="1:18" x14ac:dyDescent="0.3">
      <c r="A219">
        <v>82648</v>
      </c>
      <c r="B219">
        <v>122</v>
      </c>
      <c r="C219" t="s">
        <v>28</v>
      </c>
      <c r="D219" t="s">
        <v>210</v>
      </c>
      <c r="E219">
        <v>643.5</v>
      </c>
      <c r="F219" s="22">
        <v>45610</v>
      </c>
      <c r="G219" s="22">
        <v>45609</v>
      </c>
      <c r="H219" s="22">
        <v>45609</v>
      </c>
      <c r="I219" s="22">
        <v>45582</v>
      </c>
      <c r="J219" s="22">
        <v>45589</v>
      </c>
      <c r="K219" t="s">
        <v>104</v>
      </c>
      <c r="N219" t="s">
        <v>105</v>
      </c>
      <c r="O219" t="s">
        <v>106</v>
      </c>
      <c r="P219" t="s">
        <v>107</v>
      </c>
      <c r="Q219" t="s">
        <v>108</v>
      </c>
      <c r="R219" t="s">
        <v>109</v>
      </c>
    </row>
    <row r="220" spans="1:18" x14ac:dyDescent="0.3">
      <c r="A220">
        <v>85217</v>
      </c>
      <c r="B220">
        <v>122</v>
      </c>
      <c r="C220" t="s">
        <v>28</v>
      </c>
      <c r="D220" t="s">
        <v>278</v>
      </c>
      <c r="E220">
        <v>2800</v>
      </c>
      <c r="F220" s="22">
        <v>45611</v>
      </c>
      <c r="G220" s="22">
        <v>45609</v>
      </c>
      <c r="H220" s="22">
        <v>45609</v>
      </c>
      <c r="I220" s="22">
        <v>45594</v>
      </c>
      <c r="J220" s="22">
        <v>45603</v>
      </c>
      <c r="K220" t="s">
        <v>119</v>
      </c>
      <c r="L220" t="s">
        <v>279</v>
      </c>
      <c r="M220" t="s">
        <v>279</v>
      </c>
      <c r="N220" t="s">
        <v>105</v>
      </c>
      <c r="O220" t="s">
        <v>106</v>
      </c>
      <c r="P220" t="s">
        <v>107</v>
      </c>
      <c r="Q220" t="s">
        <v>108</v>
      </c>
      <c r="R220" t="s">
        <v>109</v>
      </c>
    </row>
    <row r="221" spans="1:18" x14ac:dyDescent="0.3">
      <c r="A221">
        <v>85223</v>
      </c>
      <c r="B221">
        <v>122</v>
      </c>
      <c r="C221" t="s">
        <v>28</v>
      </c>
      <c r="D221" t="s">
        <v>114</v>
      </c>
      <c r="E221">
        <v>854.28</v>
      </c>
      <c r="F221" s="22">
        <v>45607</v>
      </c>
      <c r="G221" s="22">
        <v>45607</v>
      </c>
      <c r="H221" s="22">
        <v>45609</v>
      </c>
      <c r="I221" s="22">
        <v>45595</v>
      </c>
      <c r="J221" s="22">
        <v>45603</v>
      </c>
      <c r="K221" t="s">
        <v>104</v>
      </c>
      <c r="L221" t="s">
        <v>112</v>
      </c>
      <c r="M221" t="s">
        <v>113</v>
      </c>
      <c r="N221" t="s">
        <v>105</v>
      </c>
      <c r="O221" t="s">
        <v>106</v>
      </c>
      <c r="P221" t="s">
        <v>107</v>
      </c>
      <c r="Q221" t="s">
        <v>108</v>
      </c>
      <c r="R221" t="s">
        <v>109</v>
      </c>
    </row>
    <row r="222" spans="1:18" x14ac:dyDescent="0.3">
      <c r="A222">
        <v>85253</v>
      </c>
      <c r="B222">
        <v>122</v>
      </c>
      <c r="C222" t="s">
        <v>28</v>
      </c>
      <c r="D222" t="s">
        <v>115</v>
      </c>
      <c r="E222">
        <v>1067.77</v>
      </c>
      <c r="F222" s="22">
        <v>45613</v>
      </c>
      <c r="G222" s="22">
        <v>45609</v>
      </c>
      <c r="H222" s="22">
        <v>45609</v>
      </c>
      <c r="I222" s="22">
        <v>45601</v>
      </c>
      <c r="J222" s="22">
        <v>45603</v>
      </c>
      <c r="K222" t="s">
        <v>104</v>
      </c>
      <c r="L222" t="s">
        <v>112</v>
      </c>
      <c r="M222" t="s">
        <v>113</v>
      </c>
      <c r="N222" t="s">
        <v>105</v>
      </c>
      <c r="O222" t="s">
        <v>106</v>
      </c>
      <c r="P222" t="s">
        <v>107</v>
      </c>
      <c r="Q222" t="s">
        <v>108</v>
      </c>
      <c r="R222" t="s">
        <v>109</v>
      </c>
    </row>
    <row r="223" spans="1:18" x14ac:dyDescent="0.3">
      <c r="A223">
        <v>86429</v>
      </c>
      <c r="B223">
        <v>122</v>
      </c>
      <c r="C223" t="s">
        <v>28</v>
      </c>
      <c r="D223" t="s">
        <v>180</v>
      </c>
      <c r="E223">
        <v>36.9</v>
      </c>
      <c r="F223" s="22">
        <v>45609</v>
      </c>
      <c r="G223" s="22"/>
      <c r="H223" s="22">
        <v>45609</v>
      </c>
      <c r="I223" s="22">
        <v>45609</v>
      </c>
      <c r="J223" s="22">
        <v>45610</v>
      </c>
      <c r="K223" t="s">
        <v>181</v>
      </c>
      <c r="L223" t="s">
        <v>182</v>
      </c>
      <c r="M223" t="s">
        <v>18</v>
      </c>
      <c r="Q223" t="s">
        <v>108</v>
      </c>
    </row>
    <row r="224" spans="1:18" x14ac:dyDescent="0.3">
      <c r="A224">
        <v>84411</v>
      </c>
      <c r="B224">
        <v>122</v>
      </c>
      <c r="C224" t="s">
        <v>28</v>
      </c>
      <c r="D224" t="s">
        <v>220</v>
      </c>
      <c r="E224">
        <v>885.6</v>
      </c>
      <c r="F224" s="22">
        <v>45611</v>
      </c>
      <c r="G224" s="22">
        <v>45609</v>
      </c>
      <c r="H224" s="22">
        <v>45609</v>
      </c>
      <c r="I224" s="22">
        <v>45590</v>
      </c>
      <c r="J224" s="22">
        <v>45600</v>
      </c>
      <c r="K224" t="s">
        <v>104</v>
      </c>
      <c r="N224" t="s">
        <v>105</v>
      </c>
      <c r="O224" t="s">
        <v>106</v>
      </c>
      <c r="P224" t="s">
        <v>107</v>
      </c>
      <c r="Q224" t="s">
        <v>108</v>
      </c>
      <c r="R224" t="s">
        <v>109</v>
      </c>
    </row>
    <row r="225" spans="1:18" x14ac:dyDescent="0.3">
      <c r="A225">
        <v>84429</v>
      </c>
      <c r="B225">
        <v>122</v>
      </c>
      <c r="C225" t="s">
        <v>28</v>
      </c>
      <c r="D225" t="s">
        <v>200</v>
      </c>
      <c r="E225">
        <v>1238.8599999999999</v>
      </c>
      <c r="F225" s="22">
        <v>45610</v>
      </c>
      <c r="G225" s="22">
        <v>45609</v>
      </c>
      <c r="H225" s="22">
        <v>45609</v>
      </c>
      <c r="I225" s="22">
        <v>45595</v>
      </c>
      <c r="J225" s="22">
        <v>45600</v>
      </c>
      <c r="K225" t="s">
        <v>104</v>
      </c>
      <c r="N225" t="s">
        <v>105</v>
      </c>
      <c r="O225" t="s">
        <v>106</v>
      </c>
      <c r="P225" t="s">
        <v>107</v>
      </c>
      <c r="Q225" t="s">
        <v>108</v>
      </c>
      <c r="R225" t="s">
        <v>109</v>
      </c>
    </row>
    <row r="226" spans="1:18" x14ac:dyDescent="0.3">
      <c r="A226">
        <v>84431</v>
      </c>
      <c r="B226">
        <v>122</v>
      </c>
      <c r="C226" t="s">
        <v>28</v>
      </c>
      <c r="D226" t="s">
        <v>221</v>
      </c>
      <c r="E226">
        <v>478.5</v>
      </c>
      <c r="F226" s="22">
        <v>45610</v>
      </c>
      <c r="G226" s="22">
        <v>45609</v>
      </c>
      <c r="H226" s="22">
        <v>45609</v>
      </c>
      <c r="I226" s="22">
        <v>45595</v>
      </c>
      <c r="J226" s="22">
        <v>45600</v>
      </c>
      <c r="K226" t="s">
        <v>104</v>
      </c>
      <c r="N226" t="s">
        <v>105</v>
      </c>
      <c r="O226" t="s">
        <v>106</v>
      </c>
      <c r="P226" t="s">
        <v>107</v>
      </c>
      <c r="Q226" t="s">
        <v>108</v>
      </c>
      <c r="R226" t="s">
        <v>109</v>
      </c>
    </row>
    <row r="227" spans="1:18" x14ac:dyDescent="0.3">
      <c r="A227">
        <v>84432</v>
      </c>
      <c r="B227">
        <v>122</v>
      </c>
      <c r="C227" t="s">
        <v>28</v>
      </c>
      <c r="D227" t="s">
        <v>221</v>
      </c>
      <c r="E227">
        <v>1718.63</v>
      </c>
      <c r="F227" s="22">
        <v>45610</v>
      </c>
      <c r="G227" s="22">
        <v>45609</v>
      </c>
      <c r="H227" s="22">
        <v>45609</v>
      </c>
      <c r="I227" s="22">
        <v>45596</v>
      </c>
      <c r="J227" s="22">
        <v>45600</v>
      </c>
      <c r="K227" t="s">
        <v>104</v>
      </c>
      <c r="N227" t="s">
        <v>105</v>
      </c>
      <c r="O227" t="s">
        <v>106</v>
      </c>
      <c r="P227" t="s">
        <v>107</v>
      </c>
      <c r="Q227" t="s">
        <v>108</v>
      </c>
      <c r="R227" t="s">
        <v>109</v>
      </c>
    </row>
    <row r="228" spans="1:18" x14ac:dyDescent="0.3">
      <c r="A228">
        <v>84433</v>
      </c>
      <c r="B228">
        <v>122</v>
      </c>
      <c r="C228" t="s">
        <v>28</v>
      </c>
      <c r="D228" t="s">
        <v>157</v>
      </c>
      <c r="E228">
        <v>585</v>
      </c>
      <c r="F228" s="22">
        <v>45610</v>
      </c>
      <c r="G228" s="22">
        <v>45609</v>
      </c>
      <c r="H228" s="22">
        <v>45609</v>
      </c>
      <c r="I228" s="22">
        <v>45596</v>
      </c>
      <c r="J228" s="22">
        <v>45600</v>
      </c>
      <c r="K228" t="s">
        <v>104</v>
      </c>
      <c r="N228" t="s">
        <v>105</v>
      </c>
      <c r="O228" t="s">
        <v>106</v>
      </c>
      <c r="P228" t="s">
        <v>107</v>
      </c>
      <c r="Q228" t="s">
        <v>108</v>
      </c>
      <c r="R228" t="s">
        <v>109</v>
      </c>
    </row>
    <row r="229" spans="1:18" x14ac:dyDescent="0.3">
      <c r="A229">
        <v>84434</v>
      </c>
      <c r="B229">
        <v>122</v>
      </c>
      <c r="C229" t="s">
        <v>28</v>
      </c>
      <c r="D229" t="s">
        <v>280</v>
      </c>
      <c r="E229">
        <v>801.18</v>
      </c>
      <c r="F229" s="22">
        <v>45610</v>
      </c>
      <c r="G229" s="22">
        <v>45609</v>
      </c>
      <c r="H229" s="22">
        <v>45609</v>
      </c>
      <c r="I229" s="22">
        <v>45596</v>
      </c>
      <c r="J229" s="22">
        <v>45600</v>
      </c>
      <c r="K229" t="s">
        <v>104</v>
      </c>
      <c r="N229" t="s">
        <v>105</v>
      </c>
      <c r="O229" t="s">
        <v>106</v>
      </c>
      <c r="P229" t="s">
        <v>107</v>
      </c>
      <c r="Q229" t="s">
        <v>108</v>
      </c>
      <c r="R229" t="s">
        <v>109</v>
      </c>
    </row>
    <row r="230" spans="1:18" x14ac:dyDescent="0.3">
      <c r="A230">
        <v>84441</v>
      </c>
      <c r="B230">
        <v>122</v>
      </c>
      <c r="C230" t="s">
        <v>28</v>
      </c>
      <c r="D230" t="s">
        <v>224</v>
      </c>
      <c r="E230">
        <v>731.88</v>
      </c>
      <c r="F230" s="22">
        <v>45612</v>
      </c>
      <c r="G230" s="22">
        <v>45609</v>
      </c>
      <c r="H230" s="22">
        <v>45609</v>
      </c>
      <c r="I230" s="22">
        <v>45598</v>
      </c>
      <c r="J230" s="22">
        <v>45600</v>
      </c>
      <c r="K230" t="s">
        <v>104</v>
      </c>
      <c r="N230" t="s">
        <v>105</v>
      </c>
      <c r="O230" t="s">
        <v>106</v>
      </c>
      <c r="P230" t="s">
        <v>107</v>
      </c>
      <c r="Q230" t="s">
        <v>108</v>
      </c>
      <c r="R230" t="s">
        <v>109</v>
      </c>
    </row>
    <row r="231" spans="1:18" x14ac:dyDescent="0.3">
      <c r="A231">
        <v>84446</v>
      </c>
      <c r="B231">
        <v>122</v>
      </c>
      <c r="C231" t="s">
        <v>28</v>
      </c>
      <c r="D231" t="s">
        <v>277</v>
      </c>
      <c r="E231">
        <v>162.13</v>
      </c>
      <c r="F231" s="22">
        <v>45610</v>
      </c>
      <c r="G231" s="22">
        <v>45609</v>
      </c>
      <c r="H231" s="22">
        <v>45609</v>
      </c>
      <c r="I231" s="22">
        <v>45596</v>
      </c>
      <c r="J231" s="22">
        <v>45600</v>
      </c>
      <c r="K231" t="s">
        <v>104</v>
      </c>
      <c r="N231" t="s">
        <v>105</v>
      </c>
      <c r="O231" t="s">
        <v>106</v>
      </c>
      <c r="P231" t="s">
        <v>107</v>
      </c>
      <c r="Q231" t="s">
        <v>108</v>
      </c>
      <c r="R231" t="s">
        <v>109</v>
      </c>
    </row>
    <row r="232" spans="1:18" x14ac:dyDescent="0.3">
      <c r="A232">
        <v>84447</v>
      </c>
      <c r="B232">
        <v>122</v>
      </c>
      <c r="C232" t="s">
        <v>28</v>
      </c>
      <c r="D232" t="s">
        <v>162</v>
      </c>
      <c r="E232">
        <v>780.22</v>
      </c>
      <c r="F232" s="22">
        <v>45611</v>
      </c>
      <c r="G232" s="22">
        <v>45609</v>
      </c>
      <c r="H232" s="22">
        <v>45609</v>
      </c>
      <c r="I232" s="22">
        <v>45596</v>
      </c>
      <c r="J232" s="22">
        <v>45600</v>
      </c>
      <c r="K232" t="s">
        <v>104</v>
      </c>
      <c r="N232" t="s">
        <v>105</v>
      </c>
      <c r="O232" t="s">
        <v>106</v>
      </c>
      <c r="P232" t="s">
        <v>107</v>
      </c>
      <c r="Q232" t="s">
        <v>108</v>
      </c>
      <c r="R232" t="s">
        <v>109</v>
      </c>
    </row>
    <row r="233" spans="1:18" x14ac:dyDescent="0.3">
      <c r="A233">
        <v>84448</v>
      </c>
      <c r="B233">
        <v>122</v>
      </c>
      <c r="C233" t="s">
        <v>28</v>
      </c>
      <c r="D233" t="s">
        <v>103</v>
      </c>
      <c r="E233">
        <v>376.56</v>
      </c>
      <c r="F233" s="22">
        <v>45610</v>
      </c>
      <c r="G233" s="22">
        <v>45609</v>
      </c>
      <c r="H233" s="22">
        <v>45609</v>
      </c>
      <c r="I233" s="22">
        <v>45596</v>
      </c>
      <c r="J233" s="22">
        <v>45600</v>
      </c>
      <c r="K233" t="s">
        <v>104</v>
      </c>
      <c r="N233" t="s">
        <v>105</v>
      </c>
      <c r="O233" t="s">
        <v>106</v>
      </c>
      <c r="P233" t="s">
        <v>107</v>
      </c>
      <c r="Q233" t="s">
        <v>108</v>
      </c>
      <c r="R233" t="s">
        <v>109</v>
      </c>
    </row>
    <row r="234" spans="1:18" x14ac:dyDescent="0.3">
      <c r="A234">
        <v>84449</v>
      </c>
      <c r="B234">
        <v>122</v>
      </c>
      <c r="C234" t="s">
        <v>28</v>
      </c>
      <c r="D234" t="s">
        <v>160</v>
      </c>
      <c r="E234">
        <v>985</v>
      </c>
      <c r="F234" s="22">
        <v>45613</v>
      </c>
      <c r="G234" s="22">
        <v>45609</v>
      </c>
      <c r="H234" s="22">
        <v>45609</v>
      </c>
      <c r="I234" s="22">
        <v>45597</v>
      </c>
      <c r="J234" s="22">
        <v>45600</v>
      </c>
      <c r="K234" t="s">
        <v>104</v>
      </c>
      <c r="N234" t="s">
        <v>105</v>
      </c>
      <c r="O234" t="s">
        <v>106</v>
      </c>
      <c r="P234" t="s">
        <v>107</v>
      </c>
      <c r="Q234" t="s">
        <v>108</v>
      </c>
      <c r="R234" t="s">
        <v>109</v>
      </c>
    </row>
    <row r="235" spans="1:18" x14ac:dyDescent="0.3">
      <c r="A235">
        <v>84450</v>
      </c>
      <c r="B235">
        <v>122</v>
      </c>
      <c r="C235" t="s">
        <v>28</v>
      </c>
      <c r="D235" t="s">
        <v>110</v>
      </c>
      <c r="E235">
        <v>433.3</v>
      </c>
      <c r="F235" s="22">
        <v>45611</v>
      </c>
      <c r="G235" s="22">
        <v>45609</v>
      </c>
      <c r="H235" s="22">
        <v>45609</v>
      </c>
      <c r="I235" s="22">
        <v>45596</v>
      </c>
      <c r="J235" s="22">
        <v>45600</v>
      </c>
      <c r="K235" t="s">
        <v>104</v>
      </c>
      <c r="N235" t="s">
        <v>105</v>
      </c>
      <c r="O235" t="s">
        <v>106</v>
      </c>
      <c r="P235" t="s">
        <v>107</v>
      </c>
      <c r="Q235" t="s">
        <v>108</v>
      </c>
      <c r="R235" t="s">
        <v>109</v>
      </c>
    </row>
    <row r="236" spans="1:18" x14ac:dyDescent="0.3">
      <c r="A236">
        <v>84451</v>
      </c>
      <c r="B236">
        <v>122</v>
      </c>
      <c r="C236" t="s">
        <v>28</v>
      </c>
      <c r="D236" t="s">
        <v>159</v>
      </c>
      <c r="E236">
        <v>920.6</v>
      </c>
      <c r="F236" s="22">
        <v>45611</v>
      </c>
      <c r="G236" s="22">
        <v>45609</v>
      </c>
      <c r="H236" s="22">
        <v>45609</v>
      </c>
      <c r="I236" s="22">
        <v>45596</v>
      </c>
      <c r="J236" s="22">
        <v>45600</v>
      </c>
      <c r="K236" t="s">
        <v>104</v>
      </c>
      <c r="N236" t="s">
        <v>105</v>
      </c>
      <c r="O236" t="s">
        <v>106</v>
      </c>
      <c r="P236" t="s">
        <v>107</v>
      </c>
      <c r="Q236" t="s">
        <v>108</v>
      </c>
      <c r="R236" t="s">
        <v>109</v>
      </c>
    </row>
    <row r="237" spans="1:18" x14ac:dyDescent="0.3">
      <c r="A237">
        <v>84452</v>
      </c>
      <c r="B237">
        <v>122</v>
      </c>
      <c r="C237" t="s">
        <v>28</v>
      </c>
      <c r="D237" t="s">
        <v>204</v>
      </c>
      <c r="E237">
        <v>1001.69</v>
      </c>
      <c r="F237" s="22">
        <v>45610</v>
      </c>
      <c r="G237" s="22">
        <v>45609</v>
      </c>
      <c r="H237" s="22">
        <v>45609</v>
      </c>
      <c r="I237" s="22">
        <v>45596</v>
      </c>
      <c r="J237" s="22">
        <v>45600</v>
      </c>
      <c r="K237" t="s">
        <v>104</v>
      </c>
      <c r="N237" t="s">
        <v>105</v>
      </c>
      <c r="O237" t="s">
        <v>106</v>
      </c>
      <c r="P237" t="s">
        <v>107</v>
      </c>
      <c r="Q237" t="s">
        <v>108</v>
      </c>
      <c r="R237" t="s">
        <v>109</v>
      </c>
    </row>
    <row r="238" spans="1:18" x14ac:dyDescent="0.3">
      <c r="A238">
        <v>84456</v>
      </c>
      <c r="B238">
        <v>122</v>
      </c>
      <c r="C238" t="s">
        <v>28</v>
      </c>
      <c r="D238" t="s">
        <v>281</v>
      </c>
      <c r="E238">
        <v>1416.11</v>
      </c>
      <c r="F238" s="22">
        <v>45610</v>
      </c>
      <c r="G238" s="22">
        <v>45609</v>
      </c>
      <c r="H238" s="22">
        <v>45609</v>
      </c>
      <c r="I238" s="22">
        <v>45595</v>
      </c>
      <c r="J238" s="22">
        <v>45600</v>
      </c>
      <c r="K238" t="s">
        <v>104</v>
      </c>
      <c r="N238" t="s">
        <v>105</v>
      </c>
      <c r="O238" t="s">
        <v>106</v>
      </c>
      <c r="P238" t="s">
        <v>107</v>
      </c>
      <c r="Q238" t="s">
        <v>108</v>
      </c>
      <c r="R238" t="s">
        <v>109</v>
      </c>
    </row>
    <row r="239" spans="1:18" x14ac:dyDescent="0.3">
      <c r="A239">
        <v>85143</v>
      </c>
      <c r="B239">
        <v>122</v>
      </c>
      <c r="C239" t="s">
        <v>28</v>
      </c>
      <c r="D239" t="s">
        <v>111</v>
      </c>
      <c r="E239">
        <v>864.9</v>
      </c>
      <c r="F239" s="22">
        <v>45612</v>
      </c>
      <c r="G239" s="22">
        <v>45609</v>
      </c>
      <c r="H239" s="22">
        <v>45609</v>
      </c>
      <c r="I239" s="22">
        <v>45605</v>
      </c>
      <c r="J239" s="22">
        <v>45602</v>
      </c>
      <c r="K239" t="s">
        <v>104</v>
      </c>
      <c r="L239" t="s">
        <v>112</v>
      </c>
      <c r="M239" t="s">
        <v>113</v>
      </c>
      <c r="N239" t="s">
        <v>105</v>
      </c>
      <c r="O239" t="s">
        <v>106</v>
      </c>
      <c r="P239" t="s">
        <v>107</v>
      </c>
      <c r="Q239" t="s">
        <v>108</v>
      </c>
      <c r="R239" t="s">
        <v>109</v>
      </c>
    </row>
    <row r="240" spans="1:18" x14ac:dyDescent="0.3">
      <c r="A240">
        <v>32826</v>
      </c>
      <c r="B240">
        <v>122</v>
      </c>
      <c r="C240" t="s">
        <v>28</v>
      </c>
      <c r="D240" t="s">
        <v>282</v>
      </c>
      <c r="E240">
        <v>1588</v>
      </c>
      <c r="F240" s="22">
        <v>45611</v>
      </c>
      <c r="G240" s="22">
        <v>45609</v>
      </c>
      <c r="H240" s="22">
        <v>45609</v>
      </c>
      <c r="I240" s="22">
        <v>45597</v>
      </c>
      <c r="J240" s="22">
        <v>45337</v>
      </c>
      <c r="K240" t="s">
        <v>119</v>
      </c>
      <c r="L240" t="s">
        <v>184</v>
      </c>
      <c r="M240" t="s">
        <v>185</v>
      </c>
      <c r="N240" t="s">
        <v>105</v>
      </c>
      <c r="O240" t="s">
        <v>106</v>
      </c>
      <c r="P240" t="s">
        <v>107</v>
      </c>
      <c r="Q240" t="s">
        <v>108</v>
      </c>
      <c r="R240" t="s">
        <v>109</v>
      </c>
    </row>
    <row r="241" spans="1:18" x14ac:dyDescent="0.3">
      <c r="A241">
        <v>50210</v>
      </c>
      <c r="B241">
        <v>122</v>
      </c>
      <c r="C241" t="s">
        <v>28</v>
      </c>
      <c r="D241" t="s">
        <v>283</v>
      </c>
      <c r="E241">
        <v>2800</v>
      </c>
      <c r="F241" s="22">
        <v>45611</v>
      </c>
      <c r="G241" s="22">
        <v>45609</v>
      </c>
      <c r="H241" s="22">
        <v>45609</v>
      </c>
      <c r="I241" s="22">
        <v>45566</v>
      </c>
      <c r="J241" s="22">
        <v>45400</v>
      </c>
      <c r="K241" t="s">
        <v>104</v>
      </c>
      <c r="L241" t="s">
        <v>184</v>
      </c>
      <c r="M241" t="s">
        <v>185</v>
      </c>
      <c r="N241" t="s">
        <v>105</v>
      </c>
      <c r="O241" t="s">
        <v>106</v>
      </c>
      <c r="P241" t="s">
        <v>107</v>
      </c>
      <c r="Q241" t="s">
        <v>108</v>
      </c>
      <c r="R241" t="s">
        <v>109</v>
      </c>
    </row>
    <row r="242" spans="1:18" x14ac:dyDescent="0.3">
      <c r="A242">
        <v>86365</v>
      </c>
      <c r="B242">
        <v>122</v>
      </c>
      <c r="C242" t="s">
        <v>28</v>
      </c>
      <c r="D242" t="s">
        <v>180</v>
      </c>
      <c r="E242">
        <v>10</v>
      </c>
      <c r="F242" s="22">
        <v>45608</v>
      </c>
      <c r="G242" s="22"/>
      <c r="H242" s="22">
        <v>45608</v>
      </c>
      <c r="I242" s="22">
        <v>45608</v>
      </c>
      <c r="J242" s="22">
        <v>45609</v>
      </c>
      <c r="K242" t="s">
        <v>181</v>
      </c>
      <c r="L242" t="s">
        <v>182</v>
      </c>
      <c r="M242" t="s">
        <v>18</v>
      </c>
      <c r="Q242" t="s">
        <v>108</v>
      </c>
    </row>
    <row r="243" spans="1:18" x14ac:dyDescent="0.3">
      <c r="A243">
        <v>81528</v>
      </c>
      <c r="B243">
        <v>122</v>
      </c>
      <c r="C243" t="s">
        <v>28</v>
      </c>
      <c r="D243" t="s">
        <v>154</v>
      </c>
      <c r="E243">
        <v>442.35</v>
      </c>
      <c r="F243" s="22">
        <v>45607</v>
      </c>
      <c r="G243" s="22">
        <v>45607</v>
      </c>
      <c r="H243" s="22">
        <v>45607</v>
      </c>
      <c r="I243" s="22">
        <v>45575</v>
      </c>
      <c r="J243" s="22">
        <v>45581</v>
      </c>
      <c r="K243" t="s">
        <v>104</v>
      </c>
      <c r="N243" t="s">
        <v>105</v>
      </c>
      <c r="O243" t="s">
        <v>106</v>
      </c>
      <c r="P243" t="s">
        <v>107</v>
      </c>
      <c r="Q243" t="s">
        <v>108</v>
      </c>
      <c r="R243" t="s">
        <v>109</v>
      </c>
    </row>
    <row r="244" spans="1:18" x14ac:dyDescent="0.3">
      <c r="A244">
        <v>83426</v>
      </c>
      <c r="B244">
        <v>122</v>
      </c>
      <c r="C244" t="s">
        <v>28</v>
      </c>
      <c r="D244" t="s">
        <v>284</v>
      </c>
      <c r="E244">
        <v>997</v>
      </c>
      <c r="F244" s="22">
        <v>45609</v>
      </c>
      <c r="G244" s="22">
        <v>45607</v>
      </c>
      <c r="H244" s="22">
        <v>45607</v>
      </c>
      <c r="I244" s="22">
        <v>45588</v>
      </c>
      <c r="J244" s="22">
        <v>45594</v>
      </c>
      <c r="K244" t="s">
        <v>104</v>
      </c>
      <c r="N244" t="s">
        <v>105</v>
      </c>
      <c r="O244" t="s">
        <v>106</v>
      </c>
      <c r="P244" t="s">
        <v>107</v>
      </c>
      <c r="Q244" t="s">
        <v>108</v>
      </c>
      <c r="R244" t="s">
        <v>109</v>
      </c>
    </row>
    <row r="245" spans="1:18" x14ac:dyDescent="0.3">
      <c r="A245">
        <v>83436</v>
      </c>
      <c r="B245">
        <v>122</v>
      </c>
      <c r="C245" t="s">
        <v>28</v>
      </c>
      <c r="D245" t="s">
        <v>211</v>
      </c>
      <c r="E245">
        <v>2785.2</v>
      </c>
      <c r="F245" s="22">
        <v>45609</v>
      </c>
      <c r="G245" s="22">
        <v>45607</v>
      </c>
      <c r="H245" s="22">
        <v>45607</v>
      </c>
      <c r="I245" s="22">
        <v>45588</v>
      </c>
      <c r="J245" s="22">
        <v>45594</v>
      </c>
      <c r="K245" t="s">
        <v>104</v>
      </c>
      <c r="N245" t="s">
        <v>105</v>
      </c>
      <c r="O245" t="s">
        <v>106</v>
      </c>
      <c r="P245" t="s">
        <v>107</v>
      </c>
      <c r="Q245" t="s">
        <v>108</v>
      </c>
      <c r="R245" t="s">
        <v>109</v>
      </c>
    </row>
    <row r="246" spans="1:18" x14ac:dyDescent="0.3">
      <c r="A246">
        <v>83502</v>
      </c>
      <c r="B246">
        <v>122</v>
      </c>
      <c r="C246" t="s">
        <v>28</v>
      </c>
      <c r="D246" t="s">
        <v>285</v>
      </c>
      <c r="E246">
        <v>25000</v>
      </c>
      <c r="F246" s="22">
        <v>45609</v>
      </c>
      <c r="G246" s="22">
        <v>45607</v>
      </c>
      <c r="H246" s="22">
        <v>45607</v>
      </c>
      <c r="I246" s="22">
        <v>45595</v>
      </c>
      <c r="J246" s="22">
        <v>45595</v>
      </c>
      <c r="K246" t="s">
        <v>119</v>
      </c>
      <c r="L246" t="s">
        <v>279</v>
      </c>
      <c r="M246" t="s">
        <v>279</v>
      </c>
      <c r="N246" t="s">
        <v>105</v>
      </c>
      <c r="O246" t="s">
        <v>106</v>
      </c>
      <c r="P246" t="s">
        <v>107</v>
      </c>
      <c r="Q246" t="s">
        <v>108</v>
      </c>
      <c r="R246" t="s">
        <v>109</v>
      </c>
    </row>
    <row r="247" spans="1:18" x14ac:dyDescent="0.3">
      <c r="A247">
        <v>83507</v>
      </c>
      <c r="B247">
        <v>122</v>
      </c>
      <c r="C247" t="s">
        <v>28</v>
      </c>
      <c r="D247" t="s">
        <v>286</v>
      </c>
      <c r="E247">
        <v>1250</v>
      </c>
      <c r="F247" s="22">
        <v>45609</v>
      </c>
      <c r="G247" s="22">
        <v>45607</v>
      </c>
      <c r="H247" s="22">
        <v>45607</v>
      </c>
      <c r="I247" s="22">
        <v>45595</v>
      </c>
      <c r="J247" s="22">
        <v>45595</v>
      </c>
      <c r="K247" t="s">
        <v>119</v>
      </c>
      <c r="L247" t="s">
        <v>279</v>
      </c>
      <c r="M247" t="s">
        <v>279</v>
      </c>
      <c r="N247" t="s">
        <v>105</v>
      </c>
      <c r="O247" t="s">
        <v>106</v>
      </c>
      <c r="P247" t="s">
        <v>107</v>
      </c>
      <c r="Q247" t="s">
        <v>108</v>
      </c>
      <c r="R247" t="s">
        <v>109</v>
      </c>
    </row>
    <row r="248" spans="1:18" x14ac:dyDescent="0.3">
      <c r="A248">
        <v>83646</v>
      </c>
      <c r="B248">
        <v>122</v>
      </c>
      <c r="C248" t="s">
        <v>28</v>
      </c>
      <c r="D248" t="s">
        <v>261</v>
      </c>
      <c r="E248">
        <v>1924.67</v>
      </c>
      <c r="F248" s="22">
        <v>45607</v>
      </c>
      <c r="G248" s="22">
        <v>45607</v>
      </c>
      <c r="H248" s="22">
        <v>45607</v>
      </c>
      <c r="I248" s="22">
        <v>45587</v>
      </c>
      <c r="J248" s="22">
        <v>45595</v>
      </c>
      <c r="K248" t="s">
        <v>104</v>
      </c>
      <c r="N248" t="s">
        <v>105</v>
      </c>
      <c r="O248" t="s">
        <v>106</v>
      </c>
      <c r="P248" t="s">
        <v>107</v>
      </c>
      <c r="Q248" t="s">
        <v>108</v>
      </c>
      <c r="R248" t="s">
        <v>109</v>
      </c>
    </row>
    <row r="249" spans="1:18" x14ac:dyDescent="0.3">
      <c r="A249">
        <v>83667</v>
      </c>
      <c r="B249">
        <v>122</v>
      </c>
      <c r="C249" t="s">
        <v>28</v>
      </c>
      <c r="D249" t="s">
        <v>162</v>
      </c>
      <c r="E249">
        <v>582.52</v>
      </c>
      <c r="F249" s="22">
        <v>45607</v>
      </c>
      <c r="G249" s="22">
        <v>45607</v>
      </c>
      <c r="H249" s="22">
        <v>45607</v>
      </c>
      <c r="I249" s="22">
        <v>45590</v>
      </c>
      <c r="J249" s="22">
        <v>45595</v>
      </c>
      <c r="K249" t="s">
        <v>104</v>
      </c>
      <c r="N249" t="s">
        <v>105</v>
      </c>
      <c r="O249" t="s">
        <v>106</v>
      </c>
      <c r="P249" t="s">
        <v>107</v>
      </c>
      <c r="Q249" t="s">
        <v>108</v>
      </c>
      <c r="R249" t="s">
        <v>109</v>
      </c>
    </row>
    <row r="250" spans="1:18" x14ac:dyDescent="0.3">
      <c r="A250">
        <v>83668</v>
      </c>
      <c r="B250">
        <v>122</v>
      </c>
      <c r="C250" t="s">
        <v>28</v>
      </c>
      <c r="D250" t="s">
        <v>287</v>
      </c>
      <c r="E250">
        <v>119.25</v>
      </c>
      <c r="F250" s="22">
        <v>45607</v>
      </c>
      <c r="G250" s="22">
        <v>45607</v>
      </c>
      <c r="H250" s="22">
        <v>45607</v>
      </c>
      <c r="I250" s="22">
        <v>45590</v>
      </c>
      <c r="J250" s="22">
        <v>45595</v>
      </c>
      <c r="K250" t="s">
        <v>104</v>
      </c>
      <c r="N250" t="s">
        <v>105</v>
      </c>
      <c r="O250" t="s">
        <v>106</v>
      </c>
      <c r="P250" t="s">
        <v>107</v>
      </c>
      <c r="Q250" t="s">
        <v>108</v>
      </c>
      <c r="R250" t="s">
        <v>109</v>
      </c>
    </row>
    <row r="251" spans="1:18" x14ac:dyDescent="0.3">
      <c r="A251">
        <v>83671</v>
      </c>
      <c r="B251">
        <v>122</v>
      </c>
      <c r="C251" t="s">
        <v>28</v>
      </c>
      <c r="D251" t="s">
        <v>288</v>
      </c>
      <c r="E251">
        <v>2943.13</v>
      </c>
      <c r="F251" s="22">
        <v>45607</v>
      </c>
      <c r="G251" s="22">
        <v>45607</v>
      </c>
      <c r="H251" s="22">
        <v>45607</v>
      </c>
      <c r="I251" s="22">
        <v>45591</v>
      </c>
      <c r="J251" s="22">
        <v>45595</v>
      </c>
      <c r="K251" t="s">
        <v>104</v>
      </c>
      <c r="N251" t="s">
        <v>105</v>
      </c>
      <c r="O251" t="s">
        <v>106</v>
      </c>
      <c r="P251" t="s">
        <v>107</v>
      </c>
      <c r="Q251" t="s">
        <v>108</v>
      </c>
      <c r="R251" t="s">
        <v>109</v>
      </c>
    </row>
    <row r="252" spans="1:18" x14ac:dyDescent="0.3">
      <c r="A252">
        <v>85213</v>
      </c>
      <c r="B252">
        <v>122</v>
      </c>
      <c r="C252" t="s">
        <v>28</v>
      </c>
      <c r="D252" t="s">
        <v>289</v>
      </c>
      <c r="E252">
        <v>80</v>
      </c>
      <c r="F252" s="22">
        <v>45607</v>
      </c>
      <c r="G252" s="22">
        <v>45607</v>
      </c>
      <c r="H252" s="22">
        <v>45607</v>
      </c>
      <c r="I252" s="22">
        <v>45595</v>
      </c>
      <c r="J252" s="22">
        <v>45603</v>
      </c>
      <c r="K252" t="s">
        <v>119</v>
      </c>
      <c r="L252" t="s">
        <v>213</v>
      </c>
      <c r="M252" t="s">
        <v>290</v>
      </c>
      <c r="N252" t="s">
        <v>105</v>
      </c>
      <c r="O252" t="s">
        <v>106</v>
      </c>
      <c r="P252" t="s">
        <v>107</v>
      </c>
      <c r="Q252" t="s">
        <v>108</v>
      </c>
      <c r="R252" t="s">
        <v>109</v>
      </c>
    </row>
    <row r="253" spans="1:18" x14ac:dyDescent="0.3">
      <c r="A253">
        <v>85251</v>
      </c>
      <c r="B253">
        <v>122</v>
      </c>
      <c r="C253" t="s">
        <v>28</v>
      </c>
      <c r="D253" t="s">
        <v>291</v>
      </c>
      <c r="E253">
        <v>270</v>
      </c>
      <c r="F253" s="22">
        <v>45608</v>
      </c>
      <c r="G253" s="22">
        <v>45607</v>
      </c>
      <c r="H253" s="22">
        <v>45607</v>
      </c>
      <c r="I253" s="22">
        <v>45601</v>
      </c>
      <c r="J253" s="22">
        <v>45603</v>
      </c>
      <c r="K253" t="s">
        <v>104</v>
      </c>
      <c r="N253" t="s">
        <v>105</v>
      </c>
      <c r="O253" t="s">
        <v>106</v>
      </c>
      <c r="P253" t="s">
        <v>107</v>
      </c>
      <c r="Q253" t="s">
        <v>108</v>
      </c>
      <c r="R253" t="s">
        <v>109</v>
      </c>
    </row>
    <row r="254" spans="1:18" x14ac:dyDescent="0.3">
      <c r="A254">
        <v>85252</v>
      </c>
      <c r="B254">
        <v>122</v>
      </c>
      <c r="C254" t="s">
        <v>28</v>
      </c>
      <c r="D254" t="s">
        <v>207</v>
      </c>
      <c r="E254">
        <v>75</v>
      </c>
      <c r="F254" s="22">
        <v>45608</v>
      </c>
      <c r="G254" s="22">
        <v>45607</v>
      </c>
      <c r="H254" s="22">
        <v>45607</v>
      </c>
      <c r="I254" s="22">
        <v>45601</v>
      </c>
      <c r="J254" s="22">
        <v>45603</v>
      </c>
      <c r="K254" t="s">
        <v>104</v>
      </c>
      <c r="L254" t="s">
        <v>112</v>
      </c>
      <c r="M254" t="s">
        <v>113</v>
      </c>
      <c r="N254" t="s">
        <v>105</v>
      </c>
      <c r="O254" t="s">
        <v>106</v>
      </c>
      <c r="P254" t="s">
        <v>107</v>
      </c>
      <c r="Q254" t="s">
        <v>108</v>
      </c>
      <c r="R254" t="s">
        <v>109</v>
      </c>
    </row>
    <row r="255" spans="1:18" x14ac:dyDescent="0.3">
      <c r="A255">
        <v>85990</v>
      </c>
      <c r="B255">
        <v>122</v>
      </c>
      <c r="C255" t="s">
        <v>28</v>
      </c>
      <c r="D255" t="s">
        <v>180</v>
      </c>
      <c r="E255">
        <v>86.1</v>
      </c>
      <c r="F255" s="22">
        <v>45607</v>
      </c>
      <c r="G255" s="22"/>
      <c r="H255" s="22">
        <v>45607</v>
      </c>
      <c r="I255" s="22">
        <v>45607</v>
      </c>
      <c r="J255" s="22">
        <v>45608</v>
      </c>
      <c r="K255" t="s">
        <v>181</v>
      </c>
      <c r="L255" t="s">
        <v>182</v>
      </c>
      <c r="M255" t="s">
        <v>18</v>
      </c>
      <c r="Q255" t="s">
        <v>108</v>
      </c>
    </row>
    <row r="256" spans="1:18" x14ac:dyDescent="0.3">
      <c r="A256">
        <v>84400</v>
      </c>
      <c r="B256">
        <v>122</v>
      </c>
      <c r="C256" t="s">
        <v>28</v>
      </c>
      <c r="D256" t="s">
        <v>203</v>
      </c>
      <c r="E256">
        <v>705.5</v>
      </c>
      <c r="F256" s="22">
        <v>45608</v>
      </c>
      <c r="G256" s="22">
        <v>45607</v>
      </c>
      <c r="H256" s="22">
        <v>45607</v>
      </c>
      <c r="I256" s="22">
        <v>45594</v>
      </c>
      <c r="J256" s="22">
        <v>45600</v>
      </c>
      <c r="K256" t="s">
        <v>104</v>
      </c>
      <c r="N256" t="s">
        <v>105</v>
      </c>
      <c r="O256" t="s">
        <v>106</v>
      </c>
      <c r="P256" t="s">
        <v>107</v>
      </c>
      <c r="Q256" t="s">
        <v>108</v>
      </c>
      <c r="R256" t="s">
        <v>109</v>
      </c>
    </row>
    <row r="257" spans="1:18" x14ac:dyDescent="0.3">
      <c r="A257">
        <v>84406</v>
      </c>
      <c r="B257">
        <v>122</v>
      </c>
      <c r="C257" t="s">
        <v>28</v>
      </c>
      <c r="D257" t="s">
        <v>195</v>
      </c>
      <c r="E257">
        <v>6274.96</v>
      </c>
      <c r="F257" s="22">
        <v>45607</v>
      </c>
      <c r="G257" s="22">
        <v>45607</v>
      </c>
      <c r="H257" s="22">
        <v>45607</v>
      </c>
      <c r="I257" s="22">
        <v>45593</v>
      </c>
      <c r="J257" s="22">
        <v>45600</v>
      </c>
      <c r="K257" t="s">
        <v>104</v>
      </c>
      <c r="N257" t="s">
        <v>105</v>
      </c>
      <c r="O257" t="s">
        <v>106</v>
      </c>
      <c r="P257" t="s">
        <v>107</v>
      </c>
      <c r="Q257" t="s">
        <v>108</v>
      </c>
      <c r="R257" t="s">
        <v>109</v>
      </c>
    </row>
    <row r="258" spans="1:18" x14ac:dyDescent="0.3">
      <c r="A258">
        <v>84408</v>
      </c>
      <c r="B258">
        <v>122</v>
      </c>
      <c r="C258" t="s">
        <v>28</v>
      </c>
      <c r="D258" t="s">
        <v>110</v>
      </c>
      <c r="E258">
        <v>786.9</v>
      </c>
      <c r="F258" s="22">
        <v>45608</v>
      </c>
      <c r="G258" s="22">
        <v>45607</v>
      </c>
      <c r="H258" s="22">
        <v>45607</v>
      </c>
      <c r="I258" s="22">
        <v>45593</v>
      </c>
      <c r="J258" s="22">
        <v>45600</v>
      </c>
      <c r="K258" t="s">
        <v>104</v>
      </c>
      <c r="N258" t="s">
        <v>105</v>
      </c>
      <c r="O258" t="s">
        <v>106</v>
      </c>
      <c r="P258" t="s">
        <v>107</v>
      </c>
      <c r="Q258" t="s">
        <v>108</v>
      </c>
      <c r="R258" t="s">
        <v>109</v>
      </c>
    </row>
    <row r="259" spans="1:18" x14ac:dyDescent="0.3">
      <c r="A259">
        <v>84409</v>
      </c>
      <c r="B259">
        <v>122</v>
      </c>
      <c r="C259" t="s">
        <v>28</v>
      </c>
      <c r="D259" t="s">
        <v>161</v>
      </c>
      <c r="E259">
        <v>1276</v>
      </c>
      <c r="F259" s="22">
        <v>45609</v>
      </c>
      <c r="G259" s="22">
        <v>45607</v>
      </c>
      <c r="H259" s="22">
        <v>45607</v>
      </c>
      <c r="I259" s="22">
        <v>45593</v>
      </c>
      <c r="J259" s="22">
        <v>45600</v>
      </c>
      <c r="K259" t="s">
        <v>104</v>
      </c>
      <c r="N259" t="s">
        <v>105</v>
      </c>
      <c r="O259" t="s">
        <v>106</v>
      </c>
      <c r="P259" t="s">
        <v>107</v>
      </c>
      <c r="Q259" t="s">
        <v>108</v>
      </c>
      <c r="R259" t="s">
        <v>109</v>
      </c>
    </row>
    <row r="260" spans="1:18" x14ac:dyDescent="0.3">
      <c r="A260">
        <v>84413</v>
      </c>
      <c r="B260">
        <v>122</v>
      </c>
      <c r="C260" t="s">
        <v>28</v>
      </c>
      <c r="D260" t="s">
        <v>162</v>
      </c>
      <c r="E260">
        <v>1011.8</v>
      </c>
      <c r="F260" s="22">
        <v>45609</v>
      </c>
      <c r="G260" s="22">
        <v>45607</v>
      </c>
      <c r="H260" s="22">
        <v>45607</v>
      </c>
      <c r="I260" s="22">
        <v>45594</v>
      </c>
      <c r="J260" s="22">
        <v>45600</v>
      </c>
      <c r="K260" t="s">
        <v>104</v>
      </c>
      <c r="N260" t="s">
        <v>105</v>
      </c>
      <c r="O260" t="s">
        <v>106</v>
      </c>
      <c r="P260" t="s">
        <v>107</v>
      </c>
      <c r="Q260" t="s">
        <v>108</v>
      </c>
      <c r="R260" t="s">
        <v>109</v>
      </c>
    </row>
    <row r="261" spans="1:18" x14ac:dyDescent="0.3">
      <c r="A261">
        <v>84420</v>
      </c>
      <c r="B261">
        <v>122</v>
      </c>
      <c r="C261" t="s">
        <v>28</v>
      </c>
      <c r="D261" t="s">
        <v>215</v>
      </c>
      <c r="E261">
        <v>1774</v>
      </c>
      <c r="F261" s="22">
        <v>45607</v>
      </c>
      <c r="G261" s="22">
        <v>45607</v>
      </c>
      <c r="H261" s="22">
        <v>45607</v>
      </c>
      <c r="I261" s="22">
        <v>45594</v>
      </c>
      <c r="J261" s="22">
        <v>45600</v>
      </c>
      <c r="K261" t="s">
        <v>104</v>
      </c>
      <c r="N261" t="s">
        <v>105</v>
      </c>
      <c r="O261" t="s">
        <v>106</v>
      </c>
      <c r="P261" t="s">
        <v>107</v>
      </c>
      <c r="Q261" t="s">
        <v>108</v>
      </c>
      <c r="R261" t="s">
        <v>109</v>
      </c>
    </row>
    <row r="262" spans="1:18" x14ac:dyDescent="0.3">
      <c r="A262">
        <v>84424</v>
      </c>
      <c r="B262">
        <v>122</v>
      </c>
      <c r="C262" t="s">
        <v>28</v>
      </c>
      <c r="D262" t="s">
        <v>247</v>
      </c>
      <c r="E262">
        <v>327</v>
      </c>
      <c r="F262" s="22">
        <v>45609</v>
      </c>
      <c r="G262" s="22">
        <v>45607</v>
      </c>
      <c r="H262" s="22">
        <v>45607</v>
      </c>
      <c r="I262" s="22">
        <v>45594</v>
      </c>
      <c r="J262" s="22">
        <v>45600</v>
      </c>
      <c r="K262" t="s">
        <v>104</v>
      </c>
      <c r="N262" t="s">
        <v>105</v>
      </c>
      <c r="O262" t="s">
        <v>106</v>
      </c>
      <c r="P262" t="s">
        <v>107</v>
      </c>
      <c r="Q262" t="s">
        <v>108</v>
      </c>
      <c r="R262" t="s">
        <v>109</v>
      </c>
    </row>
    <row r="263" spans="1:18" x14ac:dyDescent="0.3">
      <c r="A263">
        <v>84435</v>
      </c>
      <c r="B263">
        <v>122</v>
      </c>
      <c r="C263" t="s">
        <v>28</v>
      </c>
      <c r="D263" t="s">
        <v>208</v>
      </c>
      <c r="E263">
        <v>178.36</v>
      </c>
      <c r="F263" s="22">
        <v>45609</v>
      </c>
      <c r="G263" s="22">
        <v>45607</v>
      </c>
      <c r="H263" s="22">
        <v>45607</v>
      </c>
      <c r="I263" s="22">
        <v>45595</v>
      </c>
      <c r="J263" s="22">
        <v>45600</v>
      </c>
      <c r="K263" t="s">
        <v>104</v>
      </c>
      <c r="N263" t="s">
        <v>105</v>
      </c>
      <c r="O263" t="s">
        <v>106</v>
      </c>
      <c r="P263" t="s">
        <v>107</v>
      </c>
      <c r="Q263" t="s">
        <v>108</v>
      </c>
      <c r="R263" t="s">
        <v>109</v>
      </c>
    </row>
    <row r="264" spans="1:18" x14ac:dyDescent="0.3">
      <c r="A264">
        <v>84437</v>
      </c>
      <c r="B264">
        <v>122</v>
      </c>
      <c r="C264" t="s">
        <v>28</v>
      </c>
      <c r="D264" t="s">
        <v>196</v>
      </c>
      <c r="E264">
        <v>477.5</v>
      </c>
      <c r="F264" s="22">
        <v>45608</v>
      </c>
      <c r="G264" s="22">
        <v>45607</v>
      </c>
      <c r="H264" s="22">
        <v>45607</v>
      </c>
      <c r="I264" s="22">
        <v>45595</v>
      </c>
      <c r="J264" s="22">
        <v>45600</v>
      </c>
      <c r="K264" t="s">
        <v>104</v>
      </c>
      <c r="N264" t="s">
        <v>105</v>
      </c>
      <c r="O264" t="s">
        <v>106</v>
      </c>
      <c r="P264" t="s">
        <v>107</v>
      </c>
      <c r="Q264" t="s">
        <v>108</v>
      </c>
      <c r="R264" t="s">
        <v>109</v>
      </c>
    </row>
    <row r="265" spans="1:18" x14ac:dyDescent="0.3">
      <c r="A265">
        <v>84438</v>
      </c>
      <c r="B265">
        <v>122</v>
      </c>
      <c r="C265" t="s">
        <v>28</v>
      </c>
      <c r="D265" t="s">
        <v>195</v>
      </c>
      <c r="E265">
        <v>4774.32</v>
      </c>
      <c r="F265" s="22">
        <v>45609</v>
      </c>
      <c r="G265" s="22">
        <v>45607</v>
      </c>
      <c r="H265" s="22">
        <v>45607</v>
      </c>
      <c r="I265" s="22">
        <v>45595</v>
      </c>
      <c r="J265" s="22">
        <v>45600</v>
      </c>
      <c r="K265" t="s">
        <v>104</v>
      </c>
      <c r="N265" t="s">
        <v>105</v>
      </c>
      <c r="O265" t="s">
        <v>106</v>
      </c>
      <c r="P265" t="s">
        <v>107</v>
      </c>
      <c r="Q265" t="s">
        <v>108</v>
      </c>
      <c r="R265" t="s">
        <v>109</v>
      </c>
    </row>
    <row r="266" spans="1:18" x14ac:dyDescent="0.3">
      <c r="A266">
        <v>84445</v>
      </c>
      <c r="B266">
        <v>122</v>
      </c>
      <c r="C266" t="s">
        <v>28</v>
      </c>
      <c r="D266" t="s">
        <v>111</v>
      </c>
      <c r="E266">
        <v>864.9</v>
      </c>
      <c r="F266" s="22">
        <v>45605</v>
      </c>
      <c r="G266" s="22">
        <v>45607</v>
      </c>
      <c r="H266" s="22">
        <v>45607</v>
      </c>
      <c r="I266" s="22">
        <v>45596</v>
      </c>
      <c r="J266" s="22">
        <v>45600</v>
      </c>
      <c r="K266" t="s">
        <v>104</v>
      </c>
      <c r="N266" t="s">
        <v>105</v>
      </c>
      <c r="O266" t="s">
        <v>106</v>
      </c>
      <c r="P266" t="s">
        <v>107</v>
      </c>
      <c r="Q266" t="s">
        <v>108</v>
      </c>
      <c r="R266" t="s">
        <v>109</v>
      </c>
    </row>
    <row r="267" spans="1:18" x14ac:dyDescent="0.3">
      <c r="A267">
        <v>84455</v>
      </c>
      <c r="B267">
        <v>122</v>
      </c>
      <c r="C267" t="s">
        <v>28</v>
      </c>
      <c r="D267" t="s">
        <v>261</v>
      </c>
      <c r="E267">
        <v>2655.96</v>
      </c>
      <c r="F267" s="22">
        <v>45607</v>
      </c>
      <c r="G267" s="22">
        <v>45607</v>
      </c>
      <c r="H267" s="22">
        <v>45607</v>
      </c>
      <c r="I267" s="22">
        <v>45594</v>
      </c>
      <c r="J267" s="22">
        <v>45600</v>
      </c>
      <c r="K267" t="s">
        <v>104</v>
      </c>
      <c r="N267" t="s">
        <v>105</v>
      </c>
      <c r="O267" t="s">
        <v>106</v>
      </c>
      <c r="P267" t="s">
        <v>107</v>
      </c>
      <c r="Q267" t="s">
        <v>108</v>
      </c>
      <c r="R267" t="s">
        <v>109</v>
      </c>
    </row>
    <row r="268" spans="1:18" x14ac:dyDescent="0.3">
      <c r="A268">
        <v>84457</v>
      </c>
      <c r="B268">
        <v>122</v>
      </c>
      <c r="C268" t="s">
        <v>28</v>
      </c>
      <c r="D268" t="s">
        <v>292</v>
      </c>
      <c r="E268">
        <v>759.72</v>
      </c>
      <c r="F268" s="22">
        <v>45608</v>
      </c>
      <c r="G268" s="22">
        <v>45607</v>
      </c>
      <c r="H268" s="22">
        <v>45607</v>
      </c>
      <c r="I268" s="22">
        <v>45595</v>
      </c>
      <c r="J268" s="22">
        <v>45600</v>
      </c>
      <c r="K268" t="s">
        <v>104</v>
      </c>
      <c r="N268" t="s">
        <v>105</v>
      </c>
      <c r="O268" t="s">
        <v>106</v>
      </c>
      <c r="P268" t="s">
        <v>107</v>
      </c>
      <c r="Q268" t="s">
        <v>108</v>
      </c>
      <c r="R268" t="s">
        <v>109</v>
      </c>
    </row>
    <row r="269" spans="1:18" x14ac:dyDescent="0.3">
      <c r="A269">
        <v>85172</v>
      </c>
      <c r="B269">
        <v>122</v>
      </c>
      <c r="C269" t="s">
        <v>28</v>
      </c>
      <c r="D269" t="s">
        <v>207</v>
      </c>
      <c r="E269">
        <v>2154.25</v>
      </c>
      <c r="F269" s="22">
        <v>45608</v>
      </c>
      <c r="G269" s="22">
        <v>45607</v>
      </c>
      <c r="H269" s="22">
        <v>45607</v>
      </c>
      <c r="I269" s="22">
        <v>45601</v>
      </c>
      <c r="J269" s="22">
        <v>45602</v>
      </c>
      <c r="K269" t="s">
        <v>104</v>
      </c>
      <c r="N269" t="s">
        <v>105</v>
      </c>
      <c r="O269" t="s">
        <v>106</v>
      </c>
      <c r="P269" t="s">
        <v>107</v>
      </c>
      <c r="Q269" t="s">
        <v>108</v>
      </c>
      <c r="R269" t="s">
        <v>109</v>
      </c>
    </row>
    <row r="270" spans="1:18" x14ac:dyDescent="0.3">
      <c r="A270">
        <v>82624</v>
      </c>
      <c r="B270">
        <v>122</v>
      </c>
      <c r="C270" t="s">
        <v>28</v>
      </c>
      <c r="D270" t="s">
        <v>256</v>
      </c>
      <c r="E270">
        <v>483</v>
      </c>
      <c r="F270" s="22">
        <v>45609</v>
      </c>
      <c r="G270" s="22">
        <v>45607</v>
      </c>
      <c r="H270" s="22">
        <v>45607</v>
      </c>
      <c r="I270" s="22">
        <v>45581</v>
      </c>
      <c r="J270" s="22">
        <v>45589</v>
      </c>
      <c r="K270" t="s">
        <v>104</v>
      </c>
      <c r="N270" t="s">
        <v>105</v>
      </c>
      <c r="O270" t="s">
        <v>106</v>
      </c>
      <c r="P270" t="s">
        <v>107</v>
      </c>
      <c r="Q270" t="s">
        <v>108</v>
      </c>
      <c r="R270" t="s">
        <v>109</v>
      </c>
    </row>
    <row r="271" spans="1:18" x14ac:dyDescent="0.3">
      <c r="A271">
        <v>82638</v>
      </c>
      <c r="B271">
        <v>122</v>
      </c>
      <c r="C271" t="s">
        <v>28</v>
      </c>
      <c r="D271" t="s">
        <v>220</v>
      </c>
      <c r="E271">
        <v>285.77999999999997</v>
      </c>
      <c r="F271" s="22">
        <v>45608</v>
      </c>
      <c r="G271" s="22">
        <v>45607</v>
      </c>
      <c r="H271" s="22">
        <v>45607</v>
      </c>
      <c r="I271" s="22">
        <v>45586</v>
      </c>
      <c r="J271" s="22">
        <v>45589</v>
      </c>
      <c r="K271" t="s">
        <v>104</v>
      </c>
      <c r="N271" t="s">
        <v>105</v>
      </c>
      <c r="O271" t="s">
        <v>106</v>
      </c>
      <c r="P271" t="s">
        <v>107</v>
      </c>
      <c r="Q271" t="s">
        <v>108</v>
      </c>
      <c r="R271" t="s">
        <v>109</v>
      </c>
    </row>
    <row r="272" spans="1:18" x14ac:dyDescent="0.3">
      <c r="A272">
        <v>60514</v>
      </c>
      <c r="B272">
        <v>122</v>
      </c>
      <c r="C272" t="s">
        <v>28</v>
      </c>
      <c r="D272" t="s">
        <v>293</v>
      </c>
      <c r="E272">
        <v>778</v>
      </c>
      <c r="F272" s="22">
        <v>45607</v>
      </c>
      <c r="G272" s="22">
        <v>45607</v>
      </c>
      <c r="H272" s="22">
        <v>45607</v>
      </c>
      <c r="I272" s="22">
        <v>45590</v>
      </c>
      <c r="J272" s="22"/>
      <c r="K272" t="s">
        <v>104</v>
      </c>
      <c r="L272" t="s">
        <v>184</v>
      </c>
      <c r="M272" t="s">
        <v>185</v>
      </c>
      <c r="N272" t="s">
        <v>105</v>
      </c>
      <c r="O272" t="s">
        <v>106</v>
      </c>
      <c r="P272" t="s">
        <v>107</v>
      </c>
      <c r="Q272" t="s">
        <v>108</v>
      </c>
      <c r="R272" t="s">
        <v>109</v>
      </c>
    </row>
    <row r="273" spans="1:18" x14ac:dyDescent="0.3">
      <c r="A273">
        <v>60564</v>
      </c>
      <c r="B273">
        <v>122</v>
      </c>
      <c r="C273" t="s">
        <v>28</v>
      </c>
      <c r="D273" t="s">
        <v>272</v>
      </c>
      <c r="E273">
        <v>6899.36</v>
      </c>
      <c r="F273" s="22">
        <v>45606</v>
      </c>
      <c r="G273" s="22">
        <v>45607</v>
      </c>
      <c r="H273" s="22">
        <v>45607</v>
      </c>
      <c r="I273" s="22">
        <v>45595</v>
      </c>
      <c r="J273" s="22"/>
      <c r="K273" t="s">
        <v>119</v>
      </c>
      <c r="L273" t="s">
        <v>213</v>
      </c>
      <c r="M273" t="s">
        <v>294</v>
      </c>
      <c r="N273" t="s">
        <v>105</v>
      </c>
      <c r="O273" t="s">
        <v>106</v>
      </c>
      <c r="P273" t="s">
        <v>107</v>
      </c>
      <c r="Q273" t="s">
        <v>108</v>
      </c>
      <c r="R273" t="s">
        <v>109</v>
      </c>
    </row>
    <row r="274" spans="1:18" x14ac:dyDescent="0.3">
      <c r="A274">
        <v>50121</v>
      </c>
      <c r="B274">
        <v>122</v>
      </c>
      <c r="C274" t="s">
        <v>28</v>
      </c>
      <c r="D274" t="s">
        <v>295</v>
      </c>
      <c r="E274">
        <v>1450</v>
      </c>
      <c r="F274" s="22">
        <v>45607</v>
      </c>
      <c r="G274" s="22">
        <v>45607</v>
      </c>
      <c r="H274" s="22">
        <v>45607</v>
      </c>
      <c r="I274" s="22">
        <v>45597</v>
      </c>
      <c r="J274" s="22">
        <v>45399</v>
      </c>
      <c r="K274" t="s">
        <v>119</v>
      </c>
      <c r="L274" t="s">
        <v>172</v>
      </c>
      <c r="M274" t="s">
        <v>296</v>
      </c>
      <c r="N274" t="s">
        <v>105</v>
      </c>
      <c r="O274" t="s">
        <v>106</v>
      </c>
      <c r="P274" t="s">
        <v>107</v>
      </c>
      <c r="Q274" t="s">
        <v>108</v>
      </c>
      <c r="R274" t="s">
        <v>109</v>
      </c>
    </row>
    <row r="275" spans="1:18" x14ac:dyDescent="0.3">
      <c r="A275">
        <v>83433</v>
      </c>
      <c r="B275">
        <v>122</v>
      </c>
      <c r="C275" t="s">
        <v>28</v>
      </c>
      <c r="D275" t="s">
        <v>157</v>
      </c>
      <c r="E275">
        <v>1035</v>
      </c>
      <c r="F275" s="22">
        <v>45603</v>
      </c>
      <c r="G275" s="22">
        <v>45602</v>
      </c>
      <c r="H275" s="22">
        <v>45603</v>
      </c>
      <c r="I275" s="22">
        <v>45589</v>
      </c>
      <c r="J275" s="22">
        <v>45594</v>
      </c>
      <c r="K275" t="s">
        <v>104</v>
      </c>
      <c r="N275" t="s">
        <v>105</v>
      </c>
      <c r="O275" t="s">
        <v>106</v>
      </c>
      <c r="P275" t="s">
        <v>107</v>
      </c>
      <c r="Q275" t="s">
        <v>108</v>
      </c>
    </row>
    <row r="276" spans="1:18" x14ac:dyDescent="0.3">
      <c r="A276">
        <v>85520</v>
      </c>
      <c r="B276">
        <v>122</v>
      </c>
      <c r="C276" t="s">
        <v>28</v>
      </c>
      <c r="D276" t="s">
        <v>180</v>
      </c>
      <c r="E276">
        <v>50</v>
      </c>
      <c r="F276" s="22">
        <v>45603</v>
      </c>
      <c r="G276" s="22"/>
      <c r="H276" s="22">
        <v>45603</v>
      </c>
      <c r="I276" s="22">
        <v>45603</v>
      </c>
      <c r="J276" s="22">
        <v>45604</v>
      </c>
      <c r="K276" t="s">
        <v>181</v>
      </c>
      <c r="L276" t="s">
        <v>182</v>
      </c>
      <c r="M276" t="s">
        <v>18</v>
      </c>
      <c r="Q276" t="s">
        <v>108</v>
      </c>
    </row>
    <row r="277" spans="1:18" x14ac:dyDescent="0.3">
      <c r="A277">
        <v>86563</v>
      </c>
      <c r="B277">
        <v>122</v>
      </c>
      <c r="C277" t="s">
        <v>28</v>
      </c>
      <c r="D277" t="s">
        <v>152</v>
      </c>
      <c r="E277">
        <v>0</v>
      </c>
      <c r="F277" s="22">
        <v>45602</v>
      </c>
      <c r="G277" s="22"/>
      <c r="H277" s="22">
        <v>45603</v>
      </c>
      <c r="I277" s="22">
        <v>45602</v>
      </c>
      <c r="J277" s="22">
        <v>45610</v>
      </c>
      <c r="K277" t="s">
        <v>268</v>
      </c>
      <c r="L277" t="s">
        <v>112</v>
      </c>
      <c r="M277" t="s">
        <v>117</v>
      </c>
      <c r="N277" t="s">
        <v>105</v>
      </c>
      <c r="O277" t="s">
        <v>106</v>
      </c>
      <c r="P277" t="s">
        <v>107</v>
      </c>
      <c r="Q277" t="s">
        <v>108</v>
      </c>
      <c r="R277" t="s">
        <v>109</v>
      </c>
    </row>
    <row r="278" spans="1:18" x14ac:dyDescent="0.3">
      <c r="A278">
        <v>82102</v>
      </c>
      <c r="B278">
        <v>122</v>
      </c>
      <c r="C278" t="s">
        <v>28</v>
      </c>
      <c r="D278" t="s">
        <v>297</v>
      </c>
      <c r="E278">
        <v>630.73</v>
      </c>
      <c r="F278" s="22">
        <v>45604</v>
      </c>
      <c r="G278" s="22">
        <v>45602</v>
      </c>
      <c r="H278" s="22">
        <v>45602</v>
      </c>
      <c r="I278" s="22">
        <v>45587</v>
      </c>
      <c r="J278" s="22">
        <v>45587</v>
      </c>
      <c r="K278" t="s">
        <v>104</v>
      </c>
      <c r="L278" t="s">
        <v>120</v>
      </c>
      <c r="M278" t="s">
        <v>298</v>
      </c>
      <c r="N278" t="s">
        <v>105</v>
      </c>
      <c r="O278" t="s">
        <v>106</v>
      </c>
      <c r="P278" t="s">
        <v>107</v>
      </c>
      <c r="Q278" t="s">
        <v>108</v>
      </c>
      <c r="R278" t="s">
        <v>109</v>
      </c>
    </row>
    <row r="279" spans="1:18" x14ac:dyDescent="0.3">
      <c r="A279">
        <v>82635</v>
      </c>
      <c r="B279">
        <v>122</v>
      </c>
      <c r="C279" t="s">
        <v>28</v>
      </c>
      <c r="D279" t="s">
        <v>161</v>
      </c>
      <c r="E279">
        <v>2030</v>
      </c>
      <c r="F279" s="22">
        <v>45603</v>
      </c>
      <c r="G279" s="22">
        <v>45602</v>
      </c>
      <c r="H279" s="22">
        <v>45602</v>
      </c>
      <c r="I279" s="22">
        <v>45581</v>
      </c>
      <c r="J279" s="22">
        <v>45589</v>
      </c>
      <c r="K279" t="s">
        <v>104</v>
      </c>
      <c r="N279" t="s">
        <v>105</v>
      </c>
      <c r="O279" t="s">
        <v>106</v>
      </c>
      <c r="P279" t="s">
        <v>107</v>
      </c>
      <c r="Q279" t="s">
        <v>108</v>
      </c>
      <c r="R279" t="s">
        <v>109</v>
      </c>
    </row>
    <row r="280" spans="1:18" x14ac:dyDescent="0.3">
      <c r="A280">
        <v>83204</v>
      </c>
      <c r="B280">
        <v>122</v>
      </c>
      <c r="C280" t="s">
        <v>28</v>
      </c>
      <c r="D280" t="s">
        <v>299</v>
      </c>
      <c r="E280">
        <v>1870</v>
      </c>
      <c r="F280" s="22">
        <v>45606</v>
      </c>
      <c r="G280" s="22">
        <v>45602</v>
      </c>
      <c r="H280" s="22">
        <v>45602</v>
      </c>
      <c r="I280" s="22">
        <v>45595</v>
      </c>
      <c r="J280" s="22">
        <v>45594</v>
      </c>
      <c r="K280" t="s">
        <v>119</v>
      </c>
      <c r="L280" t="s">
        <v>120</v>
      </c>
      <c r="M280" t="s">
        <v>300</v>
      </c>
      <c r="N280" t="s">
        <v>105</v>
      </c>
      <c r="O280" t="s">
        <v>106</v>
      </c>
      <c r="P280" t="s">
        <v>107</v>
      </c>
      <c r="Q280" t="s">
        <v>108</v>
      </c>
      <c r="R280" t="s">
        <v>109</v>
      </c>
    </row>
    <row r="281" spans="1:18" x14ac:dyDescent="0.3">
      <c r="A281">
        <v>83205</v>
      </c>
      <c r="B281">
        <v>122</v>
      </c>
      <c r="C281" t="s">
        <v>28</v>
      </c>
      <c r="D281" t="s">
        <v>301</v>
      </c>
      <c r="E281">
        <v>1670</v>
      </c>
      <c r="F281" s="22">
        <v>45606</v>
      </c>
      <c r="G281" s="22">
        <v>45602</v>
      </c>
      <c r="H281" s="22">
        <v>45602</v>
      </c>
      <c r="I281" s="22">
        <v>45595</v>
      </c>
      <c r="J281" s="22">
        <v>45594</v>
      </c>
      <c r="K281" t="s">
        <v>119</v>
      </c>
      <c r="L281" t="s">
        <v>120</v>
      </c>
      <c r="M281" t="s">
        <v>300</v>
      </c>
      <c r="N281" t="s">
        <v>105</v>
      </c>
      <c r="O281" t="s">
        <v>106</v>
      </c>
      <c r="P281" t="s">
        <v>107</v>
      </c>
      <c r="Q281" t="s">
        <v>108</v>
      </c>
      <c r="R281" t="s">
        <v>109</v>
      </c>
    </row>
    <row r="282" spans="1:18" x14ac:dyDescent="0.3">
      <c r="A282">
        <v>83206</v>
      </c>
      <c r="B282">
        <v>122</v>
      </c>
      <c r="C282" t="s">
        <v>28</v>
      </c>
      <c r="D282" t="s">
        <v>302</v>
      </c>
      <c r="E282">
        <v>1700</v>
      </c>
      <c r="F282" s="22">
        <v>45606</v>
      </c>
      <c r="G282" s="22">
        <v>45602</v>
      </c>
      <c r="H282" s="22">
        <v>45602</v>
      </c>
      <c r="I282" s="22">
        <v>45595</v>
      </c>
      <c r="J282" s="22">
        <v>45594</v>
      </c>
      <c r="K282" t="s">
        <v>119</v>
      </c>
      <c r="L282" t="s">
        <v>120</v>
      </c>
      <c r="M282" t="s">
        <v>300</v>
      </c>
      <c r="N282" t="s">
        <v>105</v>
      </c>
      <c r="O282" t="s">
        <v>106</v>
      </c>
      <c r="P282" t="s">
        <v>107</v>
      </c>
      <c r="Q282" t="s">
        <v>108</v>
      </c>
      <c r="R282" t="s">
        <v>109</v>
      </c>
    </row>
    <row r="283" spans="1:18" x14ac:dyDescent="0.3">
      <c r="A283">
        <v>83207</v>
      </c>
      <c r="B283">
        <v>122</v>
      </c>
      <c r="C283" t="s">
        <v>28</v>
      </c>
      <c r="D283" t="s">
        <v>303</v>
      </c>
      <c r="E283">
        <v>1770</v>
      </c>
      <c r="F283" s="22">
        <v>45606</v>
      </c>
      <c r="G283" s="22">
        <v>45602</v>
      </c>
      <c r="H283" s="22">
        <v>45602</v>
      </c>
      <c r="I283" s="22">
        <v>45595</v>
      </c>
      <c r="J283" s="22">
        <v>45594</v>
      </c>
      <c r="K283" t="s">
        <v>119</v>
      </c>
      <c r="L283" t="s">
        <v>120</v>
      </c>
      <c r="M283" t="s">
        <v>300</v>
      </c>
      <c r="N283" t="s">
        <v>105</v>
      </c>
      <c r="O283" t="s">
        <v>106</v>
      </c>
      <c r="P283" t="s">
        <v>107</v>
      </c>
      <c r="Q283" t="s">
        <v>108</v>
      </c>
      <c r="R283" t="s">
        <v>109</v>
      </c>
    </row>
    <row r="284" spans="1:18" x14ac:dyDescent="0.3">
      <c r="A284">
        <v>83208</v>
      </c>
      <c r="B284">
        <v>122</v>
      </c>
      <c r="C284" t="s">
        <v>28</v>
      </c>
      <c r="D284" t="s">
        <v>304</v>
      </c>
      <c r="E284">
        <v>1870</v>
      </c>
      <c r="F284" s="22">
        <v>45606</v>
      </c>
      <c r="G284" s="22">
        <v>45602</v>
      </c>
      <c r="H284" s="22">
        <v>45602</v>
      </c>
      <c r="I284" s="22">
        <v>45595</v>
      </c>
      <c r="J284" s="22">
        <v>45594</v>
      </c>
      <c r="K284" t="s">
        <v>119</v>
      </c>
      <c r="L284" t="s">
        <v>120</v>
      </c>
      <c r="M284" t="s">
        <v>300</v>
      </c>
      <c r="N284" t="s">
        <v>105</v>
      </c>
      <c r="O284" t="s">
        <v>106</v>
      </c>
      <c r="P284" t="s">
        <v>107</v>
      </c>
      <c r="Q284" t="s">
        <v>108</v>
      </c>
      <c r="R284" t="s">
        <v>109</v>
      </c>
    </row>
    <row r="285" spans="1:18" x14ac:dyDescent="0.3">
      <c r="A285">
        <v>83209</v>
      </c>
      <c r="B285">
        <v>122</v>
      </c>
      <c r="C285" t="s">
        <v>28</v>
      </c>
      <c r="D285" t="s">
        <v>305</v>
      </c>
      <c r="E285">
        <v>2080</v>
      </c>
      <c r="F285" s="22">
        <v>45606</v>
      </c>
      <c r="G285" s="22">
        <v>45602</v>
      </c>
      <c r="H285" s="22">
        <v>45602</v>
      </c>
      <c r="I285" s="22">
        <v>45595</v>
      </c>
      <c r="J285" s="22">
        <v>45594</v>
      </c>
      <c r="K285" t="s">
        <v>119</v>
      </c>
      <c r="L285" t="s">
        <v>120</v>
      </c>
      <c r="M285" t="s">
        <v>300</v>
      </c>
      <c r="N285" t="s">
        <v>105</v>
      </c>
      <c r="O285" t="s">
        <v>106</v>
      </c>
      <c r="P285" t="s">
        <v>107</v>
      </c>
      <c r="Q285" t="s">
        <v>108</v>
      </c>
      <c r="R285" t="s">
        <v>109</v>
      </c>
    </row>
    <row r="286" spans="1:18" x14ac:dyDescent="0.3">
      <c r="A286">
        <v>83210</v>
      </c>
      <c r="B286">
        <v>122</v>
      </c>
      <c r="C286" t="s">
        <v>28</v>
      </c>
      <c r="D286" t="s">
        <v>306</v>
      </c>
      <c r="E286">
        <v>1670</v>
      </c>
      <c r="F286" s="22">
        <v>45606</v>
      </c>
      <c r="G286" s="22">
        <v>45602</v>
      </c>
      <c r="H286" s="22">
        <v>45602</v>
      </c>
      <c r="I286" s="22">
        <v>45595</v>
      </c>
      <c r="J286" s="22">
        <v>45594</v>
      </c>
      <c r="K286" t="s">
        <v>119</v>
      </c>
      <c r="L286" t="s">
        <v>120</v>
      </c>
      <c r="M286" t="s">
        <v>300</v>
      </c>
      <c r="N286" t="s">
        <v>105</v>
      </c>
      <c r="O286" t="s">
        <v>106</v>
      </c>
      <c r="P286" t="s">
        <v>107</v>
      </c>
      <c r="Q286" t="s">
        <v>108</v>
      </c>
      <c r="R286" t="s">
        <v>109</v>
      </c>
    </row>
    <row r="287" spans="1:18" x14ac:dyDescent="0.3">
      <c r="A287">
        <v>83211</v>
      </c>
      <c r="B287">
        <v>122</v>
      </c>
      <c r="C287" t="s">
        <v>28</v>
      </c>
      <c r="D287" t="s">
        <v>307</v>
      </c>
      <c r="E287">
        <v>1980</v>
      </c>
      <c r="F287" s="22">
        <v>45606</v>
      </c>
      <c r="G287" s="22">
        <v>45602</v>
      </c>
      <c r="H287" s="22">
        <v>45602</v>
      </c>
      <c r="I287" s="22">
        <v>45595</v>
      </c>
      <c r="J287" s="22">
        <v>45594</v>
      </c>
      <c r="K287" t="s">
        <v>119</v>
      </c>
      <c r="L287" t="s">
        <v>120</v>
      </c>
      <c r="M287" t="s">
        <v>300</v>
      </c>
      <c r="N287" t="s">
        <v>105</v>
      </c>
      <c r="O287" t="s">
        <v>106</v>
      </c>
      <c r="P287" t="s">
        <v>107</v>
      </c>
      <c r="Q287" t="s">
        <v>108</v>
      </c>
      <c r="R287" t="s">
        <v>109</v>
      </c>
    </row>
    <row r="288" spans="1:18" x14ac:dyDescent="0.3">
      <c r="A288">
        <v>83212</v>
      </c>
      <c r="B288">
        <v>122</v>
      </c>
      <c r="C288" t="s">
        <v>28</v>
      </c>
      <c r="D288" t="s">
        <v>308</v>
      </c>
      <c r="E288">
        <v>1250</v>
      </c>
      <c r="F288" s="22">
        <v>45606</v>
      </c>
      <c r="G288" s="22">
        <v>45602</v>
      </c>
      <c r="H288" s="22">
        <v>45602</v>
      </c>
      <c r="I288" s="22">
        <v>45595</v>
      </c>
      <c r="J288" s="22">
        <v>45594</v>
      </c>
      <c r="K288" t="s">
        <v>119</v>
      </c>
      <c r="L288" t="s">
        <v>120</v>
      </c>
      <c r="M288" t="s">
        <v>300</v>
      </c>
      <c r="N288" t="s">
        <v>105</v>
      </c>
      <c r="O288" t="s">
        <v>106</v>
      </c>
      <c r="P288" t="s">
        <v>107</v>
      </c>
      <c r="Q288" t="s">
        <v>108</v>
      </c>
      <c r="R288" t="s">
        <v>109</v>
      </c>
    </row>
    <row r="289" spans="1:18" x14ac:dyDescent="0.3">
      <c r="A289">
        <v>83213</v>
      </c>
      <c r="B289">
        <v>122</v>
      </c>
      <c r="C289" t="s">
        <v>28</v>
      </c>
      <c r="D289" t="s">
        <v>309</v>
      </c>
      <c r="E289">
        <v>1790</v>
      </c>
      <c r="F289" s="22">
        <v>45606</v>
      </c>
      <c r="G289" s="22">
        <v>45602</v>
      </c>
      <c r="H289" s="22">
        <v>45602</v>
      </c>
      <c r="I289" s="22">
        <v>45595</v>
      </c>
      <c r="J289" s="22">
        <v>45594</v>
      </c>
      <c r="K289" t="s">
        <v>119</v>
      </c>
      <c r="L289" t="s">
        <v>120</v>
      </c>
      <c r="M289" t="s">
        <v>300</v>
      </c>
      <c r="N289" t="s">
        <v>105</v>
      </c>
      <c r="O289" t="s">
        <v>106</v>
      </c>
      <c r="P289" t="s">
        <v>107</v>
      </c>
      <c r="Q289" t="s">
        <v>108</v>
      </c>
      <c r="R289" t="s">
        <v>109</v>
      </c>
    </row>
    <row r="290" spans="1:18" x14ac:dyDescent="0.3">
      <c r="A290">
        <v>83214</v>
      </c>
      <c r="B290">
        <v>122</v>
      </c>
      <c r="C290" t="s">
        <v>28</v>
      </c>
      <c r="D290" t="s">
        <v>310</v>
      </c>
      <c r="E290">
        <v>940</v>
      </c>
      <c r="F290" s="22">
        <v>45606</v>
      </c>
      <c r="G290" s="22">
        <v>45602</v>
      </c>
      <c r="H290" s="22">
        <v>45602</v>
      </c>
      <c r="I290" s="22">
        <v>45595</v>
      </c>
      <c r="J290" s="22">
        <v>45594</v>
      </c>
      <c r="K290" t="s">
        <v>119</v>
      </c>
      <c r="L290" t="s">
        <v>120</v>
      </c>
      <c r="M290" t="s">
        <v>300</v>
      </c>
      <c r="N290" t="s">
        <v>105</v>
      </c>
      <c r="O290" t="s">
        <v>106</v>
      </c>
      <c r="P290" t="s">
        <v>107</v>
      </c>
      <c r="Q290" t="s">
        <v>108</v>
      </c>
      <c r="R290" t="s">
        <v>109</v>
      </c>
    </row>
    <row r="291" spans="1:18" x14ac:dyDescent="0.3">
      <c r="A291">
        <v>83429</v>
      </c>
      <c r="B291">
        <v>122</v>
      </c>
      <c r="C291" t="s">
        <v>28</v>
      </c>
      <c r="D291" t="s">
        <v>311</v>
      </c>
      <c r="E291">
        <v>737.4</v>
      </c>
      <c r="F291" s="22">
        <v>45604</v>
      </c>
      <c r="G291" s="22">
        <v>45602</v>
      </c>
      <c r="H291" s="22">
        <v>45602</v>
      </c>
      <c r="I291" s="22">
        <v>45588</v>
      </c>
      <c r="J291" s="22">
        <v>45594</v>
      </c>
      <c r="K291" t="s">
        <v>104</v>
      </c>
      <c r="N291" t="s">
        <v>105</v>
      </c>
      <c r="O291" t="s">
        <v>106</v>
      </c>
      <c r="P291" t="s">
        <v>107</v>
      </c>
      <c r="Q291" t="s">
        <v>108</v>
      </c>
      <c r="R291" t="s">
        <v>109</v>
      </c>
    </row>
    <row r="292" spans="1:18" x14ac:dyDescent="0.3">
      <c r="A292">
        <v>83431</v>
      </c>
      <c r="B292">
        <v>122</v>
      </c>
      <c r="C292" t="s">
        <v>28</v>
      </c>
      <c r="D292" t="s">
        <v>280</v>
      </c>
      <c r="E292">
        <v>1083.3599999999999</v>
      </c>
      <c r="F292" s="22">
        <v>45603</v>
      </c>
      <c r="G292" s="22">
        <v>45602</v>
      </c>
      <c r="H292" s="22">
        <v>45602</v>
      </c>
      <c r="I292" s="22">
        <v>45589</v>
      </c>
      <c r="J292" s="22">
        <v>45594</v>
      </c>
      <c r="K292" t="s">
        <v>104</v>
      </c>
      <c r="N292" t="s">
        <v>105</v>
      </c>
      <c r="O292" t="s">
        <v>106</v>
      </c>
      <c r="P292" t="s">
        <v>107</v>
      </c>
      <c r="Q292" t="s">
        <v>108</v>
      </c>
      <c r="R292" t="s">
        <v>109</v>
      </c>
    </row>
    <row r="293" spans="1:18" x14ac:dyDescent="0.3">
      <c r="A293">
        <v>83432</v>
      </c>
      <c r="B293">
        <v>122</v>
      </c>
      <c r="C293" t="s">
        <v>28</v>
      </c>
      <c r="D293" t="s">
        <v>160</v>
      </c>
      <c r="E293">
        <v>647.5</v>
      </c>
      <c r="F293" s="22">
        <v>45606</v>
      </c>
      <c r="G293" s="22">
        <v>45602</v>
      </c>
      <c r="H293" s="22">
        <v>45602</v>
      </c>
      <c r="I293" s="22">
        <v>45589</v>
      </c>
      <c r="J293" s="22">
        <v>45594</v>
      </c>
      <c r="K293" t="s">
        <v>104</v>
      </c>
      <c r="N293" t="s">
        <v>105</v>
      </c>
      <c r="O293" t="s">
        <v>106</v>
      </c>
      <c r="P293" t="s">
        <v>107</v>
      </c>
      <c r="Q293" t="s">
        <v>108</v>
      </c>
      <c r="R293" t="s">
        <v>109</v>
      </c>
    </row>
    <row r="294" spans="1:18" x14ac:dyDescent="0.3">
      <c r="A294">
        <v>83434</v>
      </c>
      <c r="B294">
        <v>122</v>
      </c>
      <c r="C294" t="s">
        <v>28</v>
      </c>
      <c r="D294" t="s">
        <v>221</v>
      </c>
      <c r="E294">
        <v>357.8</v>
      </c>
      <c r="F294" s="22">
        <v>45603</v>
      </c>
      <c r="G294" s="22">
        <v>45602</v>
      </c>
      <c r="H294" s="22">
        <v>45602</v>
      </c>
      <c r="I294" s="22">
        <v>45588</v>
      </c>
      <c r="J294" s="22">
        <v>45594</v>
      </c>
      <c r="K294" t="s">
        <v>104</v>
      </c>
      <c r="N294" t="s">
        <v>105</v>
      </c>
      <c r="O294" t="s">
        <v>106</v>
      </c>
      <c r="P294" t="s">
        <v>107</v>
      </c>
      <c r="Q294" t="s">
        <v>108</v>
      </c>
      <c r="R294" t="s">
        <v>109</v>
      </c>
    </row>
    <row r="295" spans="1:18" x14ac:dyDescent="0.3">
      <c r="A295">
        <v>83435</v>
      </c>
      <c r="B295">
        <v>122</v>
      </c>
      <c r="C295" t="s">
        <v>28</v>
      </c>
      <c r="D295" t="s">
        <v>200</v>
      </c>
      <c r="E295">
        <v>1249.94</v>
      </c>
      <c r="F295" s="22">
        <v>45603</v>
      </c>
      <c r="G295" s="22">
        <v>45602</v>
      </c>
      <c r="H295" s="22">
        <v>45602</v>
      </c>
      <c r="I295" s="22">
        <v>45588</v>
      </c>
      <c r="J295" s="22">
        <v>45594</v>
      </c>
      <c r="K295" t="s">
        <v>104</v>
      </c>
      <c r="N295" t="s">
        <v>105</v>
      </c>
      <c r="O295" t="s">
        <v>106</v>
      </c>
      <c r="P295" t="s">
        <v>107</v>
      </c>
      <c r="Q295" t="s">
        <v>108</v>
      </c>
      <c r="R295" t="s">
        <v>109</v>
      </c>
    </row>
    <row r="296" spans="1:18" x14ac:dyDescent="0.3">
      <c r="A296">
        <v>83664</v>
      </c>
      <c r="B296">
        <v>122</v>
      </c>
      <c r="C296" t="s">
        <v>28</v>
      </c>
      <c r="D296" t="s">
        <v>161</v>
      </c>
      <c r="E296">
        <v>1160</v>
      </c>
      <c r="F296" s="22">
        <v>45604</v>
      </c>
      <c r="G296" s="22">
        <v>45602</v>
      </c>
      <c r="H296" s="22">
        <v>45602</v>
      </c>
      <c r="I296" s="22">
        <v>45588</v>
      </c>
      <c r="J296" s="22">
        <v>45595</v>
      </c>
      <c r="K296" t="s">
        <v>104</v>
      </c>
      <c r="N296" t="s">
        <v>105</v>
      </c>
      <c r="O296" t="s">
        <v>106</v>
      </c>
      <c r="P296" t="s">
        <v>107</v>
      </c>
      <c r="Q296" t="s">
        <v>108</v>
      </c>
      <c r="R296" t="s">
        <v>109</v>
      </c>
    </row>
    <row r="297" spans="1:18" x14ac:dyDescent="0.3">
      <c r="A297">
        <v>83666</v>
      </c>
      <c r="B297">
        <v>122</v>
      </c>
      <c r="C297" t="s">
        <v>28</v>
      </c>
      <c r="D297" t="s">
        <v>219</v>
      </c>
      <c r="E297">
        <v>298.95999999999998</v>
      </c>
      <c r="F297" s="22">
        <v>45606</v>
      </c>
      <c r="G297" s="22">
        <v>45602</v>
      </c>
      <c r="H297" s="22">
        <v>45602</v>
      </c>
      <c r="I297" s="22">
        <v>45587</v>
      </c>
      <c r="J297" s="22">
        <v>45595</v>
      </c>
      <c r="K297" t="s">
        <v>104</v>
      </c>
      <c r="N297" t="s">
        <v>105</v>
      </c>
      <c r="O297" t="s">
        <v>106</v>
      </c>
      <c r="P297" t="s">
        <v>107</v>
      </c>
      <c r="Q297" t="s">
        <v>108</v>
      </c>
      <c r="R297" t="s">
        <v>109</v>
      </c>
    </row>
    <row r="298" spans="1:18" x14ac:dyDescent="0.3">
      <c r="A298">
        <v>83669</v>
      </c>
      <c r="B298">
        <v>122</v>
      </c>
      <c r="C298" t="s">
        <v>28</v>
      </c>
      <c r="D298" t="s">
        <v>110</v>
      </c>
      <c r="E298">
        <v>455</v>
      </c>
      <c r="F298" s="22">
        <v>45604</v>
      </c>
      <c r="G298" s="22">
        <v>45602</v>
      </c>
      <c r="H298" s="22">
        <v>45602</v>
      </c>
      <c r="I298" s="22">
        <v>45589</v>
      </c>
      <c r="J298" s="22">
        <v>45595</v>
      </c>
      <c r="K298" t="s">
        <v>104</v>
      </c>
      <c r="N298" t="s">
        <v>105</v>
      </c>
      <c r="O298" t="s">
        <v>106</v>
      </c>
      <c r="P298" t="s">
        <v>107</v>
      </c>
      <c r="Q298" t="s">
        <v>108</v>
      </c>
      <c r="R298" t="s">
        <v>109</v>
      </c>
    </row>
    <row r="299" spans="1:18" x14ac:dyDescent="0.3">
      <c r="A299">
        <v>83672</v>
      </c>
      <c r="B299">
        <v>122</v>
      </c>
      <c r="C299" t="s">
        <v>28</v>
      </c>
      <c r="D299" t="s">
        <v>288</v>
      </c>
      <c r="E299">
        <v>1945.33</v>
      </c>
      <c r="F299" s="22">
        <v>45604</v>
      </c>
      <c r="G299" s="22">
        <v>45602</v>
      </c>
      <c r="H299" s="22">
        <v>45602</v>
      </c>
      <c r="I299" s="22">
        <v>45589</v>
      </c>
      <c r="J299" s="22">
        <v>45595</v>
      </c>
      <c r="K299" t="s">
        <v>104</v>
      </c>
      <c r="N299" t="s">
        <v>105</v>
      </c>
      <c r="O299" t="s">
        <v>106</v>
      </c>
      <c r="P299" t="s">
        <v>107</v>
      </c>
      <c r="Q299" t="s">
        <v>108</v>
      </c>
      <c r="R299" t="s">
        <v>109</v>
      </c>
    </row>
    <row r="300" spans="1:18" x14ac:dyDescent="0.3">
      <c r="A300">
        <v>83674</v>
      </c>
      <c r="B300">
        <v>122</v>
      </c>
      <c r="C300" t="s">
        <v>28</v>
      </c>
      <c r="D300" t="s">
        <v>221</v>
      </c>
      <c r="E300">
        <v>185.7</v>
      </c>
      <c r="F300" s="22">
        <v>45603</v>
      </c>
      <c r="G300" s="22">
        <v>45602</v>
      </c>
      <c r="H300" s="22">
        <v>45602</v>
      </c>
      <c r="I300" s="22">
        <v>45589</v>
      </c>
      <c r="J300" s="22">
        <v>45595</v>
      </c>
      <c r="K300" t="s">
        <v>104</v>
      </c>
      <c r="N300" t="s">
        <v>105</v>
      </c>
      <c r="O300" t="s">
        <v>106</v>
      </c>
      <c r="P300" t="s">
        <v>107</v>
      </c>
      <c r="Q300" t="s">
        <v>108</v>
      </c>
      <c r="R300" t="s">
        <v>109</v>
      </c>
    </row>
    <row r="301" spans="1:18" x14ac:dyDescent="0.3">
      <c r="A301">
        <v>83675</v>
      </c>
      <c r="B301">
        <v>122</v>
      </c>
      <c r="C301" t="s">
        <v>28</v>
      </c>
      <c r="D301" t="s">
        <v>162</v>
      </c>
      <c r="E301">
        <v>91.25</v>
      </c>
      <c r="F301" s="22">
        <v>45604</v>
      </c>
      <c r="G301" s="22">
        <v>45602</v>
      </c>
      <c r="H301" s="22">
        <v>45602</v>
      </c>
      <c r="I301" s="22">
        <v>45589</v>
      </c>
      <c r="J301" s="22">
        <v>45595</v>
      </c>
      <c r="K301" t="s">
        <v>104</v>
      </c>
      <c r="N301" t="s">
        <v>105</v>
      </c>
      <c r="O301" t="s">
        <v>106</v>
      </c>
      <c r="P301" t="s">
        <v>107</v>
      </c>
      <c r="Q301" t="s">
        <v>108</v>
      </c>
      <c r="R301" t="s">
        <v>109</v>
      </c>
    </row>
    <row r="302" spans="1:18" x14ac:dyDescent="0.3">
      <c r="A302">
        <v>83676</v>
      </c>
      <c r="B302">
        <v>122</v>
      </c>
      <c r="C302" t="s">
        <v>28</v>
      </c>
      <c r="D302" t="s">
        <v>221</v>
      </c>
      <c r="E302">
        <v>359.7</v>
      </c>
      <c r="F302" s="22">
        <v>45603</v>
      </c>
      <c r="G302" s="22">
        <v>45602</v>
      </c>
      <c r="H302" s="22">
        <v>45602</v>
      </c>
      <c r="I302" s="22">
        <v>45588</v>
      </c>
      <c r="J302" s="22">
        <v>45595</v>
      </c>
      <c r="K302" t="s">
        <v>104</v>
      </c>
      <c r="N302" t="s">
        <v>105</v>
      </c>
      <c r="O302" t="s">
        <v>106</v>
      </c>
      <c r="P302" t="s">
        <v>107</v>
      </c>
      <c r="Q302" t="s">
        <v>108</v>
      </c>
      <c r="R302" t="s">
        <v>109</v>
      </c>
    </row>
    <row r="303" spans="1:18" x14ac:dyDescent="0.3">
      <c r="A303">
        <v>83677</v>
      </c>
      <c r="B303">
        <v>122</v>
      </c>
      <c r="C303" t="s">
        <v>28</v>
      </c>
      <c r="D303" t="s">
        <v>203</v>
      </c>
      <c r="E303">
        <v>72.5</v>
      </c>
      <c r="F303" s="22">
        <v>45603</v>
      </c>
      <c r="G303" s="22">
        <v>45602</v>
      </c>
      <c r="H303" s="22">
        <v>45602</v>
      </c>
      <c r="I303" s="22">
        <v>45589</v>
      </c>
      <c r="J303" s="22">
        <v>45595</v>
      </c>
      <c r="K303" t="s">
        <v>104</v>
      </c>
      <c r="N303" t="s">
        <v>105</v>
      </c>
      <c r="O303" t="s">
        <v>106</v>
      </c>
      <c r="P303" t="s">
        <v>107</v>
      </c>
      <c r="Q303" t="s">
        <v>108</v>
      </c>
      <c r="R303" t="s">
        <v>109</v>
      </c>
    </row>
    <row r="304" spans="1:18" x14ac:dyDescent="0.3">
      <c r="A304">
        <v>83681</v>
      </c>
      <c r="B304">
        <v>122</v>
      </c>
      <c r="C304" t="s">
        <v>28</v>
      </c>
      <c r="D304" t="s">
        <v>221</v>
      </c>
      <c r="E304">
        <v>766.04</v>
      </c>
      <c r="F304" s="22">
        <v>45603</v>
      </c>
      <c r="G304" s="22">
        <v>45602</v>
      </c>
      <c r="H304" s="22">
        <v>45602</v>
      </c>
      <c r="I304" s="22">
        <v>45588</v>
      </c>
      <c r="J304" s="22">
        <v>45595</v>
      </c>
      <c r="K304" t="s">
        <v>104</v>
      </c>
      <c r="N304" t="s">
        <v>105</v>
      </c>
      <c r="O304" t="s">
        <v>106</v>
      </c>
      <c r="P304" t="s">
        <v>107</v>
      </c>
      <c r="Q304" t="s">
        <v>108</v>
      </c>
      <c r="R304" t="s">
        <v>109</v>
      </c>
    </row>
    <row r="305" spans="1:18" x14ac:dyDescent="0.3">
      <c r="A305">
        <v>83682</v>
      </c>
      <c r="B305">
        <v>122</v>
      </c>
      <c r="C305" t="s">
        <v>28</v>
      </c>
      <c r="D305" t="s">
        <v>115</v>
      </c>
      <c r="E305">
        <v>2780.72</v>
      </c>
      <c r="F305" s="22">
        <v>45606</v>
      </c>
      <c r="G305" s="22">
        <v>45602</v>
      </c>
      <c r="H305" s="22">
        <v>45602</v>
      </c>
      <c r="I305" s="22">
        <v>45594</v>
      </c>
      <c r="J305" s="22">
        <v>45595</v>
      </c>
      <c r="K305" t="s">
        <v>104</v>
      </c>
      <c r="N305" t="s">
        <v>105</v>
      </c>
      <c r="O305" t="s">
        <v>106</v>
      </c>
      <c r="P305" t="s">
        <v>107</v>
      </c>
      <c r="Q305" t="s">
        <v>108</v>
      </c>
      <c r="R305" t="s">
        <v>109</v>
      </c>
    </row>
    <row r="306" spans="1:18" x14ac:dyDescent="0.3">
      <c r="A306">
        <v>83683</v>
      </c>
      <c r="B306">
        <v>122</v>
      </c>
      <c r="C306" t="s">
        <v>28</v>
      </c>
      <c r="D306" t="s">
        <v>161</v>
      </c>
      <c r="E306">
        <v>1276</v>
      </c>
      <c r="F306" s="22">
        <v>45606</v>
      </c>
      <c r="G306" s="22">
        <v>45602</v>
      </c>
      <c r="H306" s="22">
        <v>45602</v>
      </c>
      <c r="I306" s="22">
        <v>45590</v>
      </c>
      <c r="J306" s="22">
        <v>45595</v>
      </c>
      <c r="K306" t="s">
        <v>104</v>
      </c>
      <c r="N306" t="s">
        <v>105</v>
      </c>
      <c r="O306" t="s">
        <v>106</v>
      </c>
      <c r="P306" t="s">
        <v>107</v>
      </c>
      <c r="Q306" t="s">
        <v>108</v>
      </c>
      <c r="R306" t="s">
        <v>109</v>
      </c>
    </row>
    <row r="307" spans="1:18" x14ac:dyDescent="0.3">
      <c r="A307">
        <v>83684</v>
      </c>
      <c r="B307">
        <v>122</v>
      </c>
      <c r="C307" t="s">
        <v>28</v>
      </c>
      <c r="D307" t="s">
        <v>160</v>
      </c>
      <c r="E307">
        <v>37.5</v>
      </c>
      <c r="F307" s="22">
        <v>45606</v>
      </c>
      <c r="G307" s="22">
        <v>45602</v>
      </c>
      <c r="H307" s="22">
        <v>45602</v>
      </c>
      <c r="I307" s="22">
        <v>45590</v>
      </c>
      <c r="J307" s="22">
        <v>45595</v>
      </c>
      <c r="K307" t="s">
        <v>104</v>
      </c>
      <c r="N307" t="s">
        <v>105</v>
      </c>
      <c r="O307" t="s">
        <v>106</v>
      </c>
      <c r="P307" t="s">
        <v>107</v>
      </c>
      <c r="Q307" t="s">
        <v>108</v>
      </c>
      <c r="R307" t="s">
        <v>109</v>
      </c>
    </row>
    <row r="308" spans="1:18" x14ac:dyDescent="0.3">
      <c r="A308">
        <v>83685</v>
      </c>
      <c r="B308">
        <v>122</v>
      </c>
      <c r="C308" t="s">
        <v>28</v>
      </c>
      <c r="D308" t="s">
        <v>280</v>
      </c>
      <c r="E308">
        <v>1029.3</v>
      </c>
      <c r="F308" s="22">
        <v>45605</v>
      </c>
      <c r="G308" s="22">
        <v>45602</v>
      </c>
      <c r="H308" s="22">
        <v>45602</v>
      </c>
      <c r="I308" s="22">
        <v>45590</v>
      </c>
      <c r="J308" s="22">
        <v>45595</v>
      </c>
      <c r="K308" t="s">
        <v>104</v>
      </c>
      <c r="L308" t="s">
        <v>213</v>
      </c>
      <c r="M308" t="s">
        <v>312</v>
      </c>
      <c r="N308" t="s">
        <v>105</v>
      </c>
      <c r="O308" t="s">
        <v>106</v>
      </c>
      <c r="P308" t="s">
        <v>107</v>
      </c>
      <c r="Q308" t="s">
        <v>108</v>
      </c>
      <c r="R308" t="s">
        <v>109</v>
      </c>
    </row>
    <row r="309" spans="1:18" x14ac:dyDescent="0.3">
      <c r="A309">
        <v>83754</v>
      </c>
      <c r="B309">
        <v>122</v>
      </c>
      <c r="C309" t="s">
        <v>28</v>
      </c>
      <c r="D309" t="s">
        <v>313</v>
      </c>
      <c r="E309">
        <v>3572.18</v>
      </c>
      <c r="F309" s="22">
        <v>45606</v>
      </c>
      <c r="G309" s="22">
        <v>45602</v>
      </c>
      <c r="H309" s="22">
        <v>45602</v>
      </c>
      <c r="I309" s="22">
        <v>45595</v>
      </c>
      <c r="J309" s="22">
        <v>45596</v>
      </c>
      <c r="K309" t="s">
        <v>119</v>
      </c>
      <c r="L309" t="s">
        <v>279</v>
      </c>
      <c r="M309" t="s">
        <v>279</v>
      </c>
      <c r="N309" t="s">
        <v>105</v>
      </c>
      <c r="O309" t="s">
        <v>106</v>
      </c>
      <c r="P309" t="s">
        <v>107</v>
      </c>
      <c r="Q309" t="s">
        <v>108</v>
      </c>
      <c r="R309" t="s">
        <v>109</v>
      </c>
    </row>
    <row r="310" spans="1:18" x14ac:dyDescent="0.3">
      <c r="A310">
        <v>83889</v>
      </c>
      <c r="B310">
        <v>122</v>
      </c>
      <c r="C310" t="s">
        <v>28</v>
      </c>
      <c r="D310" t="s">
        <v>314</v>
      </c>
      <c r="E310">
        <v>905.36</v>
      </c>
      <c r="F310" s="22">
        <v>45606</v>
      </c>
      <c r="G310" s="22">
        <v>45602</v>
      </c>
      <c r="H310" s="22">
        <v>45602</v>
      </c>
      <c r="I310" s="22">
        <v>45596</v>
      </c>
      <c r="J310" s="22">
        <v>45596</v>
      </c>
      <c r="K310" t="s">
        <v>119</v>
      </c>
      <c r="L310" t="s">
        <v>279</v>
      </c>
      <c r="M310" t="s">
        <v>279</v>
      </c>
      <c r="N310" t="s">
        <v>105</v>
      </c>
      <c r="O310" t="s">
        <v>106</v>
      </c>
      <c r="P310" t="s">
        <v>107</v>
      </c>
      <c r="Q310" t="s">
        <v>108</v>
      </c>
      <c r="R310" t="s">
        <v>109</v>
      </c>
    </row>
    <row r="311" spans="1:18" x14ac:dyDescent="0.3">
      <c r="A311">
        <v>83893</v>
      </c>
      <c r="B311">
        <v>122</v>
      </c>
      <c r="C311" t="s">
        <v>28</v>
      </c>
      <c r="D311" t="s">
        <v>315</v>
      </c>
      <c r="E311">
        <v>744.79</v>
      </c>
      <c r="F311" s="22">
        <v>45606</v>
      </c>
      <c r="G311" s="22">
        <v>45602</v>
      </c>
      <c r="H311" s="22">
        <v>45602</v>
      </c>
      <c r="I311" s="22">
        <v>45596</v>
      </c>
      <c r="J311" s="22">
        <v>45596</v>
      </c>
      <c r="K311" t="s">
        <v>119</v>
      </c>
      <c r="L311" t="s">
        <v>279</v>
      </c>
      <c r="M311" t="s">
        <v>279</v>
      </c>
      <c r="N311" t="s">
        <v>105</v>
      </c>
      <c r="O311" t="s">
        <v>106</v>
      </c>
      <c r="P311" t="s">
        <v>107</v>
      </c>
      <c r="Q311" t="s">
        <v>108</v>
      </c>
      <c r="R311" t="s">
        <v>109</v>
      </c>
    </row>
    <row r="312" spans="1:18" x14ac:dyDescent="0.3">
      <c r="A312">
        <v>83898</v>
      </c>
      <c r="B312">
        <v>122</v>
      </c>
      <c r="C312" t="s">
        <v>28</v>
      </c>
      <c r="D312" t="s">
        <v>289</v>
      </c>
      <c r="E312">
        <v>1210.8</v>
      </c>
      <c r="F312" s="22">
        <v>45606</v>
      </c>
      <c r="G312" s="22">
        <v>45602</v>
      </c>
      <c r="H312" s="22">
        <v>45602</v>
      </c>
      <c r="I312" s="22">
        <v>45596</v>
      </c>
      <c r="J312" s="22">
        <v>45596</v>
      </c>
      <c r="K312" t="s">
        <v>119</v>
      </c>
      <c r="L312" t="s">
        <v>279</v>
      </c>
      <c r="M312" t="s">
        <v>279</v>
      </c>
      <c r="N312" t="s">
        <v>105</v>
      </c>
      <c r="O312" t="s">
        <v>106</v>
      </c>
      <c r="P312" t="s">
        <v>107</v>
      </c>
      <c r="Q312" t="s">
        <v>108</v>
      </c>
      <c r="R312" t="s">
        <v>109</v>
      </c>
    </row>
    <row r="313" spans="1:18" x14ac:dyDescent="0.3">
      <c r="A313">
        <v>84166</v>
      </c>
      <c r="B313">
        <v>122</v>
      </c>
      <c r="C313" t="s">
        <v>28</v>
      </c>
      <c r="D313" t="s">
        <v>315</v>
      </c>
      <c r="E313">
        <v>151.99</v>
      </c>
      <c r="F313" s="22">
        <v>45606</v>
      </c>
      <c r="G313" s="22"/>
      <c r="H313" s="22">
        <v>45602</v>
      </c>
      <c r="I313" s="22">
        <v>45596</v>
      </c>
      <c r="J313" s="22">
        <v>45600</v>
      </c>
      <c r="K313" t="s">
        <v>119</v>
      </c>
      <c r="L313" t="s">
        <v>213</v>
      </c>
      <c r="M313" t="s">
        <v>312</v>
      </c>
      <c r="N313" t="s">
        <v>105</v>
      </c>
      <c r="O313" t="s">
        <v>106</v>
      </c>
      <c r="P313" t="s">
        <v>107</v>
      </c>
      <c r="Q313" t="s">
        <v>108</v>
      </c>
      <c r="R313" t="s">
        <v>109</v>
      </c>
    </row>
    <row r="314" spans="1:18" x14ac:dyDescent="0.3">
      <c r="A314">
        <v>84168</v>
      </c>
      <c r="B314">
        <v>122</v>
      </c>
      <c r="C314" t="s">
        <v>28</v>
      </c>
      <c r="D314" t="s">
        <v>315</v>
      </c>
      <c r="E314">
        <v>90.77</v>
      </c>
      <c r="F314" s="22">
        <v>45606</v>
      </c>
      <c r="G314" s="22"/>
      <c r="H314" s="22">
        <v>45602</v>
      </c>
      <c r="I314" s="22">
        <v>45596</v>
      </c>
      <c r="J314" s="22">
        <v>45600</v>
      </c>
      <c r="K314" t="s">
        <v>119</v>
      </c>
      <c r="L314" t="s">
        <v>112</v>
      </c>
      <c r="M314" t="s">
        <v>117</v>
      </c>
      <c r="N314" t="s">
        <v>105</v>
      </c>
      <c r="O314" t="s">
        <v>106</v>
      </c>
      <c r="P314" t="s">
        <v>107</v>
      </c>
      <c r="Q314" t="s">
        <v>108</v>
      </c>
      <c r="R314" t="s">
        <v>109</v>
      </c>
    </row>
    <row r="315" spans="1:18" x14ac:dyDescent="0.3">
      <c r="A315">
        <v>81194</v>
      </c>
      <c r="B315">
        <v>122</v>
      </c>
      <c r="C315" t="s">
        <v>28</v>
      </c>
      <c r="D315" t="s">
        <v>302</v>
      </c>
      <c r="E315">
        <v>4200</v>
      </c>
      <c r="F315" s="22">
        <v>45606</v>
      </c>
      <c r="G315" s="22">
        <v>45602</v>
      </c>
      <c r="H315" s="22">
        <v>45602</v>
      </c>
      <c r="I315" s="22">
        <v>45595</v>
      </c>
      <c r="J315" s="22">
        <v>45581</v>
      </c>
      <c r="K315" t="s">
        <v>119</v>
      </c>
      <c r="L315" t="s">
        <v>120</v>
      </c>
      <c r="M315" t="s">
        <v>316</v>
      </c>
      <c r="N315" t="s">
        <v>105</v>
      </c>
      <c r="O315" t="s">
        <v>106</v>
      </c>
      <c r="P315" t="s">
        <v>107</v>
      </c>
      <c r="Q315" t="s">
        <v>108</v>
      </c>
      <c r="R315" t="s">
        <v>109</v>
      </c>
    </row>
    <row r="316" spans="1:18" x14ac:dyDescent="0.3">
      <c r="A316">
        <v>81195</v>
      </c>
      <c r="B316">
        <v>122</v>
      </c>
      <c r="C316" t="s">
        <v>28</v>
      </c>
      <c r="D316" t="s">
        <v>317</v>
      </c>
      <c r="E316">
        <v>3850</v>
      </c>
      <c r="F316" s="22">
        <v>45606</v>
      </c>
      <c r="G316" s="22">
        <v>45602</v>
      </c>
      <c r="H316" s="22">
        <v>45602</v>
      </c>
      <c r="I316" s="22">
        <v>45595</v>
      </c>
      <c r="J316" s="22">
        <v>45581</v>
      </c>
      <c r="K316" t="s">
        <v>119</v>
      </c>
      <c r="L316" t="s">
        <v>120</v>
      </c>
      <c r="M316" t="s">
        <v>316</v>
      </c>
      <c r="N316" t="s">
        <v>105</v>
      </c>
      <c r="O316" t="s">
        <v>106</v>
      </c>
      <c r="P316" t="s">
        <v>107</v>
      </c>
      <c r="Q316" t="s">
        <v>108</v>
      </c>
      <c r="R316" t="s">
        <v>109</v>
      </c>
    </row>
    <row r="317" spans="1:18" x14ac:dyDescent="0.3">
      <c r="A317">
        <v>81197</v>
      </c>
      <c r="B317">
        <v>122</v>
      </c>
      <c r="C317" t="s">
        <v>28</v>
      </c>
      <c r="D317" t="s">
        <v>318</v>
      </c>
      <c r="E317">
        <v>5400</v>
      </c>
      <c r="F317" s="22">
        <v>45606</v>
      </c>
      <c r="G317" s="22">
        <v>45602</v>
      </c>
      <c r="H317" s="22">
        <v>45602</v>
      </c>
      <c r="I317" s="22">
        <v>45595</v>
      </c>
      <c r="J317" s="22">
        <v>45581</v>
      </c>
      <c r="K317" t="s">
        <v>119</v>
      </c>
      <c r="L317" t="s">
        <v>120</v>
      </c>
      <c r="M317" t="s">
        <v>316</v>
      </c>
      <c r="N317" t="s">
        <v>105</v>
      </c>
      <c r="O317" t="s">
        <v>106</v>
      </c>
      <c r="P317" t="s">
        <v>107</v>
      </c>
      <c r="Q317" t="s">
        <v>108</v>
      </c>
      <c r="R317" t="s">
        <v>109</v>
      </c>
    </row>
    <row r="318" spans="1:18" x14ac:dyDescent="0.3">
      <c r="A318">
        <v>81198</v>
      </c>
      <c r="B318">
        <v>122</v>
      </c>
      <c r="C318" t="s">
        <v>28</v>
      </c>
      <c r="D318" t="s">
        <v>301</v>
      </c>
      <c r="E318">
        <v>2700</v>
      </c>
      <c r="F318" s="22">
        <v>45606</v>
      </c>
      <c r="G318" s="22">
        <v>45602</v>
      </c>
      <c r="H318" s="22">
        <v>45602</v>
      </c>
      <c r="I318" s="22">
        <v>45595</v>
      </c>
      <c r="J318" s="22">
        <v>45581</v>
      </c>
      <c r="K318" t="s">
        <v>119</v>
      </c>
      <c r="L318" t="s">
        <v>120</v>
      </c>
      <c r="M318" t="s">
        <v>316</v>
      </c>
      <c r="N318" t="s">
        <v>105</v>
      </c>
      <c r="O318" t="s">
        <v>106</v>
      </c>
      <c r="P318" t="s">
        <v>107</v>
      </c>
      <c r="Q318" t="s">
        <v>108</v>
      </c>
      <c r="R318" t="s">
        <v>109</v>
      </c>
    </row>
    <row r="319" spans="1:18" x14ac:dyDescent="0.3">
      <c r="A319">
        <v>81200</v>
      </c>
      <c r="B319">
        <v>122</v>
      </c>
      <c r="C319" t="s">
        <v>28</v>
      </c>
      <c r="D319" t="s">
        <v>304</v>
      </c>
      <c r="E319">
        <v>4800</v>
      </c>
      <c r="F319" s="22">
        <v>45606</v>
      </c>
      <c r="G319" s="22">
        <v>45602</v>
      </c>
      <c r="H319" s="22">
        <v>45602</v>
      </c>
      <c r="I319" s="22">
        <v>45595</v>
      </c>
      <c r="J319" s="22">
        <v>45581</v>
      </c>
      <c r="K319" t="s">
        <v>119</v>
      </c>
      <c r="L319" t="s">
        <v>120</v>
      </c>
      <c r="M319" t="s">
        <v>316</v>
      </c>
      <c r="N319" t="s">
        <v>105</v>
      </c>
      <c r="O319" t="s">
        <v>106</v>
      </c>
      <c r="P319" t="s">
        <v>107</v>
      </c>
      <c r="Q319" t="s">
        <v>108</v>
      </c>
      <c r="R319" t="s">
        <v>109</v>
      </c>
    </row>
    <row r="320" spans="1:18" x14ac:dyDescent="0.3">
      <c r="A320">
        <v>81203</v>
      </c>
      <c r="B320">
        <v>122</v>
      </c>
      <c r="C320" t="s">
        <v>28</v>
      </c>
      <c r="D320" t="s">
        <v>305</v>
      </c>
      <c r="E320">
        <v>6600</v>
      </c>
      <c r="F320" s="22">
        <v>45606</v>
      </c>
      <c r="G320" s="22">
        <v>45602</v>
      </c>
      <c r="H320" s="22">
        <v>45602</v>
      </c>
      <c r="I320" s="22">
        <v>45595</v>
      </c>
      <c r="J320" s="22">
        <v>45581</v>
      </c>
      <c r="K320" t="s">
        <v>119</v>
      </c>
      <c r="L320" t="s">
        <v>120</v>
      </c>
      <c r="M320" t="s">
        <v>316</v>
      </c>
      <c r="N320" t="s">
        <v>105</v>
      </c>
      <c r="O320" t="s">
        <v>106</v>
      </c>
      <c r="P320" t="s">
        <v>107</v>
      </c>
      <c r="Q320" t="s">
        <v>108</v>
      </c>
      <c r="R320" t="s">
        <v>109</v>
      </c>
    </row>
    <row r="321" spans="1:18" x14ac:dyDescent="0.3">
      <c r="A321">
        <v>81207</v>
      </c>
      <c r="B321">
        <v>122</v>
      </c>
      <c r="C321" t="s">
        <v>28</v>
      </c>
      <c r="D321" t="s">
        <v>306</v>
      </c>
      <c r="E321">
        <v>3100</v>
      </c>
      <c r="F321" s="22">
        <v>45606</v>
      </c>
      <c r="G321" s="22">
        <v>45602</v>
      </c>
      <c r="H321" s="22">
        <v>45602</v>
      </c>
      <c r="I321" s="22">
        <v>45595</v>
      </c>
      <c r="J321" s="22">
        <v>45581</v>
      </c>
      <c r="K321" t="s">
        <v>119</v>
      </c>
      <c r="L321" t="s">
        <v>120</v>
      </c>
      <c r="M321" t="s">
        <v>316</v>
      </c>
      <c r="N321" t="s">
        <v>105</v>
      </c>
      <c r="O321" t="s">
        <v>106</v>
      </c>
      <c r="P321" t="s">
        <v>107</v>
      </c>
      <c r="Q321" t="s">
        <v>108</v>
      </c>
      <c r="R321" t="s">
        <v>109</v>
      </c>
    </row>
    <row r="322" spans="1:18" x14ac:dyDescent="0.3">
      <c r="A322">
        <v>81208</v>
      </c>
      <c r="B322">
        <v>122</v>
      </c>
      <c r="C322" t="s">
        <v>28</v>
      </c>
      <c r="D322" t="s">
        <v>319</v>
      </c>
      <c r="E322">
        <v>1398</v>
      </c>
      <c r="F322" s="22">
        <v>45606</v>
      </c>
      <c r="G322" s="22">
        <v>45602</v>
      </c>
      <c r="H322" s="22">
        <v>45602</v>
      </c>
      <c r="I322" s="22">
        <v>45595</v>
      </c>
      <c r="J322" s="22">
        <v>45581</v>
      </c>
      <c r="K322" t="s">
        <v>119</v>
      </c>
      <c r="L322" t="s">
        <v>120</v>
      </c>
      <c r="M322" t="s">
        <v>316</v>
      </c>
      <c r="N322" t="s">
        <v>105</v>
      </c>
      <c r="O322" t="s">
        <v>106</v>
      </c>
      <c r="P322" t="s">
        <v>107</v>
      </c>
      <c r="Q322" t="s">
        <v>108</v>
      </c>
      <c r="R322" t="s">
        <v>109</v>
      </c>
    </row>
    <row r="323" spans="1:18" x14ac:dyDescent="0.3">
      <c r="A323">
        <v>81209</v>
      </c>
      <c r="B323">
        <v>122</v>
      </c>
      <c r="C323" t="s">
        <v>28</v>
      </c>
      <c r="D323" t="s">
        <v>320</v>
      </c>
      <c r="E323">
        <v>1800</v>
      </c>
      <c r="F323" s="22">
        <v>45606</v>
      </c>
      <c r="G323" s="22">
        <v>45602</v>
      </c>
      <c r="H323" s="22">
        <v>45602</v>
      </c>
      <c r="I323" s="22">
        <v>45595</v>
      </c>
      <c r="J323" s="22">
        <v>45581</v>
      </c>
      <c r="K323" t="s">
        <v>119</v>
      </c>
      <c r="L323" t="s">
        <v>120</v>
      </c>
      <c r="M323" t="s">
        <v>316</v>
      </c>
      <c r="N323" t="s">
        <v>105</v>
      </c>
      <c r="O323" t="s">
        <v>106</v>
      </c>
      <c r="P323" t="s">
        <v>107</v>
      </c>
      <c r="Q323" t="s">
        <v>108</v>
      </c>
      <c r="R323" t="s">
        <v>109</v>
      </c>
    </row>
    <row r="324" spans="1:18" x14ac:dyDescent="0.3">
      <c r="A324">
        <v>81211</v>
      </c>
      <c r="B324">
        <v>122</v>
      </c>
      <c r="C324" t="s">
        <v>28</v>
      </c>
      <c r="D324" t="s">
        <v>321</v>
      </c>
      <c r="E324">
        <v>7200</v>
      </c>
      <c r="F324" s="22">
        <v>45606</v>
      </c>
      <c r="G324" s="22">
        <v>45602</v>
      </c>
      <c r="H324" s="22">
        <v>45602</v>
      </c>
      <c r="I324" s="22">
        <v>45595</v>
      </c>
      <c r="J324" s="22">
        <v>45581</v>
      </c>
      <c r="K324" t="s">
        <v>119</v>
      </c>
      <c r="L324" t="s">
        <v>120</v>
      </c>
      <c r="M324" t="s">
        <v>316</v>
      </c>
      <c r="N324" t="s">
        <v>105</v>
      </c>
      <c r="O324" t="s">
        <v>106</v>
      </c>
      <c r="P324" t="s">
        <v>107</v>
      </c>
      <c r="Q324" t="s">
        <v>108</v>
      </c>
      <c r="R324" t="s">
        <v>109</v>
      </c>
    </row>
    <row r="325" spans="1:18" x14ac:dyDescent="0.3">
      <c r="A325">
        <v>81212</v>
      </c>
      <c r="B325">
        <v>122</v>
      </c>
      <c r="C325" t="s">
        <v>28</v>
      </c>
      <c r="D325" t="s">
        <v>307</v>
      </c>
      <c r="E325">
        <v>4200</v>
      </c>
      <c r="F325" s="22">
        <v>45606</v>
      </c>
      <c r="G325" s="22">
        <v>45602</v>
      </c>
      <c r="H325" s="22">
        <v>45602</v>
      </c>
      <c r="I325" s="22">
        <v>45595</v>
      </c>
      <c r="J325" s="22">
        <v>45581</v>
      </c>
      <c r="K325" t="s">
        <v>119</v>
      </c>
      <c r="L325" t="s">
        <v>120</v>
      </c>
      <c r="M325" t="s">
        <v>316</v>
      </c>
      <c r="N325" t="s">
        <v>105</v>
      </c>
      <c r="O325" t="s">
        <v>106</v>
      </c>
      <c r="P325" t="s">
        <v>107</v>
      </c>
      <c r="Q325" t="s">
        <v>108</v>
      </c>
      <c r="R325" t="s">
        <v>109</v>
      </c>
    </row>
    <row r="326" spans="1:18" x14ac:dyDescent="0.3">
      <c r="A326">
        <v>81214</v>
      </c>
      <c r="B326">
        <v>122</v>
      </c>
      <c r="C326" t="s">
        <v>28</v>
      </c>
      <c r="D326" t="s">
        <v>322</v>
      </c>
      <c r="E326">
        <v>2400</v>
      </c>
      <c r="F326" s="22">
        <v>45606</v>
      </c>
      <c r="G326" s="22">
        <v>45602</v>
      </c>
      <c r="H326" s="22">
        <v>45602</v>
      </c>
      <c r="I326" s="22">
        <v>45595</v>
      </c>
      <c r="J326" s="22">
        <v>45581</v>
      </c>
      <c r="K326" t="s">
        <v>119</v>
      </c>
      <c r="L326" t="s">
        <v>120</v>
      </c>
      <c r="M326" t="s">
        <v>316</v>
      </c>
      <c r="N326" t="s">
        <v>105</v>
      </c>
      <c r="O326" t="s">
        <v>106</v>
      </c>
      <c r="P326" t="s">
        <v>107</v>
      </c>
      <c r="Q326" t="s">
        <v>108</v>
      </c>
      <c r="R326" t="s">
        <v>109</v>
      </c>
    </row>
    <row r="327" spans="1:18" x14ac:dyDescent="0.3">
      <c r="A327">
        <v>81215</v>
      </c>
      <c r="B327">
        <v>122</v>
      </c>
      <c r="C327" t="s">
        <v>28</v>
      </c>
      <c r="D327" t="s">
        <v>323</v>
      </c>
      <c r="E327">
        <v>1809</v>
      </c>
      <c r="F327" s="22">
        <v>45606</v>
      </c>
      <c r="G327" s="22">
        <v>45602</v>
      </c>
      <c r="H327" s="22">
        <v>45602</v>
      </c>
      <c r="I327" s="22">
        <v>45595</v>
      </c>
      <c r="J327" s="22">
        <v>45581</v>
      </c>
      <c r="K327" t="s">
        <v>119</v>
      </c>
      <c r="L327" t="s">
        <v>120</v>
      </c>
      <c r="M327" t="s">
        <v>316</v>
      </c>
      <c r="N327" t="s">
        <v>105</v>
      </c>
      <c r="O327" t="s">
        <v>106</v>
      </c>
      <c r="P327" t="s">
        <v>107</v>
      </c>
      <c r="Q327" t="s">
        <v>108</v>
      </c>
      <c r="R327" t="s">
        <v>109</v>
      </c>
    </row>
    <row r="328" spans="1:18" x14ac:dyDescent="0.3">
      <c r="A328">
        <v>81216</v>
      </c>
      <c r="B328">
        <v>122</v>
      </c>
      <c r="C328" t="s">
        <v>28</v>
      </c>
      <c r="D328" t="s">
        <v>299</v>
      </c>
      <c r="E328">
        <v>6000</v>
      </c>
      <c r="F328" s="22">
        <v>45606</v>
      </c>
      <c r="G328" s="22">
        <v>45602</v>
      </c>
      <c r="H328" s="22">
        <v>45602</v>
      </c>
      <c r="I328" s="22">
        <v>45595</v>
      </c>
      <c r="J328" s="22">
        <v>45581</v>
      </c>
      <c r="K328" t="s">
        <v>119</v>
      </c>
      <c r="L328" t="s">
        <v>120</v>
      </c>
      <c r="M328" t="s">
        <v>316</v>
      </c>
      <c r="N328" t="s">
        <v>105</v>
      </c>
      <c r="O328" t="s">
        <v>106</v>
      </c>
      <c r="P328" t="s">
        <v>107</v>
      </c>
      <c r="Q328" t="s">
        <v>108</v>
      </c>
      <c r="R328" t="s">
        <v>109</v>
      </c>
    </row>
    <row r="329" spans="1:18" x14ac:dyDescent="0.3">
      <c r="A329">
        <v>81217</v>
      </c>
      <c r="B329">
        <v>122</v>
      </c>
      <c r="C329" t="s">
        <v>28</v>
      </c>
      <c r="D329" t="s">
        <v>309</v>
      </c>
      <c r="E329">
        <v>4200</v>
      </c>
      <c r="F329" s="22">
        <v>45606</v>
      </c>
      <c r="G329" s="22">
        <v>45602</v>
      </c>
      <c r="H329" s="22">
        <v>45602</v>
      </c>
      <c r="I329" s="22">
        <v>45595</v>
      </c>
      <c r="J329" s="22">
        <v>45581</v>
      </c>
      <c r="K329" t="s">
        <v>119</v>
      </c>
      <c r="L329" t="s">
        <v>120</v>
      </c>
      <c r="M329" t="s">
        <v>316</v>
      </c>
      <c r="N329" t="s">
        <v>105</v>
      </c>
      <c r="O329" t="s">
        <v>106</v>
      </c>
      <c r="P329" t="s">
        <v>107</v>
      </c>
      <c r="Q329" t="s">
        <v>108</v>
      </c>
      <c r="R329" t="s">
        <v>109</v>
      </c>
    </row>
    <row r="330" spans="1:18" x14ac:dyDescent="0.3">
      <c r="A330">
        <v>81219</v>
      </c>
      <c r="B330">
        <v>122</v>
      </c>
      <c r="C330" t="s">
        <v>28</v>
      </c>
      <c r="D330" t="s">
        <v>303</v>
      </c>
      <c r="E330">
        <v>4000</v>
      </c>
      <c r="F330" s="22">
        <v>45606</v>
      </c>
      <c r="G330" s="22">
        <v>45602</v>
      </c>
      <c r="H330" s="22">
        <v>45602</v>
      </c>
      <c r="I330" s="22">
        <v>45595</v>
      </c>
      <c r="J330" s="22">
        <v>45581</v>
      </c>
      <c r="K330" t="s">
        <v>119</v>
      </c>
      <c r="L330" t="s">
        <v>120</v>
      </c>
      <c r="M330" t="s">
        <v>316</v>
      </c>
      <c r="N330" t="s">
        <v>105</v>
      </c>
      <c r="O330" t="s">
        <v>106</v>
      </c>
      <c r="P330" t="s">
        <v>107</v>
      </c>
      <c r="Q330" t="s">
        <v>108</v>
      </c>
      <c r="R330" t="s">
        <v>109</v>
      </c>
    </row>
    <row r="331" spans="1:18" x14ac:dyDescent="0.3">
      <c r="A331">
        <v>81220</v>
      </c>
      <c r="B331">
        <v>122</v>
      </c>
      <c r="C331" t="s">
        <v>28</v>
      </c>
      <c r="D331" t="s">
        <v>310</v>
      </c>
      <c r="E331">
        <v>2400</v>
      </c>
      <c r="F331" s="22">
        <v>45606</v>
      </c>
      <c r="G331" s="22">
        <v>45602</v>
      </c>
      <c r="H331" s="22">
        <v>45602</v>
      </c>
      <c r="I331" s="22">
        <v>45595</v>
      </c>
      <c r="J331" s="22">
        <v>45581</v>
      </c>
      <c r="K331" t="s">
        <v>119</v>
      </c>
      <c r="L331" t="s">
        <v>120</v>
      </c>
      <c r="M331" t="s">
        <v>316</v>
      </c>
      <c r="N331" t="s">
        <v>105</v>
      </c>
      <c r="O331" t="s">
        <v>106</v>
      </c>
      <c r="P331" t="s">
        <v>107</v>
      </c>
      <c r="Q331" t="s">
        <v>108</v>
      </c>
      <c r="R331" t="s">
        <v>109</v>
      </c>
    </row>
    <row r="332" spans="1:18" x14ac:dyDescent="0.3">
      <c r="A332">
        <v>81221</v>
      </c>
      <c r="B332">
        <v>122</v>
      </c>
      <c r="C332" t="s">
        <v>28</v>
      </c>
      <c r="D332" t="s">
        <v>324</v>
      </c>
      <c r="E332">
        <v>1800</v>
      </c>
      <c r="F332" s="22">
        <v>45606</v>
      </c>
      <c r="G332" s="22">
        <v>45602</v>
      </c>
      <c r="H332" s="22">
        <v>45602</v>
      </c>
      <c r="I332" s="22">
        <v>45595</v>
      </c>
      <c r="J332" s="22">
        <v>45581</v>
      </c>
      <c r="K332" t="s">
        <v>119</v>
      </c>
      <c r="L332" t="s">
        <v>120</v>
      </c>
      <c r="M332" t="s">
        <v>316</v>
      </c>
      <c r="N332" t="s">
        <v>105</v>
      </c>
      <c r="O332" t="s">
        <v>106</v>
      </c>
      <c r="P332" t="s">
        <v>107</v>
      </c>
      <c r="Q332" t="s">
        <v>108</v>
      </c>
      <c r="R332" t="s">
        <v>109</v>
      </c>
    </row>
    <row r="333" spans="1:18" x14ac:dyDescent="0.3">
      <c r="A333">
        <v>81224</v>
      </c>
      <c r="B333">
        <v>122</v>
      </c>
      <c r="C333" t="s">
        <v>28</v>
      </c>
      <c r="D333" t="s">
        <v>325</v>
      </c>
      <c r="E333">
        <v>4221</v>
      </c>
      <c r="F333" s="22">
        <v>45606</v>
      </c>
      <c r="G333" s="22">
        <v>45602</v>
      </c>
      <c r="H333" s="22">
        <v>45602</v>
      </c>
      <c r="I333" s="22">
        <v>45595</v>
      </c>
      <c r="J333" s="22">
        <v>45581</v>
      </c>
      <c r="K333" t="s">
        <v>119</v>
      </c>
      <c r="L333" t="s">
        <v>120</v>
      </c>
      <c r="M333" t="s">
        <v>316</v>
      </c>
      <c r="N333" t="s">
        <v>105</v>
      </c>
      <c r="O333" t="s">
        <v>106</v>
      </c>
      <c r="P333" t="s">
        <v>107</v>
      </c>
      <c r="Q333" t="s">
        <v>108</v>
      </c>
      <c r="R333" t="s">
        <v>109</v>
      </c>
    </row>
    <row r="334" spans="1:18" x14ac:dyDescent="0.3">
      <c r="A334">
        <v>81225</v>
      </c>
      <c r="B334">
        <v>122</v>
      </c>
      <c r="C334" t="s">
        <v>28</v>
      </c>
      <c r="D334" t="s">
        <v>326</v>
      </c>
      <c r="E334">
        <v>6000</v>
      </c>
      <c r="F334" s="22">
        <v>45606</v>
      </c>
      <c r="G334" s="22">
        <v>45602</v>
      </c>
      <c r="H334" s="22">
        <v>45602</v>
      </c>
      <c r="I334" s="22">
        <v>45595</v>
      </c>
      <c r="J334" s="22">
        <v>45581</v>
      </c>
      <c r="K334" t="s">
        <v>119</v>
      </c>
      <c r="L334" t="s">
        <v>120</v>
      </c>
      <c r="M334" t="s">
        <v>316</v>
      </c>
      <c r="N334" t="s">
        <v>105</v>
      </c>
      <c r="O334" t="s">
        <v>106</v>
      </c>
      <c r="P334" t="s">
        <v>107</v>
      </c>
      <c r="Q334" t="s">
        <v>108</v>
      </c>
      <c r="R334" t="s">
        <v>109</v>
      </c>
    </row>
    <row r="335" spans="1:18" x14ac:dyDescent="0.3">
      <c r="A335">
        <v>81226</v>
      </c>
      <c r="B335">
        <v>122</v>
      </c>
      <c r="C335" t="s">
        <v>28</v>
      </c>
      <c r="D335" t="s">
        <v>308</v>
      </c>
      <c r="E335">
        <v>2700</v>
      </c>
      <c r="F335" s="22">
        <v>45606</v>
      </c>
      <c r="G335" s="22">
        <v>45602</v>
      </c>
      <c r="H335" s="22">
        <v>45602</v>
      </c>
      <c r="I335" s="22">
        <v>45595</v>
      </c>
      <c r="J335" s="22">
        <v>45581</v>
      </c>
      <c r="K335" t="s">
        <v>119</v>
      </c>
      <c r="L335" t="s">
        <v>120</v>
      </c>
      <c r="M335" t="s">
        <v>316</v>
      </c>
      <c r="N335" t="s">
        <v>105</v>
      </c>
      <c r="O335" t="s">
        <v>106</v>
      </c>
      <c r="P335" t="s">
        <v>107</v>
      </c>
      <c r="Q335" t="s">
        <v>108</v>
      </c>
      <c r="R335" t="s">
        <v>109</v>
      </c>
    </row>
    <row r="336" spans="1:18" x14ac:dyDescent="0.3">
      <c r="A336">
        <v>81483</v>
      </c>
      <c r="B336">
        <v>122</v>
      </c>
      <c r="C336" t="s">
        <v>28</v>
      </c>
      <c r="D336" t="s">
        <v>155</v>
      </c>
      <c r="E336">
        <v>855</v>
      </c>
      <c r="F336" s="22">
        <v>45603</v>
      </c>
      <c r="G336" s="22">
        <v>45602</v>
      </c>
      <c r="H336" s="22">
        <v>45602</v>
      </c>
      <c r="I336" s="22">
        <v>45573</v>
      </c>
      <c r="J336" s="22">
        <v>45581</v>
      </c>
      <c r="K336" t="s">
        <v>104</v>
      </c>
      <c r="N336" t="s">
        <v>105</v>
      </c>
      <c r="O336" t="s">
        <v>106</v>
      </c>
      <c r="P336" t="s">
        <v>107</v>
      </c>
      <c r="Q336" t="s">
        <v>108</v>
      </c>
      <c r="R336" t="s">
        <v>109</v>
      </c>
    </row>
    <row r="337" spans="1:18" x14ac:dyDescent="0.3">
      <c r="A337">
        <v>81492</v>
      </c>
      <c r="B337">
        <v>122</v>
      </c>
      <c r="C337" t="s">
        <v>28</v>
      </c>
      <c r="D337" t="s">
        <v>152</v>
      </c>
      <c r="E337">
        <v>2379.6</v>
      </c>
      <c r="F337" s="22">
        <v>45604</v>
      </c>
      <c r="G337" s="22">
        <v>45602</v>
      </c>
      <c r="H337" s="22">
        <v>45602</v>
      </c>
      <c r="I337" s="22">
        <v>45573</v>
      </c>
      <c r="J337" s="22">
        <v>45581</v>
      </c>
      <c r="K337" t="s">
        <v>104</v>
      </c>
      <c r="N337" t="s">
        <v>105</v>
      </c>
      <c r="O337" t="s">
        <v>106</v>
      </c>
      <c r="P337" t="s">
        <v>107</v>
      </c>
      <c r="Q337" t="s">
        <v>108</v>
      </c>
      <c r="R337" t="s">
        <v>109</v>
      </c>
    </row>
    <row r="338" spans="1:18" x14ac:dyDescent="0.3">
      <c r="A338">
        <v>81513</v>
      </c>
      <c r="B338">
        <v>122</v>
      </c>
      <c r="C338" t="s">
        <v>28</v>
      </c>
      <c r="D338" t="s">
        <v>151</v>
      </c>
      <c r="E338">
        <v>1338.12</v>
      </c>
      <c r="F338" s="22">
        <v>45603</v>
      </c>
      <c r="G338" s="22">
        <v>45602</v>
      </c>
      <c r="H338" s="22">
        <v>45602</v>
      </c>
      <c r="I338" s="22">
        <v>45573</v>
      </c>
      <c r="J338" s="22">
        <v>45581</v>
      </c>
      <c r="K338" t="s">
        <v>104</v>
      </c>
      <c r="N338" t="s">
        <v>105</v>
      </c>
      <c r="O338" t="s">
        <v>106</v>
      </c>
      <c r="P338" t="s">
        <v>107</v>
      </c>
      <c r="Q338" t="s">
        <v>108</v>
      </c>
      <c r="R338" t="s">
        <v>109</v>
      </c>
    </row>
    <row r="339" spans="1:18" x14ac:dyDescent="0.3">
      <c r="A339">
        <v>81539</v>
      </c>
      <c r="B339">
        <v>122</v>
      </c>
      <c r="C339" t="s">
        <v>28</v>
      </c>
      <c r="D339" t="s">
        <v>270</v>
      </c>
      <c r="E339">
        <v>1407.75</v>
      </c>
      <c r="F339" s="22">
        <v>45606</v>
      </c>
      <c r="G339" s="22">
        <v>45602</v>
      </c>
      <c r="H339" s="22">
        <v>45602</v>
      </c>
      <c r="I339" s="22">
        <v>45576</v>
      </c>
      <c r="J339" s="22">
        <v>45582</v>
      </c>
      <c r="K339" t="s">
        <v>104</v>
      </c>
      <c r="L339" t="s">
        <v>166</v>
      </c>
      <c r="M339" t="s">
        <v>251</v>
      </c>
      <c r="N339" t="s">
        <v>105</v>
      </c>
      <c r="O339" t="s">
        <v>106</v>
      </c>
      <c r="P339" t="s">
        <v>107</v>
      </c>
      <c r="Q339" t="s">
        <v>108</v>
      </c>
      <c r="R339" t="s">
        <v>109</v>
      </c>
    </row>
    <row r="340" spans="1:18" x14ac:dyDescent="0.3">
      <c r="A340">
        <v>85208</v>
      </c>
      <c r="B340">
        <v>122</v>
      </c>
      <c r="C340" t="s">
        <v>28</v>
      </c>
      <c r="D340" t="s">
        <v>180</v>
      </c>
      <c r="E340">
        <v>210.6</v>
      </c>
      <c r="F340" s="22">
        <v>45602</v>
      </c>
      <c r="G340" s="22"/>
      <c r="H340" s="22">
        <v>45602</v>
      </c>
      <c r="I340" s="22">
        <v>45602</v>
      </c>
      <c r="J340" s="22">
        <v>45603</v>
      </c>
      <c r="K340" t="s">
        <v>181</v>
      </c>
      <c r="L340" t="s">
        <v>182</v>
      </c>
      <c r="M340" t="s">
        <v>18</v>
      </c>
      <c r="Q340" t="s">
        <v>108</v>
      </c>
    </row>
    <row r="341" spans="1:18" x14ac:dyDescent="0.3">
      <c r="A341">
        <v>80823</v>
      </c>
      <c r="B341">
        <v>122</v>
      </c>
      <c r="C341" t="s">
        <v>28</v>
      </c>
      <c r="D341" t="s">
        <v>151</v>
      </c>
      <c r="E341">
        <v>1653.12</v>
      </c>
      <c r="F341" s="22">
        <v>45605</v>
      </c>
      <c r="G341" s="22">
        <v>45602</v>
      </c>
      <c r="H341" s="22">
        <v>45602</v>
      </c>
      <c r="I341" s="22">
        <v>45575</v>
      </c>
      <c r="J341" s="22">
        <v>45580</v>
      </c>
      <c r="K341" t="s">
        <v>104</v>
      </c>
      <c r="N341" t="s">
        <v>105</v>
      </c>
      <c r="O341" t="s">
        <v>106</v>
      </c>
      <c r="P341" t="s">
        <v>107</v>
      </c>
      <c r="Q341" t="s">
        <v>108</v>
      </c>
      <c r="R341" t="s">
        <v>109</v>
      </c>
    </row>
    <row r="342" spans="1:18" x14ac:dyDescent="0.3">
      <c r="A342">
        <v>80826</v>
      </c>
      <c r="B342">
        <v>122</v>
      </c>
      <c r="C342" t="s">
        <v>28</v>
      </c>
      <c r="D342" t="s">
        <v>155</v>
      </c>
      <c r="E342">
        <v>648</v>
      </c>
      <c r="F342" s="22">
        <v>45604</v>
      </c>
      <c r="G342" s="22">
        <v>45602</v>
      </c>
      <c r="H342" s="22">
        <v>45602</v>
      </c>
      <c r="I342" s="22">
        <v>45574</v>
      </c>
      <c r="J342" s="22">
        <v>45580</v>
      </c>
      <c r="K342" t="s">
        <v>104</v>
      </c>
      <c r="N342" t="s">
        <v>105</v>
      </c>
      <c r="O342" t="s">
        <v>106</v>
      </c>
      <c r="P342" t="s">
        <v>107</v>
      </c>
      <c r="Q342" t="s">
        <v>108</v>
      </c>
      <c r="R342" t="s">
        <v>109</v>
      </c>
    </row>
    <row r="343" spans="1:18" x14ac:dyDescent="0.3">
      <c r="A343">
        <v>84465</v>
      </c>
      <c r="B343">
        <v>122</v>
      </c>
      <c r="C343" t="s">
        <v>28</v>
      </c>
      <c r="D343" t="s">
        <v>123</v>
      </c>
      <c r="E343">
        <v>2699.82</v>
      </c>
      <c r="F343" s="22">
        <v>45602</v>
      </c>
      <c r="G343" s="22">
        <v>45602</v>
      </c>
      <c r="H343" s="22">
        <v>45602</v>
      </c>
      <c r="I343" s="22">
        <v>45595</v>
      </c>
      <c r="J343" s="22"/>
      <c r="K343" t="s">
        <v>119</v>
      </c>
      <c r="L343" t="s">
        <v>120</v>
      </c>
      <c r="M343" t="s">
        <v>121</v>
      </c>
      <c r="N343" t="s">
        <v>105</v>
      </c>
      <c r="O343" t="s">
        <v>106</v>
      </c>
      <c r="P343" t="s">
        <v>107</v>
      </c>
      <c r="Q343" t="s">
        <v>108</v>
      </c>
      <c r="R343" t="s">
        <v>109</v>
      </c>
    </row>
    <row r="344" spans="1:18" x14ac:dyDescent="0.3">
      <c r="A344">
        <v>84466</v>
      </c>
      <c r="B344">
        <v>122</v>
      </c>
      <c r="C344" t="s">
        <v>28</v>
      </c>
      <c r="D344" t="s">
        <v>125</v>
      </c>
      <c r="E344">
        <v>3139.06</v>
      </c>
      <c r="F344" s="22">
        <v>45602</v>
      </c>
      <c r="G344" s="22">
        <v>45602</v>
      </c>
      <c r="H344" s="22">
        <v>45602</v>
      </c>
      <c r="I344" s="22">
        <v>45595</v>
      </c>
      <c r="J344" s="22"/>
      <c r="K344" t="s">
        <v>119</v>
      </c>
      <c r="L344" t="s">
        <v>120</v>
      </c>
      <c r="M344" t="s">
        <v>121</v>
      </c>
      <c r="N344" t="s">
        <v>105</v>
      </c>
      <c r="O344" t="s">
        <v>106</v>
      </c>
      <c r="P344" t="s">
        <v>107</v>
      </c>
      <c r="Q344" t="s">
        <v>108</v>
      </c>
      <c r="R344" t="s">
        <v>109</v>
      </c>
    </row>
    <row r="345" spans="1:18" x14ac:dyDescent="0.3">
      <c r="A345">
        <v>84467</v>
      </c>
      <c r="B345">
        <v>122</v>
      </c>
      <c r="C345" t="s">
        <v>28</v>
      </c>
      <c r="D345" t="s">
        <v>126</v>
      </c>
      <c r="E345">
        <v>2260.12</v>
      </c>
      <c r="F345" s="22">
        <v>45602</v>
      </c>
      <c r="G345" s="22">
        <v>45602</v>
      </c>
      <c r="H345" s="22">
        <v>45602</v>
      </c>
      <c r="I345" s="22">
        <v>45595</v>
      </c>
      <c r="J345" s="22"/>
      <c r="K345" t="s">
        <v>119</v>
      </c>
      <c r="L345" t="s">
        <v>120</v>
      </c>
      <c r="M345" t="s">
        <v>121</v>
      </c>
      <c r="N345" t="s">
        <v>105</v>
      </c>
      <c r="O345" t="s">
        <v>106</v>
      </c>
      <c r="P345" t="s">
        <v>107</v>
      </c>
      <c r="Q345" t="s">
        <v>108</v>
      </c>
      <c r="R345" t="s">
        <v>109</v>
      </c>
    </row>
    <row r="346" spans="1:18" x14ac:dyDescent="0.3">
      <c r="A346">
        <v>84468</v>
      </c>
      <c r="B346">
        <v>122</v>
      </c>
      <c r="C346" t="s">
        <v>28</v>
      </c>
      <c r="D346" t="s">
        <v>127</v>
      </c>
      <c r="E346">
        <v>2959.65</v>
      </c>
      <c r="F346" s="22">
        <v>45602</v>
      </c>
      <c r="G346" s="22">
        <v>45602</v>
      </c>
      <c r="H346" s="22">
        <v>45602</v>
      </c>
      <c r="I346" s="22">
        <v>45595</v>
      </c>
      <c r="J346" s="22"/>
      <c r="K346" t="s">
        <v>119</v>
      </c>
      <c r="L346" t="s">
        <v>120</v>
      </c>
      <c r="M346" t="s">
        <v>121</v>
      </c>
      <c r="N346" t="s">
        <v>105</v>
      </c>
      <c r="O346" t="s">
        <v>106</v>
      </c>
      <c r="P346" t="s">
        <v>107</v>
      </c>
      <c r="Q346" t="s">
        <v>108</v>
      </c>
      <c r="R346" t="s">
        <v>109</v>
      </c>
    </row>
    <row r="347" spans="1:18" x14ac:dyDescent="0.3">
      <c r="A347">
        <v>84469</v>
      </c>
      <c r="B347">
        <v>122</v>
      </c>
      <c r="C347" t="s">
        <v>28</v>
      </c>
      <c r="D347" t="s">
        <v>118</v>
      </c>
      <c r="E347">
        <v>1244.57</v>
      </c>
      <c r="F347" s="22">
        <v>45602</v>
      </c>
      <c r="G347" s="22">
        <v>45602</v>
      </c>
      <c r="H347" s="22">
        <v>45602</v>
      </c>
      <c r="I347" s="22">
        <v>45595</v>
      </c>
      <c r="J347" s="22"/>
      <c r="K347" t="s">
        <v>119</v>
      </c>
      <c r="L347" t="s">
        <v>120</v>
      </c>
      <c r="M347" t="s">
        <v>121</v>
      </c>
      <c r="N347" t="s">
        <v>105</v>
      </c>
      <c r="O347" t="s">
        <v>106</v>
      </c>
      <c r="P347" t="s">
        <v>107</v>
      </c>
      <c r="Q347" t="s">
        <v>108</v>
      </c>
      <c r="R347" t="s">
        <v>109</v>
      </c>
    </row>
    <row r="348" spans="1:18" x14ac:dyDescent="0.3">
      <c r="A348">
        <v>84470</v>
      </c>
      <c r="B348">
        <v>122</v>
      </c>
      <c r="C348" t="s">
        <v>28</v>
      </c>
      <c r="D348" t="s">
        <v>128</v>
      </c>
      <c r="E348">
        <v>2426.87</v>
      </c>
      <c r="F348" s="22">
        <v>45602</v>
      </c>
      <c r="G348" s="22">
        <v>45602</v>
      </c>
      <c r="H348" s="22">
        <v>45602</v>
      </c>
      <c r="I348" s="22">
        <v>45595</v>
      </c>
      <c r="J348" s="22"/>
      <c r="K348" t="s">
        <v>119</v>
      </c>
      <c r="L348" t="s">
        <v>120</v>
      </c>
      <c r="M348" t="s">
        <v>121</v>
      </c>
      <c r="N348" t="s">
        <v>105</v>
      </c>
      <c r="O348" t="s">
        <v>106</v>
      </c>
      <c r="P348" t="s">
        <v>107</v>
      </c>
      <c r="Q348" t="s">
        <v>108</v>
      </c>
      <c r="R348" t="s">
        <v>109</v>
      </c>
    </row>
    <row r="349" spans="1:18" x14ac:dyDescent="0.3">
      <c r="A349">
        <v>84471</v>
      </c>
      <c r="B349">
        <v>122</v>
      </c>
      <c r="C349" t="s">
        <v>28</v>
      </c>
      <c r="D349" t="s">
        <v>129</v>
      </c>
      <c r="E349">
        <v>2978</v>
      </c>
      <c r="F349" s="22">
        <v>45602</v>
      </c>
      <c r="G349" s="22">
        <v>45602</v>
      </c>
      <c r="H349" s="22">
        <v>45602</v>
      </c>
      <c r="I349" s="22">
        <v>45595</v>
      </c>
      <c r="J349" s="22"/>
      <c r="K349" t="s">
        <v>119</v>
      </c>
      <c r="L349" t="s">
        <v>120</v>
      </c>
      <c r="M349" t="s">
        <v>121</v>
      </c>
      <c r="N349" t="s">
        <v>105</v>
      </c>
      <c r="O349" t="s">
        <v>106</v>
      </c>
      <c r="P349" t="s">
        <v>107</v>
      </c>
      <c r="Q349" t="s">
        <v>108</v>
      </c>
      <c r="R349" t="s">
        <v>109</v>
      </c>
    </row>
    <row r="350" spans="1:18" x14ac:dyDescent="0.3">
      <c r="A350">
        <v>84472</v>
      </c>
      <c r="B350">
        <v>122</v>
      </c>
      <c r="C350" t="s">
        <v>28</v>
      </c>
      <c r="D350" t="s">
        <v>130</v>
      </c>
      <c r="E350">
        <v>2651.44</v>
      </c>
      <c r="F350" s="22">
        <v>45602</v>
      </c>
      <c r="G350" s="22">
        <v>45602</v>
      </c>
      <c r="H350" s="22">
        <v>45602</v>
      </c>
      <c r="I350" s="22">
        <v>45595</v>
      </c>
      <c r="J350" s="22"/>
      <c r="K350" t="s">
        <v>119</v>
      </c>
      <c r="L350" t="s">
        <v>120</v>
      </c>
      <c r="M350" t="s">
        <v>121</v>
      </c>
      <c r="N350" t="s">
        <v>105</v>
      </c>
      <c r="O350" t="s">
        <v>106</v>
      </c>
      <c r="P350" t="s">
        <v>107</v>
      </c>
      <c r="Q350" t="s">
        <v>108</v>
      </c>
      <c r="R350" t="s">
        <v>109</v>
      </c>
    </row>
    <row r="351" spans="1:18" x14ac:dyDescent="0.3">
      <c r="A351">
        <v>84473</v>
      </c>
      <c r="B351">
        <v>122</v>
      </c>
      <c r="C351" t="s">
        <v>28</v>
      </c>
      <c r="D351" t="s">
        <v>131</v>
      </c>
      <c r="E351">
        <v>3018.94</v>
      </c>
      <c r="F351" s="22">
        <v>45602</v>
      </c>
      <c r="G351" s="22">
        <v>45602</v>
      </c>
      <c r="H351" s="22">
        <v>45602</v>
      </c>
      <c r="I351" s="22">
        <v>45595</v>
      </c>
      <c r="J351" s="22"/>
      <c r="K351" t="s">
        <v>119</v>
      </c>
      <c r="L351" t="s">
        <v>120</v>
      </c>
      <c r="M351" t="s">
        <v>121</v>
      </c>
      <c r="N351" t="s">
        <v>105</v>
      </c>
      <c r="O351" t="s">
        <v>106</v>
      </c>
      <c r="P351" t="s">
        <v>107</v>
      </c>
      <c r="Q351" t="s">
        <v>108</v>
      </c>
      <c r="R351" t="s">
        <v>109</v>
      </c>
    </row>
    <row r="352" spans="1:18" x14ac:dyDescent="0.3">
      <c r="A352">
        <v>84474</v>
      </c>
      <c r="B352">
        <v>122</v>
      </c>
      <c r="C352" t="s">
        <v>28</v>
      </c>
      <c r="D352" t="s">
        <v>132</v>
      </c>
      <c r="E352">
        <v>2191.36</v>
      </c>
      <c r="F352" s="22">
        <v>45602</v>
      </c>
      <c r="G352" s="22">
        <v>45602</v>
      </c>
      <c r="H352" s="22">
        <v>45602</v>
      </c>
      <c r="I352" s="22">
        <v>45595</v>
      </c>
      <c r="J352" s="22"/>
      <c r="K352" t="s">
        <v>119</v>
      </c>
      <c r="L352" t="s">
        <v>120</v>
      </c>
      <c r="M352" t="s">
        <v>121</v>
      </c>
      <c r="N352" t="s">
        <v>105</v>
      </c>
      <c r="O352" t="s">
        <v>106</v>
      </c>
      <c r="P352" t="s">
        <v>107</v>
      </c>
      <c r="Q352" t="s">
        <v>108</v>
      </c>
      <c r="R352" t="s">
        <v>109</v>
      </c>
    </row>
    <row r="353" spans="1:18" x14ac:dyDescent="0.3">
      <c r="A353">
        <v>84475</v>
      </c>
      <c r="B353">
        <v>122</v>
      </c>
      <c r="C353" t="s">
        <v>28</v>
      </c>
      <c r="D353" t="s">
        <v>133</v>
      </c>
      <c r="E353">
        <v>2082.77</v>
      </c>
      <c r="F353" s="22">
        <v>45602</v>
      </c>
      <c r="G353" s="22">
        <v>45602</v>
      </c>
      <c r="H353" s="22">
        <v>45602</v>
      </c>
      <c r="I353" s="22">
        <v>45595</v>
      </c>
      <c r="J353" s="22"/>
      <c r="K353" t="s">
        <v>119</v>
      </c>
      <c r="L353" t="s">
        <v>120</v>
      </c>
      <c r="M353" t="s">
        <v>121</v>
      </c>
      <c r="N353" t="s">
        <v>105</v>
      </c>
      <c r="O353" t="s">
        <v>106</v>
      </c>
      <c r="P353" t="s">
        <v>107</v>
      </c>
      <c r="Q353" t="s">
        <v>108</v>
      </c>
      <c r="R353" t="s">
        <v>109</v>
      </c>
    </row>
    <row r="354" spans="1:18" x14ac:dyDescent="0.3">
      <c r="A354">
        <v>84476</v>
      </c>
      <c r="B354">
        <v>122</v>
      </c>
      <c r="C354" t="s">
        <v>28</v>
      </c>
      <c r="D354" t="s">
        <v>134</v>
      </c>
      <c r="E354">
        <v>2074.67</v>
      </c>
      <c r="F354" s="22">
        <v>45602</v>
      </c>
      <c r="G354" s="22">
        <v>45602</v>
      </c>
      <c r="H354" s="22">
        <v>45602</v>
      </c>
      <c r="I354" s="22">
        <v>45595</v>
      </c>
      <c r="J354" s="22"/>
      <c r="K354" t="s">
        <v>119</v>
      </c>
      <c r="L354" t="s">
        <v>120</v>
      </c>
      <c r="M354" t="s">
        <v>121</v>
      </c>
      <c r="N354" t="s">
        <v>105</v>
      </c>
      <c r="O354" t="s">
        <v>106</v>
      </c>
      <c r="P354" t="s">
        <v>107</v>
      </c>
      <c r="Q354" t="s">
        <v>108</v>
      </c>
      <c r="R354" t="s">
        <v>109</v>
      </c>
    </row>
    <row r="355" spans="1:18" x14ac:dyDescent="0.3">
      <c r="A355">
        <v>84477</v>
      </c>
      <c r="B355">
        <v>122</v>
      </c>
      <c r="C355" t="s">
        <v>28</v>
      </c>
      <c r="D355" t="s">
        <v>135</v>
      </c>
      <c r="E355">
        <v>2665.58</v>
      </c>
      <c r="F355" s="22">
        <v>45602</v>
      </c>
      <c r="G355" s="22">
        <v>45602</v>
      </c>
      <c r="H355" s="22">
        <v>45602</v>
      </c>
      <c r="I355" s="22">
        <v>45595</v>
      </c>
      <c r="J355" s="22"/>
      <c r="K355" t="s">
        <v>119</v>
      </c>
      <c r="L355" t="s">
        <v>120</v>
      </c>
      <c r="M355" t="s">
        <v>121</v>
      </c>
      <c r="N355" t="s">
        <v>105</v>
      </c>
      <c r="O355" t="s">
        <v>106</v>
      </c>
      <c r="P355" t="s">
        <v>107</v>
      </c>
      <c r="Q355" t="s">
        <v>108</v>
      </c>
      <c r="R355" t="s">
        <v>109</v>
      </c>
    </row>
    <row r="356" spans="1:18" x14ac:dyDescent="0.3">
      <c r="A356">
        <v>84478</v>
      </c>
      <c r="B356">
        <v>122</v>
      </c>
      <c r="C356" t="s">
        <v>28</v>
      </c>
      <c r="D356" t="s">
        <v>136</v>
      </c>
      <c r="E356">
        <v>2299.42</v>
      </c>
      <c r="F356" s="22">
        <v>45602</v>
      </c>
      <c r="G356" s="22">
        <v>45602</v>
      </c>
      <c r="H356" s="22">
        <v>45602</v>
      </c>
      <c r="I356" s="22">
        <v>45595</v>
      </c>
      <c r="J356" s="22"/>
      <c r="K356" t="s">
        <v>119</v>
      </c>
      <c r="L356" t="s">
        <v>120</v>
      </c>
      <c r="M356" t="s">
        <v>121</v>
      </c>
      <c r="N356" t="s">
        <v>105</v>
      </c>
      <c r="O356" t="s">
        <v>106</v>
      </c>
      <c r="P356" t="s">
        <v>107</v>
      </c>
      <c r="Q356" t="s">
        <v>108</v>
      </c>
      <c r="R356" t="s">
        <v>109</v>
      </c>
    </row>
    <row r="357" spans="1:18" x14ac:dyDescent="0.3">
      <c r="A357">
        <v>84479</v>
      </c>
      <c r="B357">
        <v>122</v>
      </c>
      <c r="C357" t="s">
        <v>28</v>
      </c>
      <c r="D357" t="s">
        <v>137</v>
      </c>
      <c r="E357">
        <v>2969.81</v>
      </c>
      <c r="F357" s="22">
        <v>45602</v>
      </c>
      <c r="G357" s="22">
        <v>45602</v>
      </c>
      <c r="H357" s="22">
        <v>45602</v>
      </c>
      <c r="I357" s="22">
        <v>45595</v>
      </c>
      <c r="J357" s="22"/>
      <c r="K357" t="s">
        <v>119</v>
      </c>
      <c r="L357" t="s">
        <v>120</v>
      </c>
      <c r="M357" t="s">
        <v>121</v>
      </c>
      <c r="N357" t="s">
        <v>105</v>
      </c>
      <c r="O357" t="s">
        <v>106</v>
      </c>
      <c r="P357" t="s">
        <v>107</v>
      </c>
      <c r="Q357" t="s">
        <v>108</v>
      </c>
      <c r="R357" t="s">
        <v>109</v>
      </c>
    </row>
    <row r="358" spans="1:18" x14ac:dyDescent="0.3">
      <c r="A358">
        <v>84480</v>
      </c>
      <c r="B358">
        <v>122</v>
      </c>
      <c r="C358" t="s">
        <v>28</v>
      </c>
      <c r="D358" t="s">
        <v>138</v>
      </c>
      <c r="E358">
        <v>2016.12</v>
      </c>
      <c r="F358" s="22">
        <v>45602</v>
      </c>
      <c r="G358" s="22">
        <v>45602</v>
      </c>
      <c r="H358" s="22">
        <v>45602</v>
      </c>
      <c r="I358" s="22">
        <v>45595</v>
      </c>
      <c r="J358" s="22"/>
      <c r="K358" t="s">
        <v>119</v>
      </c>
      <c r="L358" t="s">
        <v>120</v>
      </c>
      <c r="M358" t="s">
        <v>121</v>
      </c>
      <c r="N358" t="s">
        <v>105</v>
      </c>
      <c r="O358" t="s">
        <v>106</v>
      </c>
      <c r="P358" t="s">
        <v>107</v>
      </c>
      <c r="Q358" t="s">
        <v>108</v>
      </c>
      <c r="R358" t="s">
        <v>109</v>
      </c>
    </row>
    <row r="359" spans="1:18" x14ac:dyDescent="0.3">
      <c r="A359">
        <v>84481</v>
      </c>
      <c r="B359">
        <v>122</v>
      </c>
      <c r="C359" t="s">
        <v>28</v>
      </c>
      <c r="D359" t="s">
        <v>139</v>
      </c>
      <c r="E359">
        <v>2905.46</v>
      </c>
      <c r="F359" s="22">
        <v>45602</v>
      </c>
      <c r="G359" s="22">
        <v>45602</v>
      </c>
      <c r="H359" s="22">
        <v>45602</v>
      </c>
      <c r="I359" s="22">
        <v>45595</v>
      </c>
      <c r="J359" s="22"/>
      <c r="K359" t="s">
        <v>119</v>
      </c>
      <c r="L359" t="s">
        <v>120</v>
      </c>
      <c r="M359" t="s">
        <v>121</v>
      </c>
      <c r="N359" t="s">
        <v>105</v>
      </c>
      <c r="O359" t="s">
        <v>106</v>
      </c>
      <c r="P359" t="s">
        <v>107</v>
      </c>
      <c r="Q359" t="s">
        <v>108</v>
      </c>
      <c r="R359" t="s">
        <v>109</v>
      </c>
    </row>
    <row r="360" spans="1:18" x14ac:dyDescent="0.3">
      <c r="A360">
        <v>84482</v>
      </c>
      <c r="B360">
        <v>122</v>
      </c>
      <c r="C360" t="s">
        <v>28</v>
      </c>
      <c r="D360" t="s">
        <v>140</v>
      </c>
      <c r="E360">
        <v>2887.84</v>
      </c>
      <c r="F360" s="22">
        <v>45602</v>
      </c>
      <c r="G360" s="22">
        <v>45602</v>
      </c>
      <c r="H360" s="22">
        <v>45602</v>
      </c>
      <c r="I360" s="22">
        <v>45595</v>
      </c>
      <c r="J360" s="22"/>
      <c r="K360" t="s">
        <v>119</v>
      </c>
      <c r="L360" t="s">
        <v>120</v>
      </c>
      <c r="M360" t="s">
        <v>121</v>
      </c>
      <c r="N360" t="s">
        <v>105</v>
      </c>
      <c r="O360" t="s">
        <v>106</v>
      </c>
      <c r="P360" t="s">
        <v>107</v>
      </c>
      <c r="Q360" t="s">
        <v>108</v>
      </c>
      <c r="R360" t="s">
        <v>109</v>
      </c>
    </row>
    <row r="361" spans="1:18" x14ac:dyDescent="0.3">
      <c r="A361">
        <v>84483</v>
      </c>
      <c r="B361">
        <v>122</v>
      </c>
      <c r="C361" t="s">
        <v>28</v>
      </c>
      <c r="D361" t="s">
        <v>141</v>
      </c>
      <c r="E361">
        <v>2426.87</v>
      </c>
      <c r="F361" s="22">
        <v>45602</v>
      </c>
      <c r="G361" s="22">
        <v>45602</v>
      </c>
      <c r="H361" s="22">
        <v>45602</v>
      </c>
      <c r="I361" s="22">
        <v>45595</v>
      </c>
      <c r="J361" s="22"/>
      <c r="K361" t="s">
        <v>119</v>
      </c>
      <c r="L361" t="s">
        <v>120</v>
      </c>
      <c r="M361" t="s">
        <v>121</v>
      </c>
      <c r="N361" t="s">
        <v>105</v>
      </c>
      <c r="O361" t="s">
        <v>106</v>
      </c>
      <c r="P361" t="s">
        <v>107</v>
      </c>
      <c r="Q361" t="s">
        <v>108</v>
      </c>
      <c r="R361" t="s">
        <v>109</v>
      </c>
    </row>
    <row r="362" spans="1:18" x14ac:dyDescent="0.3">
      <c r="A362">
        <v>84484</v>
      </c>
      <c r="B362">
        <v>122</v>
      </c>
      <c r="C362" t="s">
        <v>28</v>
      </c>
      <c r="D362" t="s">
        <v>142</v>
      </c>
      <c r="E362">
        <v>2870.04</v>
      </c>
      <c r="F362" s="22">
        <v>45602</v>
      </c>
      <c r="G362" s="22">
        <v>45602</v>
      </c>
      <c r="H362" s="22">
        <v>45602</v>
      </c>
      <c r="I362" s="22">
        <v>45595</v>
      </c>
      <c r="J362" s="22"/>
      <c r="K362" t="s">
        <v>119</v>
      </c>
      <c r="L362" t="s">
        <v>120</v>
      </c>
      <c r="M362" t="s">
        <v>121</v>
      </c>
      <c r="N362" t="s">
        <v>105</v>
      </c>
      <c r="O362" t="s">
        <v>106</v>
      </c>
      <c r="P362" t="s">
        <v>107</v>
      </c>
      <c r="Q362" t="s">
        <v>108</v>
      </c>
      <c r="R362" t="s">
        <v>109</v>
      </c>
    </row>
    <row r="363" spans="1:18" x14ac:dyDescent="0.3">
      <c r="A363">
        <v>84485</v>
      </c>
      <c r="B363">
        <v>122</v>
      </c>
      <c r="C363" t="s">
        <v>28</v>
      </c>
      <c r="D363" t="s">
        <v>143</v>
      </c>
      <c r="E363">
        <v>2214.3200000000002</v>
      </c>
      <c r="F363" s="22">
        <v>45602</v>
      </c>
      <c r="G363" s="22">
        <v>45602</v>
      </c>
      <c r="H363" s="22">
        <v>45602</v>
      </c>
      <c r="I363" s="22">
        <v>45595</v>
      </c>
      <c r="J363" s="22"/>
      <c r="K363" t="s">
        <v>119</v>
      </c>
      <c r="L363" t="s">
        <v>120</v>
      </c>
      <c r="M363" t="s">
        <v>121</v>
      </c>
      <c r="N363" t="s">
        <v>105</v>
      </c>
      <c r="O363" t="s">
        <v>106</v>
      </c>
      <c r="P363" t="s">
        <v>107</v>
      </c>
      <c r="Q363" t="s">
        <v>108</v>
      </c>
      <c r="R363" t="s">
        <v>109</v>
      </c>
    </row>
    <row r="364" spans="1:18" x14ac:dyDescent="0.3">
      <c r="A364">
        <v>84486</v>
      </c>
      <c r="B364">
        <v>122</v>
      </c>
      <c r="C364" t="s">
        <v>28</v>
      </c>
      <c r="D364" t="s">
        <v>144</v>
      </c>
      <c r="E364">
        <v>2291.19</v>
      </c>
      <c r="F364" s="22">
        <v>45602</v>
      </c>
      <c r="G364" s="22">
        <v>45602</v>
      </c>
      <c r="H364" s="22">
        <v>45602</v>
      </c>
      <c r="I364" s="22">
        <v>45595</v>
      </c>
      <c r="J364" s="22"/>
      <c r="K364" t="s">
        <v>119</v>
      </c>
      <c r="L364" t="s">
        <v>120</v>
      </c>
      <c r="M364" t="s">
        <v>121</v>
      </c>
      <c r="N364" t="s">
        <v>105</v>
      </c>
      <c r="O364" t="s">
        <v>106</v>
      </c>
      <c r="P364" t="s">
        <v>107</v>
      </c>
      <c r="Q364" t="s">
        <v>108</v>
      </c>
      <c r="R364" t="s">
        <v>109</v>
      </c>
    </row>
    <row r="365" spans="1:18" x14ac:dyDescent="0.3">
      <c r="A365">
        <v>84487</v>
      </c>
      <c r="B365">
        <v>122</v>
      </c>
      <c r="C365" t="s">
        <v>28</v>
      </c>
      <c r="D365" t="s">
        <v>145</v>
      </c>
      <c r="E365">
        <v>2651.23</v>
      </c>
      <c r="F365" s="22">
        <v>45602</v>
      </c>
      <c r="G365" s="22">
        <v>45602</v>
      </c>
      <c r="H365" s="22">
        <v>45602</v>
      </c>
      <c r="I365" s="22">
        <v>45595</v>
      </c>
      <c r="J365" s="22"/>
      <c r="K365" t="s">
        <v>119</v>
      </c>
      <c r="L365" t="s">
        <v>120</v>
      </c>
      <c r="M365" t="s">
        <v>121</v>
      </c>
      <c r="N365" t="s">
        <v>105</v>
      </c>
      <c r="O365" t="s">
        <v>106</v>
      </c>
      <c r="P365" t="s">
        <v>107</v>
      </c>
      <c r="Q365" t="s">
        <v>108</v>
      </c>
      <c r="R365" t="s">
        <v>109</v>
      </c>
    </row>
    <row r="366" spans="1:18" x14ac:dyDescent="0.3">
      <c r="A366">
        <v>84488</v>
      </c>
      <c r="B366">
        <v>122</v>
      </c>
      <c r="C366" t="s">
        <v>28</v>
      </c>
      <c r="D366" t="s">
        <v>146</v>
      </c>
      <c r="E366">
        <v>2743.12</v>
      </c>
      <c r="F366" s="22">
        <v>45602</v>
      </c>
      <c r="G366" s="22">
        <v>45602</v>
      </c>
      <c r="H366" s="22">
        <v>45602</v>
      </c>
      <c r="I366" s="22">
        <v>45595</v>
      </c>
      <c r="J366" s="22"/>
      <c r="K366" t="s">
        <v>119</v>
      </c>
      <c r="L366" t="s">
        <v>120</v>
      </c>
      <c r="M366" t="s">
        <v>121</v>
      </c>
      <c r="N366" t="s">
        <v>105</v>
      </c>
      <c r="O366" t="s">
        <v>106</v>
      </c>
      <c r="P366" t="s">
        <v>107</v>
      </c>
      <c r="Q366" t="s">
        <v>108</v>
      </c>
      <c r="R366" t="s">
        <v>109</v>
      </c>
    </row>
    <row r="367" spans="1:18" x14ac:dyDescent="0.3">
      <c r="A367">
        <v>84489</v>
      </c>
      <c r="B367">
        <v>122</v>
      </c>
      <c r="C367" t="s">
        <v>28</v>
      </c>
      <c r="D367" t="s">
        <v>147</v>
      </c>
      <c r="E367">
        <v>2416.2800000000002</v>
      </c>
      <c r="F367" s="22">
        <v>45602</v>
      </c>
      <c r="G367" s="22">
        <v>45602</v>
      </c>
      <c r="H367" s="22">
        <v>45602</v>
      </c>
      <c r="I367" s="22">
        <v>45595</v>
      </c>
      <c r="J367" s="22"/>
      <c r="K367" t="s">
        <v>119</v>
      </c>
      <c r="L367" t="s">
        <v>120</v>
      </c>
      <c r="M367" t="s">
        <v>121</v>
      </c>
      <c r="N367" t="s">
        <v>105</v>
      </c>
      <c r="O367" t="s">
        <v>106</v>
      </c>
      <c r="P367" t="s">
        <v>107</v>
      </c>
      <c r="Q367" t="s">
        <v>108</v>
      </c>
      <c r="R367" t="s">
        <v>109</v>
      </c>
    </row>
    <row r="368" spans="1:18" x14ac:dyDescent="0.3">
      <c r="A368">
        <v>84490</v>
      </c>
      <c r="B368">
        <v>122</v>
      </c>
      <c r="C368" t="s">
        <v>28</v>
      </c>
      <c r="D368" t="s">
        <v>148</v>
      </c>
      <c r="E368">
        <v>3020.79</v>
      </c>
      <c r="F368" s="22">
        <v>45602</v>
      </c>
      <c r="G368" s="22">
        <v>45602</v>
      </c>
      <c r="H368" s="22">
        <v>45602</v>
      </c>
      <c r="I368" s="22">
        <v>45595</v>
      </c>
      <c r="J368" s="22"/>
      <c r="K368" t="s">
        <v>119</v>
      </c>
      <c r="L368" t="s">
        <v>120</v>
      </c>
      <c r="M368" t="s">
        <v>121</v>
      </c>
      <c r="N368" t="s">
        <v>105</v>
      </c>
      <c r="O368" t="s">
        <v>106</v>
      </c>
      <c r="P368" t="s">
        <v>107</v>
      </c>
      <c r="Q368" t="s">
        <v>108</v>
      </c>
      <c r="R368" t="s">
        <v>109</v>
      </c>
    </row>
    <row r="369" spans="1:18" x14ac:dyDescent="0.3">
      <c r="A369">
        <v>84491</v>
      </c>
      <c r="B369">
        <v>122</v>
      </c>
      <c r="C369" t="s">
        <v>28</v>
      </c>
      <c r="D369" t="s">
        <v>149</v>
      </c>
      <c r="E369">
        <v>2058.44</v>
      </c>
      <c r="F369" s="22">
        <v>45602</v>
      </c>
      <c r="G369" s="22">
        <v>45602</v>
      </c>
      <c r="H369" s="22">
        <v>45602</v>
      </c>
      <c r="I369" s="22">
        <v>45595</v>
      </c>
      <c r="J369" s="22"/>
      <c r="K369" t="s">
        <v>119</v>
      </c>
      <c r="L369" t="s">
        <v>120</v>
      </c>
      <c r="M369" t="s">
        <v>121</v>
      </c>
      <c r="N369" t="s">
        <v>105</v>
      </c>
      <c r="O369" t="s">
        <v>106</v>
      </c>
      <c r="P369" t="s">
        <v>107</v>
      </c>
      <c r="Q369" t="s">
        <v>108</v>
      </c>
      <c r="R369" t="s">
        <v>109</v>
      </c>
    </row>
    <row r="370" spans="1:18" x14ac:dyDescent="0.3">
      <c r="A370">
        <v>84492</v>
      </c>
      <c r="B370">
        <v>122</v>
      </c>
      <c r="C370" t="s">
        <v>28</v>
      </c>
      <c r="D370" t="s">
        <v>150</v>
      </c>
      <c r="E370">
        <v>3147.05</v>
      </c>
      <c r="F370" s="22">
        <v>45602</v>
      </c>
      <c r="G370" s="22">
        <v>45602</v>
      </c>
      <c r="H370" s="22">
        <v>45602</v>
      </c>
      <c r="I370" s="22">
        <v>45595</v>
      </c>
      <c r="J370" s="22"/>
      <c r="K370" t="s">
        <v>119</v>
      </c>
      <c r="L370" t="s">
        <v>120</v>
      </c>
      <c r="M370" t="s">
        <v>121</v>
      </c>
      <c r="N370" t="s">
        <v>105</v>
      </c>
      <c r="O370" t="s">
        <v>106</v>
      </c>
      <c r="P370" t="s">
        <v>107</v>
      </c>
      <c r="Q370" t="s">
        <v>108</v>
      </c>
      <c r="R370" t="s">
        <v>109</v>
      </c>
    </row>
    <row r="371" spans="1:18" x14ac:dyDescent="0.3">
      <c r="A371">
        <v>44538</v>
      </c>
      <c r="B371">
        <v>122</v>
      </c>
      <c r="C371" t="s">
        <v>28</v>
      </c>
      <c r="D371" t="s">
        <v>245</v>
      </c>
      <c r="E371">
        <v>697.07</v>
      </c>
      <c r="F371" s="22">
        <v>45606</v>
      </c>
      <c r="G371" s="22">
        <v>45602</v>
      </c>
      <c r="H371" s="22">
        <v>45602</v>
      </c>
      <c r="I371" s="22">
        <v>45597</v>
      </c>
      <c r="J371" s="22">
        <v>45364</v>
      </c>
      <c r="K371" t="s">
        <v>119</v>
      </c>
      <c r="L371" t="s">
        <v>120</v>
      </c>
      <c r="M371" t="s">
        <v>327</v>
      </c>
      <c r="N371" t="s">
        <v>105</v>
      </c>
      <c r="O371" t="s">
        <v>106</v>
      </c>
      <c r="P371" t="s">
        <v>107</v>
      </c>
      <c r="Q371" t="s">
        <v>108</v>
      </c>
      <c r="R371" t="s">
        <v>109</v>
      </c>
    </row>
    <row r="372" spans="1:18" x14ac:dyDescent="0.3">
      <c r="A372">
        <v>78622</v>
      </c>
      <c r="B372">
        <v>122</v>
      </c>
      <c r="C372" t="s">
        <v>28</v>
      </c>
      <c r="D372" t="s">
        <v>328</v>
      </c>
      <c r="E372">
        <v>9416.11</v>
      </c>
      <c r="F372" s="22">
        <v>45603</v>
      </c>
      <c r="G372" s="22">
        <v>45602</v>
      </c>
      <c r="H372" s="22">
        <v>45602</v>
      </c>
      <c r="I372" s="22">
        <v>45597</v>
      </c>
      <c r="J372" s="22">
        <v>45567</v>
      </c>
      <c r="K372" t="s">
        <v>119</v>
      </c>
      <c r="L372" t="s">
        <v>120</v>
      </c>
      <c r="M372" t="s">
        <v>121</v>
      </c>
      <c r="N372" t="s">
        <v>105</v>
      </c>
      <c r="O372" t="s">
        <v>106</v>
      </c>
      <c r="P372" t="s">
        <v>107</v>
      </c>
      <c r="Q372" t="s">
        <v>108</v>
      </c>
      <c r="R372" t="s">
        <v>109</v>
      </c>
    </row>
    <row r="373" spans="1:18" x14ac:dyDescent="0.3">
      <c r="A373">
        <v>78624</v>
      </c>
      <c r="B373">
        <v>122</v>
      </c>
      <c r="C373" t="s">
        <v>28</v>
      </c>
      <c r="D373" t="s">
        <v>328</v>
      </c>
      <c r="E373">
        <v>3698.41</v>
      </c>
      <c r="F373" s="22">
        <v>45603</v>
      </c>
      <c r="G373" s="22">
        <v>45602</v>
      </c>
      <c r="H373" s="22">
        <v>45602</v>
      </c>
      <c r="I373" s="22">
        <v>45566</v>
      </c>
      <c r="J373" s="22">
        <v>45567</v>
      </c>
      <c r="K373" t="s">
        <v>119</v>
      </c>
      <c r="L373" t="s">
        <v>120</v>
      </c>
      <c r="M373" t="s">
        <v>122</v>
      </c>
      <c r="N373" t="s">
        <v>105</v>
      </c>
      <c r="O373" t="s">
        <v>106</v>
      </c>
      <c r="P373" t="s">
        <v>107</v>
      </c>
      <c r="Q373" t="s">
        <v>108</v>
      </c>
      <c r="R373" t="s">
        <v>109</v>
      </c>
    </row>
    <row r="374" spans="1:18" x14ac:dyDescent="0.3">
      <c r="A374">
        <v>60538</v>
      </c>
      <c r="B374">
        <v>122</v>
      </c>
      <c r="C374" t="s">
        <v>28</v>
      </c>
      <c r="D374" t="s">
        <v>329</v>
      </c>
      <c r="E374">
        <v>396</v>
      </c>
      <c r="F374" s="22">
        <v>45606</v>
      </c>
      <c r="G374" s="22">
        <v>45602</v>
      </c>
      <c r="H374" s="22">
        <v>45602</v>
      </c>
      <c r="I374" s="22">
        <v>45566</v>
      </c>
      <c r="J374" s="22"/>
      <c r="K374" t="s">
        <v>104</v>
      </c>
      <c r="L374" t="s">
        <v>193</v>
      </c>
      <c r="M374" t="s">
        <v>330</v>
      </c>
      <c r="N374" t="s">
        <v>105</v>
      </c>
      <c r="O374" t="s">
        <v>106</v>
      </c>
      <c r="P374" t="s">
        <v>107</v>
      </c>
      <c r="Q374" t="s">
        <v>108</v>
      </c>
      <c r="R374" t="s">
        <v>109</v>
      </c>
    </row>
    <row r="375" spans="1:18" x14ac:dyDescent="0.3">
      <c r="A375">
        <v>58791</v>
      </c>
      <c r="B375">
        <v>122</v>
      </c>
      <c r="C375" t="s">
        <v>28</v>
      </c>
      <c r="D375" t="s">
        <v>233</v>
      </c>
      <c r="E375">
        <v>9120</v>
      </c>
      <c r="F375" s="22">
        <v>45601</v>
      </c>
      <c r="G375" s="22">
        <v>45600</v>
      </c>
      <c r="H375" s="22">
        <v>45602</v>
      </c>
      <c r="I375" s="22">
        <v>45580</v>
      </c>
      <c r="J375" s="22"/>
      <c r="K375" t="s">
        <v>119</v>
      </c>
      <c r="L375" t="s">
        <v>166</v>
      </c>
      <c r="M375" t="s">
        <v>234</v>
      </c>
      <c r="N375" t="s">
        <v>105</v>
      </c>
      <c r="O375" t="s">
        <v>106</v>
      </c>
      <c r="P375" t="s">
        <v>107</v>
      </c>
      <c r="Q375" t="s">
        <v>108</v>
      </c>
      <c r="R375" t="s">
        <v>109</v>
      </c>
    </row>
    <row r="376" spans="1:18" x14ac:dyDescent="0.3">
      <c r="A376">
        <v>58821</v>
      </c>
      <c r="B376">
        <v>122</v>
      </c>
      <c r="C376" t="s">
        <v>28</v>
      </c>
      <c r="D376" t="s">
        <v>314</v>
      </c>
      <c r="E376">
        <v>5000</v>
      </c>
      <c r="F376" s="22">
        <v>45606</v>
      </c>
      <c r="G376" s="22">
        <v>45602</v>
      </c>
      <c r="H376" s="22">
        <v>45602</v>
      </c>
      <c r="I376" s="22">
        <v>45586</v>
      </c>
      <c r="J376" s="22"/>
      <c r="K376" t="s">
        <v>119</v>
      </c>
      <c r="L376" t="s">
        <v>166</v>
      </c>
      <c r="M376" t="s">
        <v>167</v>
      </c>
      <c r="N376" t="s">
        <v>105</v>
      </c>
      <c r="O376" t="s">
        <v>106</v>
      </c>
      <c r="P376" t="s">
        <v>107</v>
      </c>
      <c r="Q376" t="s">
        <v>108</v>
      </c>
      <c r="R376" t="s">
        <v>109</v>
      </c>
    </row>
    <row r="377" spans="1:18" x14ac:dyDescent="0.3">
      <c r="A377">
        <v>58527</v>
      </c>
      <c r="B377">
        <v>122</v>
      </c>
      <c r="C377" t="s">
        <v>28</v>
      </c>
      <c r="D377" t="s">
        <v>163</v>
      </c>
      <c r="E377">
        <v>7993.99</v>
      </c>
      <c r="F377" s="22">
        <v>45602</v>
      </c>
      <c r="G377" s="22">
        <v>45600</v>
      </c>
      <c r="H377" s="22">
        <v>45602</v>
      </c>
      <c r="I377" s="22">
        <v>45595</v>
      </c>
      <c r="J377" s="22"/>
      <c r="K377" t="s">
        <v>104</v>
      </c>
      <c r="L377" t="s">
        <v>120</v>
      </c>
      <c r="M377" t="s">
        <v>164</v>
      </c>
      <c r="N377" t="s">
        <v>105</v>
      </c>
      <c r="O377" t="s">
        <v>106</v>
      </c>
      <c r="P377" t="s">
        <v>107</v>
      </c>
      <c r="Q377" t="s">
        <v>108</v>
      </c>
      <c r="R377" t="s">
        <v>109</v>
      </c>
    </row>
    <row r="378" spans="1:18" x14ac:dyDescent="0.3">
      <c r="A378">
        <v>58556</v>
      </c>
      <c r="B378">
        <v>122</v>
      </c>
      <c r="C378" t="s">
        <v>28</v>
      </c>
      <c r="D378" t="s">
        <v>163</v>
      </c>
      <c r="E378">
        <v>7805.67</v>
      </c>
      <c r="F378" s="22">
        <v>45602</v>
      </c>
      <c r="G378" s="22">
        <v>45600</v>
      </c>
      <c r="H378" s="22">
        <v>45602</v>
      </c>
      <c r="I378" s="22">
        <v>45602</v>
      </c>
      <c r="J378" s="22">
        <v>45456</v>
      </c>
      <c r="K378" t="s">
        <v>104</v>
      </c>
      <c r="L378" t="s">
        <v>120</v>
      </c>
      <c r="M378" t="s">
        <v>164</v>
      </c>
      <c r="N378" t="s">
        <v>105</v>
      </c>
      <c r="O378" t="s">
        <v>106</v>
      </c>
      <c r="P378" t="s">
        <v>107</v>
      </c>
      <c r="Q378" t="s">
        <v>108</v>
      </c>
      <c r="R378" t="s">
        <v>109</v>
      </c>
    </row>
    <row r="379" spans="1:18" x14ac:dyDescent="0.3">
      <c r="A379">
        <v>58729</v>
      </c>
      <c r="B379">
        <v>122</v>
      </c>
      <c r="C379" t="s">
        <v>28</v>
      </c>
      <c r="D379" t="s">
        <v>331</v>
      </c>
      <c r="E379">
        <v>178.18</v>
      </c>
      <c r="F379" s="22">
        <v>45606</v>
      </c>
      <c r="G379" s="22">
        <v>45602</v>
      </c>
      <c r="H379" s="22">
        <v>45602</v>
      </c>
      <c r="I379" s="22">
        <v>45595</v>
      </c>
      <c r="J379" s="22"/>
      <c r="K379" t="s">
        <v>104</v>
      </c>
      <c r="L379" t="s">
        <v>213</v>
      </c>
      <c r="M379" t="s">
        <v>240</v>
      </c>
      <c r="N379" t="s">
        <v>105</v>
      </c>
      <c r="O379" t="s">
        <v>106</v>
      </c>
      <c r="P379" t="s">
        <v>107</v>
      </c>
      <c r="Q379" t="s">
        <v>108</v>
      </c>
      <c r="R379" t="s">
        <v>109</v>
      </c>
    </row>
    <row r="380" spans="1:18" x14ac:dyDescent="0.3">
      <c r="A380">
        <v>22670</v>
      </c>
      <c r="B380">
        <v>122</v>
      </c>
      <c r="C380" t="s">
        <v>28</v>
      </c>
      <c r="D380" t="s">
        <v>272</v>
      </c>
      <c r="E380">
        <v>2100</v>
      </c>
      <c r="F380" s="22">
        <v>45606</v>
      </c>
      <c r="G380" s="22">
        <v>45602</v>
      </c>
      <c r="H380" s="22">
        <v>45602</v>
      </c>
      <c r="I380" s="22">
        <v>45566</v>
      </c>
      <c r="J380" s="22"/>
      <c r="L380" t="s">
        <v>213</v>
      </c>
      <c r="M380" t="s">
        <v>332</v>
      </c>
      <c r="N380" t="s">
        <v>105</v>
      </c>
      <c r="O380" t="s">
        <v>106</v>
      </c>
      <c r="P380" t="s">
        <v>107</v>
      </c>
      <c r="Q380" t="s">
        <v>108</v>
      </c>
      <c r="R380" t="s">
        <v>109</v>
      </c>
    </row>
    <row r="381" spans="1:18" x14ac:dyDescent="0.3">
      <c r="A381">
        <v>26573</v>
      </c>
      <c r="B381">
        <v>122</v>
      </c>
      <c r="C381" t="s">
        <v>28</v>
      </c>
      <c r="D381" t="s">
        <v>272</v>
      </c>
      <c r="E381">
        <v>4500</v>
      </c>
      <c r="F381" s="22">
        <v>45606</v>
      </c>
      <c r="G381" s="22">
        <v>45602</v>
      </c>
      <c r="H381" s="22">
        <v>45602</v>
      </c>
      <c r="I381" s="22">
        <v>45566</v>
      </c>
      <c r="J381" s="22"/>
      <c r="L381" t="s">
        <v>213</v>
      </c>
      <c r="M381" t="s">
        <v>332</v>
      </c>
      <c r="N381" t="s">
        <v>105</v>
      </c>
      <c r="O381" t="s">
        <v>106</v>
      </c>
      <c r="P381" t="s">
        <v>107</v>
      </c>
      <c r="Q381" t="s">
        <v>108</v>
      </c>
      <c r="R381" t="s">
        <v>109</v>
      </c>
    </row>
    <row r="382" spans="1:18" x14ac:dyDescent="0.3">
      <c r="A382">
        <v>48643</v>
      </c>
      <c r="B382">
        <v>122</v>
      </c>
      <c r="C382" t="s">
        <v>28</v>
      </c>
      <c r="D382" t="s">
        <v>272</v>
      </c>
      <c r="E382">
        <v>14000</v>
      </c>
      <c r="F382" s="22">
        <v>45606</v>
      </c>
      <c r="G382" s="22">
        <v>45602</v>
      </c>
      <c r="H382" s="22">
        <v>45602</v>
      </c>
      <c r="I382" s="22">
        <v>45566</v>
      </c>
      <c r="J382" s="22">
        <v>45390</v>
      </c>
      <c r="K382" t="s">
        <v>119</v>
      </c>
      <c r="L382" t="s">
        <v>253</v>
      </c>
      <c r="M382" t="s">
        <v>273</v>
      </c>
      <c r="N382" t="s">
        <v>105</v>
      </c>
      <c r="O382" t="s">
        <v>106</v>
      </c>
      <c r="P382" t="s">
        <v>107</v>
      </c>
      <c r="Q382" t="s">
        <v>108</v>
      </c>
      <c r="R382" t="s">
        <v>109</v>
      </c>
    </row>
    <row r="383" spans="1:18" x14ac:dyDescent="0.3">
      <c r="A383">
        <v>48734</v>
      </c>
      <c r="B383">
        <v>122</v>
      </c>
      <c r="C383" t="s">
        <v>28</v>
      </c>
      <c r="D383" t="s">
        <v>272</v>
      </c>
      <c r="E383">
        <v>16000</v>
      </c>
      <c r="F383" s="22">
        <v>45606</v>
      </c>
      <c r="G383" s="22">
        <v>45602</v>
      </c>
      <c r="H383" s="22">
        <v>45602</v>
      </c>
      <c r="I383" s="22">
        <v>45566</v>
      </c>
      <c r="J383" s="22">
        <v>45392</v>
      </c>
      <c r="K383" t="s">
        <v>119</v>
      </c>
      <c r="L383" t="s">
        <v>253</v>
      </c>
      <c r="M383" t="s">
        <v>273</v>
      </c>
      <c r="N383" t="s">
        <v>105</v>
      </c>
      <c r="O383" t="s">
        <v>106</v>
      </c>
      <c r="P383" t="s">
        <v>107</v>
      </c>
      <c r="Q383" t="s">
        <v>108</v>
      </c>
      <c r="R383" t="s">
        <v>109</v>
      </c>
    </row>
    <row r="384" spans="1:18" x14ac:dyDescent="0.3">
      <c r="A384">
        <v>48772</v>
      </c>
      <c r="B384">
        <v>122</v>
      </c>
      <c r="C384" t="s">
        <v>28</v>
      </c>
      <c r="D384" t="s">
        <v>272</v>
      </c>
      <c r="E384">
        <v>5000</v>
      </c>
      <c r="F384" s="22">
        <v>45606</v>
      </c>
      <c r="G384" s="22">
        <v>45602</v>
      </c>
      <c r="H384" s="22">
        <v>45602</v>
      </c>
      <c r="I384" s="22">
        <v>45566</v>
      </c>
      <c r="J384" s="22">
        <v>45392</v>
      </c>
      <c r="K384" t="s">
        <v>119</v>
      </c>
      <c r="L384" t="s">
        <v>213</v>
      </c>
      <c r="M384" t="s">
        <v>294</v>
      </c>
      <c r="N384" t="s">
        <v>105</v>
      </c>
      <c r="O384" t="s">
        <v>106</v>
      </c>
      <c r="P384" t="s">
        <v>107</v>
      </c>
      <c r="Q384" t="s">
        <v>108</v>
      </c>
      <c r="R384" t="s">
        <v>109</v>
      </c>
    </row>
    <row r="385" spans="1:18" x14ac:dyDescent="0.3">
      <c r="A385">
        <v>60523</v>
      </c>
      <c r="B385">
        <v>122</v>
      </c>
      <c r="C385" t="s">
        <v>28</v>
      </c>
      <c r="D385" t="s">
        <v>238</v>
      </c>
      <c r="E385">
        <v>619.5</v>
      </c>
      <c r="F385" s="22">
        <v>45601</v>
      </c>
      <c r="G385" s="22">
        <v>45600</v>
      </c>
      <c r="H385" s="22">
        <v>45600</v>
      </c>
      <c r="I385" s="22">
        <v>45595</v>
      </c>
      <c r="J385" s="22"/>
      <c r="K385" t="s">
        <v>104</v>
      </c>
      <c r="L385" t="s">
        <v>112</v>
      </c>
      <c r="M385" t="s">
        <v>113</v>
      </c>
      <c r="N385" t="s">
        <v>105</v>
      </c>
      <c r="O385" t="s">
        <v>106</v>
      </c>
      <c r="P385" t="s">
        <v>107</v>
      </c>
      <c r="Q385" t="s">
        <v>108</v>
      </c>
      <c r="R385" t="s">
        <v>109</v>
      </c>
    </row>
    <row r="386" spans="1:18" x14ac:dyDescent="0.3">
      <c r="A386">
        <v>56047</v>
      </c>
      <c r="B386">
        <v>122</v>
      </c>
      <c r="C386" t="s">
        <v>28</v>
      </c>
      <c r="D386" t="s">
        <v>242</v>
      </c>
      <c r="E386">
        <v>262</v>
      </c>
      <c r="F386" s="22">
        <v>45600</v>
      </c>
      <c r="G386" s="22">
        <v>45600</v>
      </c>
      <c r="H386" s="22">
        <v>45600</v>
      </c>
      <c r="I386" s="22">
        <v>45566</v>
      </c>
      <c r="J386" s="22">
        <v>45441</v>
      </c>
      <c r="K386" t="s">
        <v>119</v>
      </c>
      <c r="L386" t="s">
        <v>213</v>
      </c>
      <c r="M386" t="s">
        <v>243</v>
      </c>
      <c r="N386" t="s">
        <v>105</v>
      </c>
      <c r="O386" t="s">
        <v>106</v>
      </c>
      <c r="P386" t="s">
        <v>107</v>
      </c>
      <c r="Q386" t="s">
        <v>108</v>
      </c>
      <c r="R386" t="s">
        <v>109</v>
      </c>
    </row>
    <row r="387" spans="1:18" x14ac:dyDescent="0.3">
      <c r="A387">
        <v>56048</v>
      </c>
      <c r="B387">
        <v>122</v>
      </c>
      <c r="C387" t="s">
        <v>28</v>
      </c>
      <c r="D387" t="s">
        <v>242</v>
      </c>
      <c r="E387">
        <v>472</v>
      </c>
      <c r="F387" s="22">
        <v>45600</v>
      </c>
      <c r="G387" s="22">
        <v>45600</v>
      </c>
      <c r="H387" s="22">
        <v>45600</v>
      </c>
      <c r="I387" s="22">
        <v>45566</v>
      </c>
      <c r="J387" s="22">
        <v>45441</v>
      </c>
      <c r="K387" t="s">
        <v>119</v>
      </c>
      <c r="L387" t="s">
        <v>213</v>
      </c>
      <c r="M387" t="s">
        <v>243</v>
      </c>
      <c r="N387" t="s">
        <v>105</v>
      </c>
      <c r="O387" t="s">
        <v>106</v>
      </c>
      <c r="P387" t="s">
        <v>107</v>
      </c>
      <c r="Q387" t="s">
        <v>108</v>
      </c>
      <c r="R387" t="s">
        <v>109</v>
      </c>
    </row>
    <row r="388" spans="1:18" x14ac:dyDescent="0.3">
      <c r="A388">
        <v>50141</v>
      </c>
      <c r="B388">
        <v>122</v>
      </c>
      <c r="C388" t="s">
        <v>28</v>
      </c>
      <c r="D388" t="s">
        <v>333</v>
      </c>
      <c r="E388">
        <v>10000</v>
      </c>
      <c r="F388" s="22">
        <v>45601</v>
      </c>
      <c r="G388" s="22">
        <v>45600</v>
      </c>
      <c r="H388" s="22">
        <v>45600</v>
      </c>
      <c r="I388" s="22">
        <v>45566</v>
      </c>
      <c r="J388" s="22">
        <v>45399</v>
      </c>
      <c r="K388" t="s">
        <v>119</v>
      </c>
      <c r="L388" t="s">
        <v>193</v>
      </c>
      <c r="M388" t="s">
        <v>334</v>
      </c>
      <c r="N388" t="s">
        <v>105</v>
      </c>
      <c r="O388" t="s">
        <v>106</v>
      </c>
      <c r="P388" t="s">
        <v>107</v>
      </c>
      <c r="Q388" t="s">
        <v>108</v>
      </c>
      <c r="R388" t="s">
        <v>109</v>
      </c>
    </row>
    <row r="389" spans="1:18" x14ac:dyDescent="0.3">
      <c r="A389">
        <v>82366</v>
      </c>
      <c r="B389">
        <v>122</v>
      </c>
      <c r="C389" t="s">
        <v>28</v>
      </c>
      <c r="D389" t="s">
        <v>335</v>
      </c>
      <c r="E389">
        <v>5200</v>
      </c>
      <c r="F389" s="22">
        <v>45602</v>
      </c>
      <c r="G389" s="22">
        <v>45600</v>
      </c>
      <c r="H389" s="22">
        <v>45600</v>
      </c>
      <c r="I389" s="22">
        <v>45588</v>
      </c>
      <c r="J389" s="22">
        <v>45588</v>
      </c>
      <c r="K389" t="s">
        <v>104</v>
      </c>
      <c r="L389" t="s">
        <v>172</v>
      </c>
      <c r="M389" t="s">
        <v>173</v>
      </c>
      <c r="N389" t="s">
        <v>105</v>
      </c>
      <c r="O389" t="s">
        <v>106</v>
      </c>
      <c r="P389" t="s">
        <v>107</v>
      </c>
      <c r="Q389" t="s">
        <v>108</v>
      </c>
      <c r="R389" t="s">
        <v>109</v>
      </c>
    </row>
    <row r="390" spans="1:18" x14ac:dyDescent="0.3">
      <c r="A390">
        <v>82521</v>
      </c>
      <c r="B390">
        <v>122</v>
      </c>
      <c r="C390" t="s">
        <v>28</v>
      </c>
      <c r="D390" t="s">
        <v>211</v>
      </c>
      <c r="E390">
        <v>1830.52</v>
      </c>
      <c r="F390" s="22">
        <v>45601</v>
      </c>
      <c r="G390" s="22">
        <v>45600</v>
      </c>
      <c r="H390" s="22">
        <v>45600</v>
      </c>
      <c r="I390" s="22">
        <v>45580</v>
      </c>
      <c r="J390" s="22">
        <v>45588</v>
      </c>
      <c r="K390" t="s">
        <v>104</v>
      </c>
      <c r="N390" t="s">
        <v>105</v>
      </c>
      <c r="O390" t="s">
        <v>106</v>
      </c>
      <c r="P390" t="s">
        <v>107</v>
      </c>
      <c r="Q390" t="s">
        <v>108</v>
      </c>
      <c r="R390" t="s">
        <v>109</v>
      </c>
    </row>
    <row r="391" spans="1:18" x14ac:dyDescent="0.3">
      <c r="A391">
        <v>82523</v>
      </c>
      <c r="B391">
        <v>122</v>
      </c>
      <c r="C391" t="s">
        <v>28</v>
      </c>
      <c r="D391" t="s">
        <v>336</v>
      </c>
      <c r="E391">
        <v>482.63</v>
      </c>
      <c r="F391" s="22">
        <v>45602</v>
      </c>
      <c r="G391" s="22">
        <v>45600</v>
      </c>
      <c r="H391" s="22">
        <v>45600</v>
      </c>
      <c r="I391" s="22">
        <v>45581</v>
      </c>
      <c r="J391" s="22">
        <v>45588</v>
      </c>
      <c r="K391" t="s">
        <v>104</v>
      </c>
      <c r="N391" t="s">
        <v>105</v>
      </c>
      <c r="O391" t="s">
        <v>106</v>
      </c>
      <c r="P391" t="s">
        <v>107</v>
      </c>
      <c r="Q391" t="s">
        <v>108</v>
      </c>
      <c r="R391" t="s">
        <v>109</v>
      </c>
    </row>
    <row r="392" spans="1:18" x14ac:dyDescent="0.3">
      <c r="A392">
        <v>82527</v>
      </c>
      <c r="B392">
        <v>122</v>
      </c>
      <c r="C392" t="s">
        <v>28</v>
      </c>
      <c r="D392" t="s">
        <v>337</v>
      </c>
      <c r="E392">
        <v>350</v>
      </c>
      <c r="F392" s="22">
        <v>45602</v>
      </c>
      <c r="G392" s="22">
        <v>45600</v>
      </c>
      <c r="H392" s="22">
        <v>45600</v>
      </c>
      <c r="I392" s="22">
        <v>45588</v>
      </c>
      <c r="J392" s="22">
        <v>45588</v>
      </c>
      <c r="K392" t="s">
        <v>119</v>
      </c>
      <c r="L392" t="s">
        <v>172</v>
      </c>
      <c r="M392" t="s">
        <v>173</v>
      </c>
      <c r="N392" t="s">
        <v>105</v>
      </c>
      <c r="O392" t="s">
        <v>106</v>
      </c>
      <c r="P392" t="s">
        <v>107</v>
      </c>
      <c r="Q392" t="s">
        <v>108</v>
      </c>
      <c r="R392" t="s">
        <v>109</v>
      </c>
    </row>
    <row r="393" spans="1:18" x14ac:dyDescent="0.3">
      <c r="A393">
        <v>82623</v>
      </c>
      <c r="B393">
        <v>122</v>
      </c>
      <c r="C393" t="s">
        <v>28</v>
      </c>
      <c r="D393" t="s">
        <v>110</v>
      </c>
      <c r="E393">
        <v>786.9</v>
      </c>
      <c r="F393" s="22">
        <v>45601</v>
      </c>
      <c r="G393" s="22">
        <v>45600</v>
      </c>
      <c r="H393" s="22">
        <v>45600</v>
      </c>
      <c r="I393" s="22">
        <v>45586</v>
      </c>
      <c r="J393" s="22">
        <v>45589</v>
      </c>
      <c r="K393" t="s">
        <v>104</v>
      </c>
      <c r="N393" t="s">
        <v>105</v>
      </c>
      <c r="O393" t="s">
        <v>106</v>
      </c>
      <c r="P393" t="s">
        <v>107</v>
      </c>
      <c r="Q393" t="s">
        <v>108</v>
      </c>
      <c r="R393" t="s">
        <v>109</v>
      </c>
    </row>
    <row r="394" spans="1:18" x14ac:dyDescent="0.3">
      <c r="A394">
        <v>82626</v>
      </c>
      <c r="B394">
        <v>122</v>
      </c>
      <c r="C394" t="s">
        <v>28</v>
      </c>
      <c r="D394" t="s">
        <v>220</v>
      </c>
      <c r="E394">
        <v>3120.3</v>
      </c>
      <c r="F394" s="22">
        <v>45601</v>
      </c>
      <c r="G394" s="22">
        <v>45600</v>
      </c>
      <c r="H394" s="22">
        <v>45600</v>
      </c>
      <c r="I394" s="22">
        <v>45581</v>
      </c>
      <c r="J394" s="22">
        <v>45589</v>
      </c>
      <c r="K394" t="s">
        <v>104</v>
      </c>
      <c r="N394" t="s">
        <v>105</v>
      </c>
      <c r="O394" t="s">
        <v>106</v>
      </c>
      <c r="P394" t="s">
        <v>107</v>
      </c>
      <c r="Q394" t="s">
        <v>108</v>
      </c>
      <c r="R394" t="s">
        <v>109</v>
      </c>
    </row>
    <row r="395" spans="1:18" x14ac:dyDescent="0.3">
      <c r="A395">
        <v>82628</v>
      </c>
      <c r="B395">
        <v>122</v>
      </c>
      <c r="C395" t="s">
        <v>28</v>
      </c>
      <c r="D395" t="s">
        <v>209</v>
      </c>
      <c r="E395">
        <v>469.1</v>
      </c>
      <c r="F395" s="22">
        <v>45600</v>
      </c>
      <c r="G395" s="22">
        <v>45600</v>
      </c>
      <c r="H395" s="22">
        <v>45600</v>
      </c>
      <c r="I395" s="22">
        <v>45581</v>
      </c>
      <c r="J395" s="22">
        <v>45589</v>
      </c>
      <c r="K395" t="s">
        <v>104</v>
      </c>
      <c r="N395" t="s">
        <v>105</v>
      </c>
      <c r="O395" t="s">
        <v>106</v>
      </c>
      <c r="P395" t="s">
        <v>107</v>
      </c>
      <c r="Q395" t="s">
        <v>108</v>
      </c>
      <c r="R395" t="s">
        <v>109</v>
      </c>
    </row>
    <row r="396" spans="1:18" x14ac:dyDescent="0.3">
      <c r="A396">
        <v>82634</v>
      </c>
      <c r="B396">
        <v>122</v>
      </c>
      <c r="C396" t="s">
        <v>28</v>
      </c>
      <c r="D396" t="s">
        <v>110</v>
      </c>
      <c r="E396">
        <v>494</v>
      </c>
      <c r="F396" s="22">
        <v>45600</v>
      </c>
      <c r="G396" s="22">
        <v>45600</v>
      </c>
      <c r="H396" s="22">
        <v>45600</v>
      </c>
      <c r="I396" s="22">
        <v>45583</v>
      </c>
      <c r="J396" s="22">
        <v>45589</v>
      </c>
      <c r="K396" t="s">
        <v>104</v>
      </c>
      <c r="N396" t="s">
        <v>105</v>
      </c>
      <c r="O396" t="s">
        <v>106</v>
      </c>
      <c r="P396" t="s">
        <v>107</v>
      </c>
      <c r="Q396" t="s">
        <v>108</v>
      </c>
      <c r="R396" t="s">
        <v>109</v>
      </c>
    </row>
    <row r="397" spans="1:18" x14ac:dyDescent="0.3">
      <c r="A397">
        <v>82636</v>
      </c>
      <c r="B397">
        <v>122</v>
      </c>
      <c r="C397" t="s">
        <v>28</v>
      </c>
      <c r="D397" t="s">
        <v>261</v>
      </c>
      <c r="E397">
        <v>2326.23</v>
      </c>
      <c r="F397" s="22">
        <v>45600</v>
      </c>
      <c r="G397" s="22">
        <v>45600</v>
      </c>
      <c r="H397" s="22">
        <v>45600</v>
      </c>
      <c r="I397" s="22">
        <v>45581</v>
      </c>
      <c r="J397" s="22">
        <v>45589</v>
      </c>
      <c r="K397" t="s">
        <v>104</v>
      </c>
      <c r="N397" t="s">
        <v>105</v>
      </c>
      <c r="O397" t="s">
        <v>106</v>
      </c>
      <c r="P397" t="s">
        <v>107</v>
      </c>
      <c r="Q397" t="s">
        <v>108</v>
      </c>
      <c r="R397" t="s">
        <v>109</v>
      </c>
    </row>
    <row r="398" spans="1:18" x14ac:dyDescent="0.3">
      <c r="A398">
        <v>82637</v>
      </c>
      <c r="B398">
        <v>122</v>
      </c>
      <c r="C398" t="s">
        <v>28</v>
      </c>
      <c r="D398" t="s">
        <v>201</v>
      </c>
      <c r="E398">
        <v>588</v>
      </c>
      <c r="F398" s="22">
        <v>45600</v>
      </c>
      <c r="G398" s="22">
        <v>45600</v>
      </c>
      <c r="H398" s="22">
        <v>45600</v>
      </c>
      <c r="I398" s="22">
        <v>45586</v>
      </c>
      <c r="J398" s="22">
        <v>45589</v>
      </c>
      <c r="K398" t="s">
        <v>104</v>
      </c>
      <c r="N398" t="s">
        <v>105</v>
      </c>
      <c r="O398" t="s">
        <v>106</v>
      </c>
      <c r="P398" t="s">
        <v>107</v>
      </c>
      <c r="Q398" t="s">
        <v>108</v>
      </c>
      <c r="R398" t="s">
        <v>109</v>
      </c>
    </row>
    <row r="399" spans="1:18" x14ac:dyDescent="0.3">
      <c r="A399">
        <v>82639</v>
      </c>
      <c r="B399">
        <v>122</v>
      </c>
      <c r="C399" t="s">
        <v>28</v>
      </c>
      <c r="D399" t="s">
        <v>195</v>
      </c>
      <c r="E399">
        <v>3636.38</v>
      </c>
      <c r="F399" s="22">
        <v>45600</v>
      </c>
      <c r="G399" s="22">
        <v>45600</v>
      </c>
      <c r="H399" s="22">
        <v>45600</v>
      </c>
      <c r="I399" s="22">
        <v>45586</v>
      </c>
      <c r="J399" s="22">
        <v>45589</v>
      </c>
      <c r="K399" t="s">
        <v>104</v>
      </c>
      <c r="N399" t="s">
        <v>105</v>
      </c>
      <c r="O399" t="s">
        <v>106</v>
      </c>
      <c r="P399" t="s">
        <v>107</v>
      </c>
      <c r="Q399" t="s">
        <v>108</v>
      </c>
      <c r="R399" t="s">
        <v>109</v>
      </c>
    </row>
    <row r="400" spans="1:18" x14ac:dyDescent="0.3">
      <c r="A400">
        <v>82650</v>
      </c>
      <c r="B400">
        <v>122</v>
      </c>
      <c r="C400" t="s">
        <v>28</v>
      </c>
      <c r="D400" t="s">
        <v>288</v>
      </c>
      <c r="E400">
        <v>1431.8</v>
      </c>
      <c r="F400" s="22">
        <v>45600</v>
      </c>
      <c r="G400" s="22">
        <v>45600</v>
      </c>
      <c r="H400" s="22">
        <v>45600</v>
      </c>
      <c r="I400" s="22">
        <v>45584</v>
      </c>
      <c r="J400" s="22">
        <v>45589</v>
      </c>
      <c r="K400" t="s">
        <v>104</v>
      </c>
      <c r="N400" t="s">
        <v>105</v>
      </c>
      <c r="O400" t="s">
        <v>106</v>
      </c>
      <c r="P400" t="s">
        <v>107</v>
      </c>
      <c r="Q400" t="s">
        <v>108</v>
      </c>
      <c r="R400" t="s">
        <v>109</v>
      </c>
    </row>
    <row r="401" spans="1:18" x14ac:dyDescent="0.3">
      <c r="A401">
        <v>79830</v>
      </c>
      <c r="B401">
        <v>122</v>
      </c>
      <c r="C401" t="s">
        <v>28</v>
      </c>
      <c r="D401" t="s">
        <v>152</v>
      </c>
      <c r="E401">
        <v>822.96</v>
      </c>
      <c r="F401" s="22">
        <v>45600</v>
      </c>
      <c r="G401" s="22">
        <v>45600</v>
      </c>
      <c r="H401" s="22">
        <v>45600</v>
      </c>
      <c r="I401" s="22">
        <v>45567</v>
      </c>
      <c r="J401" s="22">
        <v>45573</v>
      </c>
      <c r="K401" t="s">
        <v>104</v>
      </c>
      <c r="N401" t="s">
        <v>105</v>
      </c>
      <c r="O401" t="s">
        <v>106</v>
      </c>
      <c r="P401" t="s">
        <v>107</v>
      </c>
      <c r="Q401" t="s">
        <v>108</v>
      </c>
      <c r="R401" t="s">
        <v>109</v>
      </c>
    </row>
    <row r="402" spans="1:18" x14ac:dyDescent="0.3">
      <c r="A402">
        <v>80834</v>
      </c>
      <c r="B402">
        <v>122</v>
      </c>
      <c r="C402" t="s">
        <v>28</v>
      </c>
      <c r="D402" t="s">
        <v>225</v>
      </c>
      <c r="E402">
        <v>996</v>
      </c>
      <c r="F402" s="22">
        <v>45601</v>
      </c>
      <c r="G402" s="22">
        <v>45600</v>
      </c>
      <c r="H402" s="22">
        <v>45600</v>
      </c>
      <c r="I402" s="22">
        <v>45573</v>
      </c>
      <c r="J402" s="22">
        <v>45580</v>
      </c>
      <c r="K402" t="s">
        <v>104</v>
      </c>
      <c r="N402" t="s">
        <v>105</v>
      </c>
      <c r="O402" t="s">
        <v>106</v>
      </c>
      <c r="P402" t="s">
        <v>107</v>
      </c>
      <c r="Q402" t="s">
        <v>108</v>
      </c>
      <c r="R402" t="s">
        <v>109</v>
      </c>
    </row>
    <row r="403" spans="1:18" x14ac:dyDescent="0.3">
      <c r="A403">
        <v>83428</v>
      </c>
      <c r="B403">
        <v>122</v>
      </c>
      <c r="C403" t="s">
        <v>28</v>
      </c>
      <c r="D403" t="s">
        <v>115</v>
      </c>
      <c r="E403">
        <v>591.23</v>
      </c>
      <c r="F403" s="22">
        <v>45601</v>
      </c>
      <c r="G403" s="22">
        <v>45600</v>
      </c>
      <c r="H403" s="22">
        <v>45600</v>
      </c>
      <c r="I403" s="22">
        <v>45589</v>
      </c>
      <c r="J403" s="22">
        <v>45594</v>
      </c>
      <c r="K403" t="s">
        <v>104</v>
      </c>
      <c r="N403" t="s">
        <v>105</v>
      </c>
      <c r="O403" t="s">
        <v>106</v>
      </c>
      <c r="P403" t="s">
        <v>107</v>
      </c>
      <c r="Q403" t="s">
        <v>108</v>
      </c>
      <c r="R403" t="s">
        <v>109</v>
      </c>
    </row>
    <row r="404" spans="1:18" x14ac:dyDescent="0.3">
      <c r="A404">
        <v>83437</v>
      </c>
      <c r="B404">
        <v>122</v>
      </c>
      <c r="C404" t="s">
        <v>28</v>
      </c>
      <c r="D404" t="s">
        <v>195</v>
      </c>
      <c r="E404">
        <v>120</v>
      </c>
      <c r="F404" s="22">
        <v>45602</v>
      </c>
      <c r="G404" s="22">
        <v>45600</v>
      </c>
      <c r="H404" s="22">
        <v>45600</v>
      </c>
      <c r="I404" s="22">
        <v>45588</v>
      </c>
      <c r="J404" s="22">
        <v>45594</v>
      </c>
      <c r="K404" t="s">
        <v>104</v>
      </c>
      <c r="N404" t="s">
        <v>105</v>
      </c>
      <c r="O404" t="s">
        <v>106</v>
      </c>
      <c r="P404" t="s">
        <v>107</v>
      </c>
      <c r="Q404" t="s">
        <v>108</v>
      </c>
      <c r="R404" t="s">
        <v>109</v>
      </c>
    </row>
    <row r="405" spans="1:18" x14ac:dyDescent="0.3">
      <c r="A405">
        <v>83438</v>
      </c>
      <c r="B405">
        <v>122</v>
      </c>
      <c r="C405" t="s">
        <v>28</v>
      </c>
      <c r="D405" t="s">
        <v>195</v>
      </c>
      <c r="E405">
        <v>3794.97</v>
      </c>
      <c r="F405" s="22">
        <v>45602</v>
      </c>
      <c r="G405" s="22">
        <v>45600</v>
      </c>
      <c r="H405" s="22">
        <v>45600</v>
      </c>
      <c r="I405" s="22">
        <v>45588</v>
      </c>
      <c r="J405" s="22">
        <v>45594</v>
      </c>
      <c r="K405" t="s">
        <v>104</v>
      </c>
      <c r="N405" t="s">
        <v>105</v>
      </c>
      <c r="O405" t="s">
        <v>106</v>
      </c>
      <c r="P405" t="s">
        <v>107</v>
      </c>
      <c r="Q405" t="s">
        <v>108</v>
      </c>
      <c r="R405" t="s">
        <v>109</v>
      </c>
    </row>
    <row r="406" spans="1:18" x14ac:dyDescent="0.3">
      <c r="A406">
        <v>83647</v>
      </c>
      <c r="B406">
        <v>122</v>
      </c>
      <c r="C406" t="s">
        <v>28</v>
      </c>
      <c r="D406" t="s">
        <v>203</v>
      </c>
      <c r="E406">
        <v>953</v>
      </c>
      <c r="F406" s="22">
        <v>45601</v>
      </c>
      <c r="G406" s="22">
        <v>45600</v>
      </c>
      <c r="H406" s="22">
        <v>45600</v>
      </c>
      <c r="I406" s="22">
        <v>45587</v>
      </c>
      <c r="J406" s="22">
        <v>45595</v>
      </c>
      <c r="K406" t="s">
        <v>104</v>
      </c>
      <c r="N406" t="s">
        <v>105</v>
      </c>
      <c r="O406" t="s">
        <v>106</v>
      </c>
      <c r="P406" t="s">
        <v>107</v>
      </c>
      <c r="Q406" t="s">
        <v>108</v>
      </c>
      <c r="R406" t="s">
        <v>109</v>
      </c>
    </row>
    <row r="407" spans="1:18" x14ac:dyDescent="0.3">
      <c r="A407">
        <v>83648</v>
      </c>
      <c r="B407">
        <v>122</v>
      </c>
      <c r="C407" t="s">
        <v>28</v>
      </c>
      <c r="D407" t="s">
        <v>338</v>
      </c>
      <c r="E407">
        <v>1167</v>
      </c>
      <c r="F407" s="22">
        <v>45601</v>
      </c>
      <c r="G407" s="22">
        <v>45600</v>
      </c>
      <c r="H407" s="22">
        <v>45600</v>
      </c>
      <c r="I407" s="22">
        <v>45587</v>
      </c>
      <c r="J407" s="22">
        <v>45595</v>
      </c>
      <c r="K407" t="s">
        <v>104</v>
      </c>
      <c r="N407" t="s">
        <v>105</v>
      </c>
      <c r="O407" t="s">
        <v>106</v>
      </c>
      <c r="P407" t="s">
        <v>107</v>
      </c>
      <c r="Q407" t="s">
        <v>108</v>
      </c>
      <c r="R407" t="s">
        <v>109</v>
      </c>
    </row>
    <row r="408" spans="1:18" x14ac:dyDescent="0.3">
      <c r="A408">
        <v>83649</v>
      </c>
      <c r="B408">
        <v>122</v>
      </c>
      <c r="C408" t="s">
        <v>28</v>
      </c>
      <c r="D408" t="s">
        <v>196</v>
      </c>
      <c r="E408">
        <v>477.5</v>
      </c>
      <c r="F408" s="22">
        <v>45600</v>
      </c>
      <c r="G408" s="22">
        <v>45600</v>
      </c>
      <c r="H408" s="22">
        <v>45600</v>
      </c>
      <c r="I408" s="22">
        <v>45586</v>
      </c>
      <c r="J408" s="22">
        <v>45595</v>
      </c>
      <c r="K408" t="s">
        <v>104</v>
      </c>
      <c r="N408" t="s">
        <v>105</v>
      </c>
      <c r="O408" t="s">
        <v>106</v>
      </c>
      <c r="P408" t="s">
        <v>107</v>
      </c>
      <c r="Q408" t="s">
        <v>108</v>
      </c>
      <c r="R408" t="s">
        <v>109</v>
      </c>
    </row>
    <row r="409" spans="1:18" x14ac:dyDescent="0.3">
      <c r="A409">
        <v>83651</v>
      </c>
      <c r="B409">
        <v>122</v>
      </c>
      <c r="C409" t="s">
        <v>28</v>
      </c>
      <c r="D409" t="s">
        <v>197</v>
      </c>
      <c r="E409">
        <v>2377.2399999999998</v>
      </c>
      <c r="F409" s="22">
        <v>45602</v>
      </c>
      <c r="G409" s="22">
        <v>45600</v>
      </c>
      <c r="H409" s="22">
        <v>45600</v>
      </c>
      <c r="I409" s="22">
        <v>45587</v>
      </c>
      <c r="J409" s="22">
        <v>45595</v>
      </c>
      <c r="K409" t="s">
        <v>104</v>
      </c>
      <c r="N409" t="s">
        <v>105</v>
      </c>
      <c r="O409" t="s">
        <v>106</v>
      </c>
      <c r="P409" t="s">
        <v>107</v>
      </c>
      <c r="Q409" t="s">
        <v>108</v>
      </c>
      <c r="R409" t="s">
        <v>109</v>
      </c>
    </row>
    <row r="410" spans="1:18" x14ac:dyDescent="0.3">
      <c r="A410">
        <v>83655</v>
      </c>
      <c r="B410">
        <v>122</v>
      </c>
      <c r="C410" t="s">
        <v>28</v>
      </c>
      <c r="D410" t="s">
        <v>162</v>
      </c>
      <c r="E410">
        <v>291.64999999999998</v>
      </c>
      <c r="F410" s="22">
        <v>45602</v>
      </c>
      <c r="G410" s="22">
        <v>45600</v>
      </c>
      <c r="H410" s="22">
        <v>45600</v>
      </c>
      <c r="I410" s="22">
        <v>45587</v>
      </c>
      <c r="J410" s="22">
        <v>45595</v>
      </c>
      <c r="K410" t="s">
        <v>104</v>
      </c>
      <c r="N410" t="s">
        <v>105</v>
      </c>
      <c r="O410" t="s">
        <v>106</v>
      </c>
      <c r="P410" t="s">
        <v>107</v>
      </c>
      <c r="Q410" t="s">
        <v>108</v>
      </c>
      <c r="R410" t="s">
        <v>109</v>
      </c>
    </row>
    <row r="411" spans="1:18" x14ac:dyDescent="0.3">
      <c r="A411">
        <v>83657</v>
      </c>
      <c r="B411">
        <v>122</v>
      </c>
      <c r="C411" t="s">
        <v>28</v>
      </c>
      <c r="D411" t="s">
        <v>205</v>
      </c>
      <c r="E411">
        <v>99.18</v>
      </c>
      <c r="F411" s="22">
        <v>45601</v>
      </c>
      <c r="G411" s="22">
        <v>45600</v>
      </c>
      <c r="H411" s="22">
        <v>45600</v>
      </c>
      <c r="I411" s="22">
        <v>45587</v>
      </c>
      <c r="J411" s="22">
        <v>45595</v>
      </c>
      <c r="K411" t="s">
        <v>104</v>
      </c>
      <c r="N411" t="s">
        <v>105</v>
      </c>
      <c r="O411" t="s">
        <v>106</v>
      </c>
      <c r="P411" t="s">
        <v>107</v>
      </c>
      <c r="Q411" t="s">
        <v>108</v>
      </c>
      <c r="R411" t="s">
        <v>109</v>
      </c>
    </row>
    <row r="412" spans="1:18" x14ac:dyDescent="0.3">
      <c r="A412">
        <v>83662</v>
      </c>
      <c r="B412">
        <v>122</v>
      </c>
      <c r="C412" t="s">
        <v>28</v>
      </c>
      <c r="D412" t="s">
        <v>199</v>
      </c>
      <c r="E412">
        <v>568.5</v>
      </c>
      <c r="F412" s="22">
        <v>45602</v>
      </c>
      <c r="G412" s="22">
        <v>45600</v>
      </c>
      <c r="H412" s="22">
        <v>45600</v>
      </c>
      <c r="I412" s="22">
        <v>45587</v>
      </c>
      <c r="J412" s="22">
        <v>45595</v>
      </c>
      <c r="K412" t="s">
        <v>104</v>
      </c>
      <c r="N412" t="s">
        <v>105</v>
      </c>
      <c r="O412" t="s">
        <v>106</v>
      </c>
      <c r="P412" t="s">
        <v>107</v>
      </c>
      <c r="Q412" t="s">
        <v>108</v>
      </c>
      <c r="R412" t="s">
        <v>109</v>
      </c>
    </row>
    <row r="413" spans="1:18" x14ac:dyDescent="0.3">
      <c r="A413">
        <v>83663</v>
      </c>
      <c r="B413">
        <v>122</v>
      </c>
      <c r="C413" t="s">
        <v>28</v>
      </c>
      <c r="D413" t="s">
        <v>339</v>
      </c>
      <c r="E413">
        <v>455.15</v>
      </c>
      <c r="F413" s="22">
        <v>45601</v>
      </c>
      <c r="G413" s="22">
        <v>45600</v>
      </c>
      <c r="H413" s="22">
        <v>45600</v>
      </c>
      <c r="I413" s="22">
        <v>45587</v>
      </c>
      <c r="J413" s="22">
        <v>45595</v>
      </c>
      <c r="K413" t="s">
        <v>104</v>
      </c>
      <c r="N413" t="s">
        <v>105</v>
      </c>
      <c r="O413" t="s">
        <v>106</v>
      </c>
      <c r="P413" t="s">
        <v>107</v>
      </c>
      <c r="Q413" t="s">
        <v>108</v>
      </c>
      <c r="R413" t="s">
        <v>109</v>
      </c>
    </row>
    <row r="414" spans="1:18" x14ac:dyDescent="0.3">
      <c r="A414">
        <v>83665</v>
      </c>
      <c r="B414">
        <v>122</v>
      </c>
      <c r="C414" t="s">
        <v>28</v>
      </c>
      <c r="D414" t="s">
        <v>206</v>
      </c>
      <c r="E414">
        <v>954</v>
      </c>
      <c r="F414" s="22">
        <v>45602</v>
      </c>
      <c r="G414" s="22">
        <v>45600</v>
      </c>
      <c r="H414" s="22">
        <v>45600</v>
      </c>
      <c r="I414" s="22">
        <v>45587</v>
      </c>
      <c r="J414" s="22">
        <v>45595</v>
      </c>
      <c r="K414" t="s">
        <v>104</v>
      </c>
      <c r="N414" t="s">
        <v>105</v>
      </c>
      <c r="O414" t="s">
        <v>106</v>
      </c>
      <c r="P414" t="s">
        <v>107</v>
      </c>
      <c r="Q414" t="s">
        <v>108</v>
      </c>
      <c r="R414" t="s">
        <v>109</v>
      </c>
    </row>
    <row r="415" spans="1:18" x14ac:dyDescent="0.3">
      <c r="A415">
        <v>83670</v>
      </c>
      <c r="B415">
        <v>122</v>
      </c>
      <c r="C415" t="s">
        <v>28</v>
      </c>
      <c r="D415" t="s">
        <v>288</v>
      </c>
      <c r="E415">
        <v>1654.65</v>
      </c>
      <c r="F415" s="22">
        <v>45602</v>
      </c>
      <c r="G415" s="22">
        <v>45600</v>
      </c>
      <c r="H415" s="22">
        <v>45600</v>
      </c>
      <c r="I415" s="22">
        <v>45587</v>
      </c>
      <c r="J415" s="22">
        <v>45595</v>
      </c>
      <c r="K415" t="s">
        <v>104</v>
      </c>
      <c r="N415" t="s">
        <v>105</v>
      </c>
      <c r="O415" t="s">
        <v>106</v>
      </c>
      <c r="P415" t="s">
        <v>107</v>
      </c>
      <c r="Q415" t="s">
        <v>108</v>
      </c>
      <c r="R415" t="s">
        <v>109</v>
      </c>
    </row>
    <row r="416" spans="1:18" x14ac:dyDescent="0.3">
      <c r="A416">
        <v>83673</v>
      </c>
      <c r="B416">
        <v>122</v>
      </c>
      <c r="C416" t="s">
        <v>28</v>
      </c>
      <c r="D416" t="s">
        <v>207</v>
      </c>
      <c r="E416">
        <v>822.15</v>
      </c>
      <c r="F416" s="22">
        <v>45601</v>
      </c>
      <c r="G416" s="22">
        <v>45600</v>
      </c>
      <c r="H416" s="22">
        <v>45600</v>
      </c>
      <c r="I416" s="22">
        <v>45594</v>
      </c>
      <c r="J416" s="22">
        <v>45595</v>
      </c>
      <c r="K416" t="s">
        <v>104</v>
      </c>
      <c r="N416" t="s">
        <v>105</v>
      </c>
      <c r="O416" t="s">
        <v>106</v>
      </c>
      <c r="P416" t="s">
        <v>107</v>
      </c>
      <c r="Q416" t="s">
        <v>108</v>
      </c>
      <c r="R416" t="s">
        <v>109</v>
      </c>
    </row>
    <row r="417" spans="1:18" x14ac:dyDescent="0.3">
      <c r="A417">
        <v>83678</v>
      </c>
      <c r="B417">
        <v>122</v>
      </c>
      <c r="C417" t="s">
        <v>28</v>
      </c>
      <c r="D417" t="s">
        <v>206</v>
      </c>
      <c r="E417">
        <v>315</v>
      </c>
      <c r="F417" s="22">
        <v>45602</v>
      </c>
      <c r="G417" s="22">
        <v>45600</v>
      </c>
      <c r="H417" s="22">
        <v>45600</v>
      </c>
      <c r="I417" s="22">
        <v>45587</v>
      </c>
      <c r="J417" s="22">
        <v>45595</v>
      </c>
      <c r="K417" t="s">
        <v>104</v>
      </c>
      <c r="N417" t="s">
        <v>105</v>
      </c>
      <c r="O417" t="s">
        <v>106</v>
      </c>
      <c r="P417" t="s">
        <v>107</v>
      </c>
      <c r="Q417" t="s">
        <v>108</v>
      </c>
      <c r="R417" t="s">
        <v>109</v>
      </c>
    </row>
    <row r="418" spans="1:18" x14ac:dyDescent="0.3">
      <c r="A418">
        <v>83679</v>
      </c>
      <c r="B418">
        <v>122</v>
      </c>
      <c r="C418" t="s">
        <v>28</v>
      </c>
      <c r="D418" t="s">
        <v>338</v>
      </c>
      <c r="E418">
        <v>582</v>
      </c>
      <c r="F418" s="22">
        <v>45601</v>
      </c>
      <c r="G418" s="22">
        <v>45600</v>
      </c>
      <c r="H418" s="22">
        <v>45600</v>
      </c>
      <c r="I418" s="22">
        <v>45587</v>
      </c>
      <c r="J418" s="22">
        <v>45595</v>
      </c>
      <c r="K418" t="s">
        <v>104</v>
      </c>
      <c r="N418" t="s">
        <v>105</v>
      </c>
      <c r="O418" t="s">
        <v>106</v>
      </c>
      <c r="P418" t="s">
        <v>107</v>
      </c>
      <c r="Q418" t="s">
        <v>108</v>
      </c>
      <c r="R418" t="s">
        <v>109</v>
      </c>
    </row>
    <row r="419" spans="1:18" x14ac:dyDescent="0.3">
      <c r="A419">
        <v>83680</v>
      </c>
      <c r="B419">
        <v>122</v>
      </c>
      <c r="C419" t="s">
        <v>28</v>
      </c>
      <c r="D419" t="s">
        <v>203</v>
      </c>
      <c r="E419">
        <v>112.5</v>
      </c>
      <c r="F419" s="22">
        <v>45601</v>
      </c>
      <c r="G419" s="22">
        <v>45600</v>
      </c>
      <c r="H419" s="22">
        <v>45600</v>
      </c>
      <c r="I419" s="22">
        <v>45587</v>
      </c>
      <c r="J419" s="22">
        <v>45595</v>
      </c>
      <c r="K419" t="s">
        <v>104</v>
      </c>
      <c r="N419" t="s">
        <v>105</v>
      </c>
      <c r="O419" t="s">
        <v>106</v>
      </c>
      <c r="P419" t="s">
        <v>107</v>
      </c>
      <c r="Q419" t="s">
        <v>108</v>
      </c>
      <c r="R419" t="s">
        <v>109</v>
      </c>
    </row>
    <row r="420" spans="1:18" x14ac:dyDescent="0.3">
      <c r="A420">
        <v>83686</v>
      </c>
      <c r="B420">
        <v>122</v>
      </c>
      <c r="C420" t="s">
        <v>28</v>
      </c>
      <c r="D420" t="s">
        <v>116</v>
      </c>
      <c r="E420">
        <v>1200.6199999999999</v>
      </c>
      <c r="F420" s="22">
        <v>45602</v>
      </c>
      <c r="G420" s="22">
        <v>45600</v>
      </c>
      <c r="H420" s="22">
        <v>45600</v>
      </c>
      <c r="I420" s="22">
        <v>45594</v>
      </c>
      <c r="J420" s="22">
        <v>45595</v>
      </c>
      <c r="K420" t="s">
        <v>104</v>
      </c>
      <c r="N420" t="s">
        <v>105</v>
      </c>
      <c r="O420" t="s">
        <v>106</v>
      </c>
      <c r="P420" t="s">
        <v>107</v>
      </c>
      <c r="Q420" t="s">
        <v>108</v>
      </c>
      <c r="R420" t="s">
        <v>109</v>
      </c>
    </row>
    <row r="421" spans="1:18" x14ac:dyDescent="0.3">
      <c r="A421">
        <v>83700</v>
      </c>
      <c r="B421">
        <v>122</v>
      </c>
      <c r="C421" t="s">
        <v>28</v>
      </c>
      <c r="D421" t="s">
        <v>111</v>
      </c>
      <c r="E421">
        <v>864.9</v>
      </c>
      <c r="F421" s="22">
        <v>45598</v>
      </c>
      <c r="G421" s="22">
        <v>45600</v>
      </c>
      <c r="H421" s="22">
        <v>45600</v>
      </c>
      <c r="I421" s="22">
        <v>45589</v>
      </c>
      <c r="J421" s="22">
        <v>45596</v>
      </c>
      <c r="K421" t="s">
        <v>104</v>
      </c>
      <c r="L421" t="s">
        <v>112</v>
      </c>
      <c r="M421" t="s">
        <v>113</v>
      </c>
      <c r="N421" t="s">
        <v>105</v>
      </c>
      <c r="O421" t="s">
        <v>106</v>
      </c>
      <c r="P421" t="s">
        <v>107</v>
      </c>
      <c r="Q421" t="s">
        <v>108</v>
      </c>
      <c r="R421" t="s">
        <v>109</v>
      </c>
    </row>
    <row r="422" spans="1:18" x14ac:dyDescent="0.3">
      <c r="A422">
        <v>84200</v>
      </c>
      <c r="B422">
        <v>122</v>
      </c>
      <c r="C422" t="s">
        <v>28</v>
      </c>
      <c r="D422" t="s">
        <v>180</v>
      </c>
      <c r="E422">
        <v>36.9</v>
      </c>
      <c r="F422" s="22">
        <v>45596</v>
      </c>
      <c r="G422" s="22"/>
      <c r="H422" s="22">
        <v>45596</v>
      </c>
      <c r="I422" s="22">
        <v>45596</v>
      </c>
      <c r="J422" s="22">
        <v>45600</v>
      </c>
      <c r="K422" t="s">
        <v>181</v>
      </c>
      <c r="L422" t="s">
        <v>182</v>
      </c>
      <c r="M422" t="s">
        <v>18</v>
      </c>
      <c r="Q422" t="s">
        <v>108</v>
      </c>
    </row>
    <row r="423" spans="1:18" x14ac:dyDescent="0.3">
      <c r="A423">
        <v>83500</v>
      </c>
      <c r="B423">
        <v>122</v>
      </c>
      <c r="C423" t="s">
        <v>28</v>
      </c>
      <c r="D423" t="s">
        <v>285</v>
      </c>
      <c r="E423">
        <v>10000</v>
      </c>
      <c r="F423" s="22">
        <v>45597</v>
      </c>
      <c r="G423" s="22">
        <v>45600</v>
      </c>
      <c r="H423" s="22">
        <v>45596</v>
      </c>
      <c r="I423" s="22">
        <v>45595</v>
      </c>
      <c r="J423" s="22">
        <v>45595</v>
      </c>
      <c r="K423" t="s">
        <v>119</v>
      </c>
      <c r="L423" t="s">
        <v>279</v>
      </c>
      <c r="M423" t="s">
        <v>279</v>
      </c>
      <c r="N423" t="s">
        <v>105</v>
      </c>
      <c r="O423" t="s">
        <v>106</v>
      </c>
      <c r="P423" t="s">
        <v>107</v>
      </c>
      <c r="Q423" t="s">
        <v>108</v>
      </c>
      <c r="R423" t="s">
        <v>109</v>
      </c>
    </row>
    <row r="424" spans="1:18" x14ac:dyDescent="0.3">
      <c r="A424">
        <v>83506</v>
      </c>
      <c r="B424">
        <v>122</v>
      </c>
      <c r="C424" t="s">
        <v>28</v>
      </c>
      <c r="D424" t="s">
        <v>286</v>
      </c>
      <c r="E424">
        <v>1250</v>
      </c>
      <c r="F424" s="22">
        <v>45597</v>
      </c>
      <c r="G424" s="22">
        <v>45600</v>
      </c>
      <c r="H424" s="22">
        <v>45596</v>
      </c>
      <c r="I424" s="22">
        <v>45595</v>
      </c>
      <c r="J424" s="22">
        <v>45595</v>
      </c>
      <c r="K424" t="s">
        <v>119</v>
      </c>
      <c r="L424" t="s">
        <v>279</v>
      </c>
      <c r="M424" t="s">
        <v>279</v>
      </c>
      <c r="N424" t="s">
        <v>105</v>
      </c>
      <c r="O424" t="s">
        <v>106</v>
      </c>
      <c r="P424" t="s">
        <v>107</v>
      </c>
      <c r="Q424" t="s">
        <v>108</v>
      </c>
      <c r="R424" t="s">
        <v>109</v>
      </c>
    </row>
    <row r="425" spans="1:18" x14ac:dyDescent="0.3">
      <c r="A425">
        <v>83510</v>
      </c>
      <c r="B425">
        <v>122</v>
      </c>
      <c r="C425" t="s">
        <v>28</v>
      </c>
      <c r="D425" t="s">
        <v>340</v>
      </c>
      <c r="E425">
        <v>2300</v>
      </c>
      <c r="F425" s="22">
        <v>45597</v>
      </c>
      <c r="G425" s="22">
        <v>45600</v>
      </c>
      <c r="H425" s="22">
        <v>45596</v>
      </c>
      <c r="I425" s="22">
        <v>45595</v>
      </c>
      <c r="J425" s="22">
        <v>45595</v>
      </c>
      <c r="K425" t="s">
        <v>119</v>
      </c>
      <c r="L425" t="s">
        <v>279</v>
      </c>
      <c r="M425" t="s">
        <v>279</v>
      </c>
      <c r="N425" t="s">
        <v>105</v>
      </c>
      <c r="O425" t="s">
        <v>106</v>
      </c>
      <c r="P425" t="s">
        <v>107</v>
      </c>
      <c r="Q425" t="s">
        <v>108</v>
      </c>
      <c r="R425" t="s">
        <v>109</v>
      </c>
    </row>
    <row r="426" spans="1:18" x14ac:dyDescent="0.3">
      <c r="A426">
        <v>83917</v>
      </c>
      <c r="B426">
        <v>122</v>
      </c>
      <c r="C426" t="s">
        <v>28</v>
      </c>
      <c r="D426" t="s">
        <v>341</v>
      </c>
      <c r="E426">
        <v>0</v>
      </c>
      <c r="F426" s="22">
        <v>45596</v>
      </c>
      <c r="G426" s="22"/>
      <c r="H426" s="22">
        <v>45596</v>
      </c>
      <c r="I426" s="22">
        <v>45596</v>
      </c>
      <c r="J426" s="22">
        <v>45597</v>
      </c>
      <c r="K426" t="s">
        <v>181</v>
      </c>
      <c r="L426" t="s">
        <v>262</v>
      </c>
      <c r="M426" t="s">
        <v>263</v>
      </c>
      <c r="N426" t="s">
        <v>105</v>
      </c>
      <c r="Q426" t="s">
        <v>108</v>
      </c>
    </row>
    <row r="427" spans="1:18" x14ac:dyDescent="0.3">
      <c r="A427">
        <v>83918</v>
      </c>
      <c r="B427">
        <v>122</v>
      </c>
      <c r="C427" t="s">
        <v>28</v>
      </c>
      <c r="D427" t="s">
        <v>73</v>
      </c>
      <c r="E427">
        <v>0</v>
      </c>
      <c r="F427" s="22">
        <v>45596</v>
      </c>
      <c r="G427" s="22"/>
      <c r="H427" s="22">
        <v>45596</v>
      </c>
      <c r="I427" s="22">
        <v>45596</v>
      </c>
      <c r="J427" s="22">
        <v>45597</v>
      </c>
      <c r="K427" t="s">
        <v>181</v>
      </c>
      <c r="L427" t="s">
        <v>262</v>
      </c>
      <c r="M427" t="s">
        <v>263</v>
      </c>
      <c r="N427" t="s">
        <v>105</v>
      </c>
      <c r="Q427" t="s">
        <v>108</v>
      </c>
    </row>
    <row r="428" spans="1:18" x14ac:dyDescent="0.3">
      <c r="A428">
        <v>83943</v>
      </c>
      <c r="B428">
        <v>122</v>
      </c>
      <c r="C428" t="s">
        <v>28</v>
      </c>
      <c r="D428" t="s">
        <v>342</v>
      </c>
      <c r="E428">
        <v>0</v>
      </c>
      <c r="F428" s="22">
        <v>45596</v>
      </c>
      <c r="G428" s="22"/>
      <c r="H428" s="22">
        <v>45596</v>
      </c>
      <c r="I428" s="22">
        <v>45596</v>
      </c>
      <c r="J428" s="22">
        <v>45597</v>
      </c>
      <c r="K428" t="s">
        <v>181</v>
      </c>
      <c r="L428" t="s">
        <v>262</v>
      </c>
      <c r="M428" t="s">
        <v>263</v>
      </c>
      <c r="Q428" t="s">
        <v>108</v>
      </c>
    </row>
    <row r="429" spans="1:18" x14ac:dyDescent="0.3">
      <c r="A429">
        <v>84028</v>
      </c>
      <c r="B429">
        <v>122</v>
      </c>
      <c r="C429" t="s">
        <v>28</v>
      </c>
      <c r="D429" t="s">
        <v>343</v>
      </c>
      <c r="E429">
        <v>383.56</v>
      </c>
      <c r="F429" s="22">
        <v>45596</v>
      </c>
      <c r="G429" s="22"/>
      <c r="H429" s="22">
        <v>45596</v>
      </c>
      <c r="I429" s="22">
        <v>45596</v>
      </c>
      <c r="J429" s="22">
        <v>45597</v>
      </c>
      <c r="K429" t="s">
        <v>119</v>
      </c>
      <c r="L429" t="s">
        <v>112</v>
      </c>
      <c r="M429" t="s">
        <v>113</v>
      </c>
      <c r="N429" t="s">
        <v>105</v>
      </c>
      <c r="O429" t="s">
        <v>106</v>
      </c>
      <c r="P429" t="s">
        <v>107</v>
      </c>
      <c r="Q429" t="s">
        <v>108</v>
      </c>
      <c r="R429" t="s">
        <v>109</v>
      </c>
    </row>
    <row r="430" spans="1:18" x14ac:dyDescent="0.3">
      <c r="A430">
        <v>84029</v>
      </c>
      <c r="B430">
        <v>122</v>
      </c>
      <c r="C430" t="s">
        <v>28</v>
      </c>
      <c r="D430" t="s">
        <v>343</v>
      </c>
      <c r="E430">
        <v>133.1</v>
      </c>
      <c r="F430" s="22">
        <v>45596</v>
      </c>
      <c r="G430" s="22"/>
      <c r="H430" s="22">
        <v>45596</v>
      </c>
      <c r="I430" s="22">
        <v>45596</v>
      </c>
      <c r="J430" s="22">
        <v>45597</v>
      </c>
      <c r="K430" t="s">
        <v>119</v>
      </c>
      <c r="L430" t="s">
        <v>112</v>
      </c>
      <c r="M430" t="s">
        <v>117</v>
      </c>
      <c r="N430" t="s">
        <v>105</v>
      </c>
      <c r="O430" t="s">
        <v>106</v>
      </c>
      <c r="P430" t="s">
        <v>107</v>
      </c>
      <c r="Q430" t="s">
        <v>108</v>
      </c>
      <c r="R430" t="s">
        <v>109</v>
      </c>
    </row>
    <row r="431" spans="1:18" x14ac:dyDescent="0.3">
      <c r="A431">
        <v>84030</v>
      </c>
      <c r="B431">
        <v>122</v>
      </c>
      <c r="C431" t="s">
        <v>28</v>
      </c>
      <c r="D431" t="s">
        <v>343</v>
      </c>
      <c r="E431">
        <v>78.459999999999994</v>
      </c>
      <c r="F431" s="22">
        <v>45596</v>
      </c>
      <c r="G431" s="22"/>
      <c r="H431" s="22">
        <v>45596</v>
      </c>
      <c r="I431" s="22">
        <v>45596</v>
      </c>
      <c r="J431" s="22">
        <v>45597</v>
      </c>
      <c r="K431" t="s">
        <v>119</v>
      </c>
      <c r="L431" t="s">
        <v>172</v>
      </c>
      <c r="M431" t="s">
        <v>260</v>
      </c>
      <c r="N431" t="s">
        <v>105</v>
      </c>
      <c r="O431" t="s">
        <v>106</v>
      </c>
      <c r="P431" t="s">
        <v>107</v>
      </c>
      <c r="Q431" t="s">
        <v>108</v>
      </c>
      <c r="R431" t="s">
        <v>109</v>
      </c>
    </row>
    <row r="432" spans="1:18" x14ac:dyDescent="0.3">
      <c r="A432">
        <v>84031</v>
      </c>
      <c r="B432">
        <v>122</v>
      </c>
      <c r="C432" t="s">
        <v>28</v>
      </c>
      <c r="D432" t="s">
        <v>343</v>
      </c>
      <c r="E432">
        <v>409.27</v>
      </c>
      <c r="F432" s="22">
        <v>45596</v>
      </c>
      <c r="G432" s="22"/>
      <c r="H432" s="22">
        <v>45596</v>
      </c>
      <c r="I432" s="22">
        <v>45596</v>
      </c>
      <c r="J432" s="22">
        <v>45597</v>
      </c>
      <c r="K432" t="s">
        <v>119</v>
      </c>
      <c r="L432" t="s">
        <v>279</v>
      </c>
      <c r="M432" t="s">
        <v>279</v>
      </c>
      <c r="N432" t="s">
        <v>105</v>
      </c>
      <c r="O432" t="s">
        <v>106</v>
      </c>
      <c r="P432" t="s">
        <v>107</v>
      </c>
      <c r="Q432" t="s">
        <v>108</v>
      </c>
      <c r="R432" t="s">
        <v>109</v>
      </c>
    </row>
    <row r="433" spans="1:18" x14ac:dyDescent="0.3">
      <c r="A433">
        <v>84032</v>
      </c>
      <c r="B433">
        <v>122</v>
      </c>
      <c r="C433" t="s">
        <v>28</v>
      </c>
      <c r="D433" t="s">
        <v>343</v>
      </c>
      <c r="E433">
        <v>39.799999999999997</v>
      </c>
      <c r="F433" s="22">
        <v>45596</v>
      </c>
      <c r="G433" s="22"/>
      <c r="H433" s="22">
        <v>45596</v>
      </c>
      <c r="I433" s="22">
        <v>45596</v>
      </c>
      <c r="J433" s="22">
        <v>45597</v>
      </c>
      <c r="K433" t="s">
        <v>119</v>
      </c>
      <c r="L433" t="s">
        <v>213</v>
      </c>
      <c r="M433" t="s">
        <v>344</v>
      </c>
      <c r="N433" t="s">
        <v>105</v>
      </c>
      <c r="O433" t="s">
        <v>106</v>
      </c>
      <c r="P433" t="s">
        <v>107</v>
      </c>
      <c r="Q433" t="s">
        <v>108</v>
      </c>
      <c r="R433" t="s">
        <v>109</v>
      </c>
    </row>
    <row r="434" spans="1:18" x14ac:dyDescent="0.3">
      <c r="A434">
        <v>84033</v>
      </c>
      <c r="B434">
        <v>122</v>
      </c>
      <c r="C434" t="s">
        <v>28</v>
      </c>
      <c r="D434" t="s">
        <v>343</v>
      </c>
      <c r="E434">
        <v>118.41</v>
      </c>
      <c r="F434" s="22">
        <v>45596</v>
      </c>
      <c r="G434" s="22"/>
      <c r="H434" s="22">
        <v>45596</v>
      </c>
      <c r="I434" s="22">
        <v>45596</v>
      </c>
      <c r="J434" s="22">
        <v>45597</v>
      </c>
      <c r="K434" t="s">
        <v>119</v>
      </c>
      <c r="L434" t="s">
        <v>172</v>
      </c>
      <c r="M434" t="s">
        <v>173</v>
      </c>
      <c r="N434" t="s">
        <v>105</v>
      </c>
      <c r="O434" t="s">
        <v>106</v>
      </c>
      <c r="P434" t="s">
        <v>107</v>
      </c>
      <c r="Q434" t="s">
        <v>108</v>
      </c>
      <c r="R434" t="s">
        <v>109</v>
      </c>
    </row>
    <row r="435" spans="1:18" x14ac:dyDescent="0.3">
      <c r="A435">
        <v>84034</v>
      </c>
      <c r="B435">
        <v>122</v>
      </c>
      <c r="C435" t="s">
        <v>28</v>
      </c>
      <c r="D435" t="s">
        <v>343</v>
      </c>
      <c r="E435">
        <v>235.9</v>
      </c>
      <c r="F435" s="22">
        <v>45596</v>
      </c>
      <c r="G435" s="22"/>
      <c r="H435" s="22">
        <v>45596</v>
      </c>
      <c r="I435" s="22">
        <v>45596</v>
      </c>
      <c r="J435" s="22">
        <v>45597</v>
      </c>
      <c r="K435" t="s">
        <v>119</v>
      </c>
      <c r="L435" t="s">
        <v>213</v>
      </c>
      <c r="M435" t="s">
        <v>312</v>
      </c>
      <c r="N435" t="s">
        <v>105</v>
      </c>
      <c r="O435" t="s">
        <v>106</v>
      </c>
      <c r="P435" t="s">
        <v>107</v>
      </c>
      <c r="Q435" t="s">
        <v>108</v>
      </c>
      <c r="R435" t="s">
        <v>109</v>
      </c>
    </row>
    <row r="436" spans="1:18" x14ac:dyDescent="0.3">
      <c r="A436">
        <v>84035</v>
      </c>
      <c r="B436">
        <v>122</v>
      </c>
      <c r="C436" t="s">
        <v>28</v>
      </c>
      <c r="D436" t="s">
        <v>343</v>
      </c>
      <c r="E436">
        <v>186.5</v>
      </c>
      <c r="F436" s="22">
        <v>45596</v>
      </c>
      <c r="G436" s="22"/>
      <c r="H436" s="22">
        <v>45596</v>
      </c>
      <c r="I436" s="22">
        <v>45596</v>
      </c>
      <c r="J436" s="22">
        <v>45597</v>
      </c>
      <c r="K436" t="s">
        <v>119</v>
      </c>
      <c r="L436" t="s">
        <v>213</v>
      </c>
      <c r="M436" t="s">
        <v>345</v>
      </c>
      <c r="N436" t="s">
        <v>105</v>
      </c>
      <c r="O436" t="s">
        <v>106</v>
      </c>
      <c r="P436" t="s">
        <v>107</v>
      </c>
      <c r="Q436" t="s">
        <v>108</v>
      </c>
      <c r="R436" t="s">
        <v>109</v>
      </c>
    </row>
    <row r="437" spans="1:18" x14ac:dyDescent="0.3">
      <c r="A437">
        <v>84036</v>
      </c>
      <c r="B437">
        <v>122</v>
      </c>
      <c r="C437" t="s">
        <v>28</v>
      </c>
      <c r="D437" t="s">
        <v>343</v>
      </c>
      <c r="E437">
        <v>174.5</v>
      </c>
      <c r="F437" s="22">
        <v>45596</v>
      </c>
      <c r="G437" s="22"/>
      <c r="H437" s="22">
        <v>45596</v>
      </c>
      <c r="I437" s="22">
        <v>45596</v>
      </c>
      <c r="J437" s="22">
        <v>45597</v>
      </c>
      <c r="K437" t="s">
        <v>119</v>
      </c>
      <c r="L437" t="s">
        <v>213</v>
      </c>
      <c r="M437" t="s">
        <v>214</v>
      </c>
      <c r="N437" t="s">
        <v>105</v>
      </c>
      <c r="O437" t="s">
        <v>106</v>
      </c>
      <c r="P437" t="s">
        <v>107</v>
      </c>
      <c r="Q437" t="s">
        <v>108</v>
      </c>
      <c r="R437" t="s">
        <v>109</v>
      </c>
    </row>
    <row r="438" spans="1:18" x14ac:dyDescent="0.3">
      <c r="A438">
        <v>22671</v>
      </c>
      <c r="B438">
        <v>122</v>
      </c>
      <c r="C438" t="s">
        <v>28</v>
      </c>
      <c r="D438" t="s">
        <v>168</v>
      </c>
      <c r="E438">
        <v>5260.51</v>
      </c>
      <c r="F438" s="22">
        <v>45596</v>
      </c>
      <c r="G438" s="22">
        <v>45595</v>
      </c>
      <c r="H438" s="22">
        <v>45595</v>
      </c>
      <c r="I438" s="22">
        <v>44469</v>
      </c>
      <c r="J438" s="22"/>
      <c r="K438" t="s">
        <v>104</v>
      </c>
      <c r="L438" t="s">
        <v>169</v>
      </c>
      <c r="M438" t="s">
        <v>170</v>
      </c>
      <c r="N438" t="s">
        <v>105</v>
      </c>
      <c r="O438" t="s">
        <v>106</v>
      </c>
      <c r="P438" t="s">
        <v>107</v>
      </c>
      <c r="Q438" t="s">
        <v>108</v>
      </c>
      <c r="R438" t="s">
        <v>109</v>
      </c>
    </row>
    <row r="439" spans="1:18" x14ac:dyDescent="0.3">
      <c r="A439">
        <v>24641</v>
      </c>
      <c r="B439">
        <v>122</v>
      </c>
      <c r="C439" t="s">
        <v>28</v>
      </c>
      <c r="D439" t="s">
        <v>175</v>
      </c>
      <c r="E439">
        <v>11401.01</v>
      </c>
      <c r="F439" s="22">
        <v>45596</v>
      </c>
      <c r="G439" s="22">
        <v>45595</v>
      </c>
      <c r="H439" s="22">
        <v>45595</v>
      </c>
      <c r="I439" s="22">
        <v>44469</v>
      </c>
      <c r="J439" s="22"/>
      <c r="K439" t="s">
        <v>104</v>
      </c>
      <c r="L439" t="s">
        <v>169</v>
      </c>
      <c r="M439" t="s">
        <v>170</v>
      </c>
      <c r="N439" t="s">
        <v>105</v>
      </c>
      <c r="O439" t="s">
        <v>106</v>
      </c>
      <c r="P439" t="s">
        <v>107</v>
      </c>
      <c r="Q439" t="s">
        <v>108</v>
      </c>
      <c r="R439" t="s">
        <v>109</v>
      </c>
    </row>
    <row r="440" spans="1:18" x14ac:dyDescent="0.3">
      <c r="A440">
        <v>81511</v>
      </c>
      <c r="B440">
        <v>122</v>
      </c>
      <c r="C440" t="s">
        <v>28</v>
      </c>
      <c r="D440" t="s">
        <v>161</v>
      </c>
      <c r="E440">
        <v>290</v>
      </c>
      <c r="F440" s="22">
        <v>45596</v>
      </c>
      <c r="G440" s="22">
        <v>45595</v>
      </c>
      <c r="H440" s="22">
        <v>45595</v>
      </c>
      <c r="I440" s="22">
        <v>45574</v>
      </c>
      <c r="J440" s="22">
        <v>45581</v>
      </c>
      <c r="K440" t="s">
        <v>104</v>
      </c>
      <c r="N440" t="s">
        <v>105</v>
      </c>
      <c r="O440" t="s">
        <v>106</v>
      </c>
      <c r="P440" t="s">
        <v>107</v>
      </c>
      <c r="Q440" t="s">
        <v>108</v>
      </c>
      <c r="R440" t="s">
        <v>109</v>
      </c>
    </row>
    <row r="441" spans="1:18" x14ac:dyDescent="0.3">
      <c r="A441">
        <v>81518</v>
      </c>
      <c r="B441">
        <v>122</v>
      </c>
      <c r="C441" t="s">
        <v>28</v>
      </c>
      <c r="D441" t="s">
        <v>157</v>
      </c>
      <c r="E441">
        <v>975</v>
      </c>
      <c r="F441" s="22">
        <v>45596</v>
      </c>
      <c r="G441" s="22">
        <v>45595</v>
      </c>
      <c r="H441" s="22">
        <v>45595</v>
      </c>
      <c r="I441" s="22">
        <v>45575</v>
      </c>
      <c r="J441" s="22">
        <v>45581</v>
      </c>
      <c r="K441" t="s">
        <v>104</v>
      </c>
      <c r="N441" t="s">
        <v>105</v>
      </c>
      <c r="O441" t="s">
        <v>106</v>
      </c>
      <c r="P441" t="s">
        <v>107</v>
      </c>
      <c r="Q441" t="s">
        <v>108</v>
      </c>
      <c r="R441" t="s">
        <v>109</v>
      </c>
    </row>
    <row r="442" spans="1:18" x14ac:dyDescent="0.3">
      <c r="A442">
        <v>83417</v>
      </c>
      <c r="B442">
        <v>122</v>
      </c>
      <c r="C442" t="s">
        <v>28</v>
      </c>
      <c r="D442" t="s">
        <v>346</v>
      </c>
      <c r="E442">
        <v>777</v>
      </c>
      <c r="F442" s="22">
        <v>45595</v>
      </c>
      <c r="G442" s="22"/>
      <c r="H442" s="22">
        <v>45595</v>
      </c>
      <c r="I442" s="22">
        <v>45594</v>
      </c>
      <c r="J442" s="22">
        <v>45594</v>
      </c>
      <c r="K442" t="s">
        <v>119</v>
      </c>
      <c r="L442" t="s">
        <v>218</v>
      </c>
      <c r="M442" t="s">
        <v>218</v>
      </c>
      <c r="N442" t="s">
        <v>105</v>
      </c>
      <c r="O442" t="s">
        <v>106</v>
      </c>
      <c r="P442" t="s">
        <v>107</v>
      </c>
      <c r="Q442" t="s">
        <v>108</v>
      </c>
      <c r="R442" t="s">
        <v>109</v>
      </c>
    </row>
    <row r="443" spans="1:18" x14ac:dyDescent="0.3">
      <c r="A443">
        <v>83867</v>
      </c>
      <c r="B443">
        <v>122</v>
      </c>
      <c r="C443" t="s">
        <v>28</v>
      </c>
      <c r="D443" t="s">
        <v>180</v>
      </c>
      <c r="E443">
        <v>3.5</v>
      </c>
      <c r="F443" s="22">
        <v>45595</v>
      </c>
      <c r="G443" s="22"/>
      <c r="H443" s="22">
        <v>45595</v>
      </c>
      <c r="I443" s="22">
        <v>45595</v>
      </c>
      <c r="J443" s="22">
        <v>45596</v>
      </c>
      <c r="K443" t="s">
        <v>181</v>
      </c>
      <c r="L443" t="s">
        <v>182</v>
      </c>
      <c r="M443" t="s">
        <v>18</v>
      </c>
      <c r="Q443" t="s">
        <v>108</v>
      </c>
    </row>
    <row r="444" spans="1:18" x14ac:dyDescent="0.3">
      <c r="A444">
        <v>84427</v>
      </c>
      <c r="B444">
        <v>122</v>
      </c>
      <c r="C444" t="s">
        <v>28</v>
      </c>
      <c r="D444" t="s">
        <v>347</v>
      </c>
      <c r="E444">
        <v>0</v>
      </c>
      <c r="F444" s="22">
        <v>45595</v>
      </c>
      <c r="G444" s="22"/>
      <c r="H444" s="22">
        <v>45595</v>
      </c>
      <c r="I444" s="22">
        <v>45595</v>
      </c>
      <c r="J444" s="22">
        <v>45600</v>
      </c>
      <c r="K444" t="s">
        <v>268</v>
      </c>
      <c r="L444" t="s">
        <v>112</v>
      </c>
      <c r="M444" t="s">
        <v>117</v>
      </c>
      <c r="N444" t="s">
        <v>105</v>
      </c>
      <c r="O444" t="s">
        <v>106</v>
      </c>
      <c r="P444" t="s">
        <v>107</v>
      </c>
      <c r="Q444" t="s">
        <v>108</v>
      </c>
      <c r="R444" t="s">
        <v>109</v>
      </c>
    </row>
    <row r="445" spans="1:18" x14ac:dyDescent="0.3">
      <c r="A445">
        <v>84440</v>
      </c>
      <c r="B445">
        <v>122</v>
      </c>
      <c r="C445" t="s">
        <v>28</v>
      </c>
      <c r="D445" t="s">
        <v>211</v>
      </c>
      <c r="E445">
        <v>0</v>
      </c>
      <c r="F445" s="22">
        <v>45595</v>
      </c>
      <c r="G445" s="22"/>
      <c r="H445" s="22">
        <v>45595</v>
      </c>
      <c r="I445" s="22">
        <v>45595</v>
      </c>
      <c r="J445" s="22">
        <v>45600</v>
      </c>
      <c r="K445" t="s">
        <v>348</v>
      </c>
      <c r="L445" t="s">
        <v>213</v>
      </c>
      <c r="M445" t="s">
        <v>345</v>
      </c>
      <c r="N445" t="s">
        <v>105</v>
      </c>
      <c r="O445" t="s">
        <v>106</v>
      </c>
      <c r="P445" t="s">
        <v>107</v>
      </c>
      <c r="Q445" t="s">
        <v>108</v>
      </c>
      <c r="R445" t="s">
        <v>109</v>
      </c>
    </row>
    <row r="446" spans="1:18" x14ac:dyDescent="0.3">
      <c r="A446">
        <v>84459</v>
      </c>
      <c r="B446">
        <v>122</v>
      </c>
      <c r="C446" t="s">
        <v>28</v>
      </c>
      <c r="D446" t="s">
        <v>197</v>
      </c>
      <c r="E446">
        <v>0</v>
      </c>
      <c r="F446" s="22">
        <v>45609</v>
      </c>
      <c r="G446" s="22">
        <v>45607</v>
      </c>
      <c r="H446" s="22">
        <v>45595</v>
      </c>
      <c r="I446" s="22">
        <v>45595</v>
      </c>
      <c r="J446" s="22">
        <v>45600</v>
      </c>
      <c r="K446" t="s">
        <v>104</v>
      </c>
      <c r="N446" t="s">
        <v>105</v>
      </c>
      <c r="O446" t="s">
        <v>106</v>
      </c>
      <c r="P446" t="s">
        <v>107</v>
      </c>
      <c r="Q446" t="s">
        <v>108</v>
      </c>
      <c r="R446" t="s">
        <v>109</v>
      </c>
    </row>
    <row r="447" spans="1:18" x14ac:dyDescent="0.3">
      <c r="A447">
        <v>82492</v>
      </c>
      <c r="B447">
        <v>122</v>
      </c>
      <c r="C447" t="s">
        <v>28</v>
      </c>
      <c r="D447" t="s">
        <v>288</v>
      </c>
      <c r="E447">
        <v>2411.9899999999998</v>
      </c>
      <c r="F447" s="22">
        <v>45597</v>
      </c>
      <c r="G447" s="22">
        <v>45595</v>
      </c>
      <c r="H447" s="22">
        <v>45595</v>
      </c>
      <c r="I447" s="22">
        <v>45582</v>
      </c>
      <c r="J447" s="22">
        <v>45588</v>
      </c>
      <c r="K447" t="s">
        <v>104</v>
      </c>
      <c r="N447" t="s">
        <v>105</v>
      </c>
      <c r="O447" t="s">
        <v>106</v>
      </c>
      <c r="P447" t="s">
        <v>107</v>
      </c>
      <c r="Q447" t="s">
        <v>108</v>
      </c>
      <c r="R447" t="s">
        <v>109</v>
      </c>
    </row>
    <row r="448" spans="1:18" x14ac:dyDescent="0.3">
      <c r="A448">
        <v>82494</v>
      </c>
      <c r="B448">
        <v>122</v>
      </c>
      <c r="C448" t="s">
        <v>28</v>
      </c>
      <c r="D448" t="s">
        <v>349</v>
      </c>
      <c r="E448">
        <v>1509.4</v>
      </c>
      <c r="F448" s="22">
        <v>45599</v>
      </c>
      <c r="G448" s="22">
        <v>45595</v>
      </c>
      <c r="H448" s="22">
        <v>45595</v>
      </c>
      <c r="I448" s="22">
        <v>45587</v>
      </c>
      <c r="J448" s="22">
        <v>45588</v>
      </c>
      <c r="K448" t="s">
        <v>104</v>
      </c>
      <c r="N448" t="s">
        <v>105</v>
      </c>
      <c r="O448" t="s">
        <v>106</v>
      </c>
      <c r="P448" t="s">
        <v>107</v>
      </c>
      <c r="Q448" t="s">
        <v>108</v>
      </c>
      <c r="R448" t="s">
        <v>109</v>
      </c>
    </row>
    <row r="449" spans="1:18" x14ac:dyDescent="0.3">
      <c r="A449">
        <v>82496</v>
      </c>
      <c r="B449">
        <v>122</v>
      </c>
      <c r="C449" t="s">
        <v>28</v>
      </c>
      <c r="D449" t="s">
        <v>281</v>
      </c>
      <c r="E449">
        <v>434.2</v>
      </c>
      <c r="F449" s="22">
        <v>45597</v>
      </c>
      <c r="G449" s="22">
        <v>45595</v>
      </c>
      <c r="H449" s="22">
        <v>45595</v>
      </c>
      <c r="I449" s="22">
        <v>45582</v>
      </c>
      <c r="J449" s="22">
        <v>45588</v>
      </c>
      <c r="K449" t="s">
        <v>104</v>
      </c>
      <c r="N449" t="s">
        <v>105</v>
      </c>
      <c r="O449" t="s">
        <v>106</v>
      </c>
      <c r="P449" t="s">
        <v>107</v>
      </c>
      <c r="Q449" t="s">
        <v>108</v>
      </c>
      <c r="R449" t="s">
        <v>109</v>
      </c>
    </row>
    <row r="450" spans="1:18" x14ac:dyDescent="0.3">
      <c r="A450">
        <v>82497</v>
      </c>
      <c r="B450">
        <v>122</v>
      </c>
      <c r="C450" t="s">
        <v>28</v>
      </c>
      <c r="D450" t="s">
        <v>197</v>
      </c>
      <c r="E450">
        <v>897.6</v>
      </c>
      <c r="F450" s="22">
        <v>45597</v>
      </c>
      <c r="G450" s="22">
        <v>45595</v>
      </c>
      <c r="H450" s="22">
        <v>45595</v>
      </c>
      <c r="I450" s="22">
        <v>45582</v>
      </c>
      <c r="J450" s="22">
        <v>45588</v>
      </c>
      <c r="K450" t="s">
        <v>104</v>
      </c>
      <c r="N450" t="s">
        <v>105</v>
      </c>
      <c r="O450" t="s">
        <v>106</v>
      </c>
      <c r="P450" t="s">
        <v>107</v>
      </c>
      <c r="Q450" t="s">
        <v>108</v>
      </c>
      <c r="R450" t="s">
        <v>109</v>
      </c>
    </row>
    <row r="451" spans="1:18" x14ac:dyDescent="0.3">
      <c r="A451">
        <v>82498</v>
      </c>
      <c r="B451">
        <v>122</v>
      </c>
      <c r="C451" t="s">
        <v>28</v>
      </c>
      <c r="D451" t="s">
        <v>206</v>
      </c>
      <c r="E451">
        <v>315</v>
      </c>
      <c r="F451" s="22">
        <v>45596</v>
      </c>
      <c r="G451" s="22">
        <v>45595</v>
      </c>
      <c r="H451" s="22">
        <v>45595</v>
      </c>
      <c r="I451" s="22">
        <v>45581</v>
      </c>
      <c r="J451" s="22">
        <v>45588</v>
      </c>
      <c r="K451" t="s">
        <v>104</v>
      </c>
      <c r="N451" t="s">
        <v>105</v>
      </c>
      <c r="O451" t="s">
        <v>106</v>
      </c>
      <c r="P451" t="s">
        <v>107</v>
      </c>
      <c r="Q451" t="s">
        <v>108</v>
      </c>
      <c r="R451" t="s">
        <v>109</v>
      </c>
    </row>
    <row r="452" spans="1:18" x14ac:dyDescent="0.3">
      <c r="A452">
        <v>82499</v>
      </c>
      <c r="B452">
        <v>122</v>
      </c>
      <c r="C452" t="s">
        <v>28</v>
      </c>
      <c r="D452" t="s">
        <v>221</v>
      </c>
      <c r="E452">
        <v>214.51</v>
      </c>
      <c r="F452" s="22">
        <v>45596</v>
      </c>
      <c r="G452" s="22">
        <v>45595</v>
      </c>
      <c r="H452" s="22">
        <v>45595</v>
      </c>
      <c r="I452" s="22">
        <v>45581</v>
      </c>
      <c r="J452" s="22">
        <v>45588</v>
      </c>
      <c r="K452" t="s">
        <v>104</v>
      </c>
      <c r="N452" t="s">
        <v>105</v>
      </c>
      <c r="O452" t="s">
        <v>106</v>
      </c>
      <c r="P452" t="s">
        <v>107</v>
      </c>
      <c r="Q452" t="s">
        <v>108</v>
      </c>
      <c r="R452" t="s">
        <v>109</v>
      </c>
    </row>
    <row r="453" spans="1:18" x14ac:dyDescent="0.3">
      <c r="A453">
        <v>82500</v>
      </c>
      <c r="B453">
        <v>122</v>
      </c>
      <c r="C453" t="s">
        <v>28</v>
      </c>
      <c r="D453" t="s">
        <v>203</v>
      </c>
      <c r="E453">
        <v>49.75</v>
      </c>
      <c r="F453" s="22">
        <v>45596</v>
      </c>
      <c r="G453" s="22">
        <v>45595</v>
      </c>
      <c r="H453" s="22">
        <v>45595</v>
      </c>
      <c r="I453" s="22">
        <v>45582</v>
      </c>
      <c r="J453" s="22">
        <v>45588</v>
      </c>
      <c r="K453" t="s">
        <v>104</v>
      </c>
      <c r="N453" t="s">
        <v>105</v>
      </c>
      <c r="O453" t="s">
        <v>106</v>
      </c>
      <c r="P453" t="s">
        <v>107</v>
      </c>
      <c r="Q453" t="s">
        <v>108</v>
      </c>
      <c r="R453" t="s">
        <v>109</v>
      </c>
    </row>
    <row r="454" spans="1:18" x14ac:dyDescent="0.3">
      <c r="A454">
        <v>82501</v>
      </c>
      <c r="B454">
        <v>122</v>
      </c>
      <c r="C454" t="s">
        <v>28</v>
      </c>
      <c r="D454" t="s">
        <v>103</v>
      </c>
      <c r="E454">
        <v>153.81</v>
      </c>
      <c r="F454" s="22">
        <v>45596</v>
      </c>
      <c r="G454" s="22">
        <v>45595</v>
      </c>
      <c r="H454" s="22">
        <v>45595</v>
      </c>
      <c r="I454" s="22">
        <v>45582</v>
      </c>
      <c r="J454" s="22">
        <v>45588</v>
      </c>
      <c r="K454" t="s">
        <v>104</v>
      </c>
      <c r="N454" t="s">
        <v>105</v>
      </c>
      <c r="O454" t="s">
        <v>106</v>
      </c>
      <c r="P454" t="s">
        <v>107</v>
      </c>
      <c r="Q454" t="s">
        <v>108</v>
      </c>
      <c r="R454" t="s">
        <v>109</v>
      </c>
    </row>
    <row r="455" spans="1:18" x14ac:dyDescent="0.3">
      <c r="A455">
        <v>82503</v>
      </c>
      <c r="B455">
        <v>122</v>
      </c>
      <c r="C455" t="s">
        <v>28</v>
      </c>
      <c r="D455" t="s">
        <v>223</v>
      </c>
      <c r="E455">
        <v>390</v>
      </c>
      <c r="F455" s="22">
        <v>45598</v>
      </c>
      <c r="G455" s="22">
        <v>45595</v>
      </c>
      <c r="H455" s="22">
        <v>45595</v>
      </c>
      <c r="I455" s="22">
        <v>45583</v>
      </c>
      <c r="J455" s="22">
        <v>45588</v>
      </c>
      <c r="K455" t="s">
        <v>104</v>
      </c>
      <c r="N455" t="s">
        <v>105</v>
      </c>
      <c r="O455" t="s">
        <v>106</v>
      </c>
      <c r="P455" t="s">
        <v>107</v>
      </c>
      <c r="Q455" t="s">
        <v>108</v>
      </c>
      <c r="R455" t="s">
        <v>109</v>
      </c>
    </row>
    <row r="456" spans="1:18" x14ac:dyDescent="0.3">
      <c r="A456">
        <v>82504</v>
      </c>
      <c r="B456">
        <v>122</v>
      </c>
      <c r="C456" t="s">
        <v>28</v>
      </c>
      <c r="D456" t="s">
        <v>160</v>
      </c>
      <c r="E456">
        <v>899.02</v>
      </c>
      <c r="F456" s="22">
        <v>45599</v>
      </c>
      <c r="G456" s="22">
        <v>45595</v>
      </c>
      <c r="H456" s="22">
        <v>45595</v>
      </c>
      <c r="I456" s="22">
        <v>45583</v>
      </c>
      <c r="J456" s="22">
        <v>45588</v>
      </c>
      <c r="K456" t="s">
        <v>104</v>
      </c>
      <c r="N456" t="s">
        <v>105</v>
      </c>
      <c r="O456" t="s">
        <v>106</v>
      </c>
      <c r="P456" t="s">
        <v>107</v>
      </c>
      <c r="Q456" t="s">
        <v>108</v>
      </c>
      <c r="R456" t="s">
        <v>109</v>
      </c>
    </row>
    <row r="457" spans="1:18" x14ac:dyDescent="0.3">
      <c r="A457">
        <v>82506</v>
      </c>
      <c r="B457">
        <v>122</v>
      </c>
      <c r="C457" t="s">
        <v>28</v>
      </c>
      <c r="D457" t="s">
        <v>204</v>
      </c>
      <c r="E457">
        <v>509.63</v>
      </c>
      <c r="F457" s="22">
        <v>45596</v>
      </c>
      <c r="G457" s="22">
        <v>45595</v>
      </c>
      <c r="H457" s="22">
        <v>45595</v>
      </c>
      <c r="I457" s="22">
        <v>45582</v>
      </c>
      <c r="J457" s="22">
        <v>45588</v>
      </c>
      <c r="K457" t="s">
        <v>104</v>
      </c>
      <c r="N457" t="s">
        <v>105</v>
      </c>
      <c r="O457" t="s">
        <v>106</v>
      </c>
      <c r="P457" t="s">
        <v>107</v>
      </c>
      <c r="Q457" t="s">
        <v>108</v>
      </c>
      <c r="R457" t="s">
        <v>109</v>
      </c>
    </row>
    <row r="458" spans="1:18" x14ac:dyDescent="0.3">
      <c r="A458">
        <v>82507</v>
      </c>
      <c r="B458">
        <v>122</v>
      </c>
      <c r="C458" t="s">
        <v>28</v>
      </c>
      <c r="D458" t="s">
        <v>206</v>
      </c>
      <c r="E458">
        <v>942.65</v>
      </c>
      <c r="F458" s="22">
        <v>45596</v>
      </c>
      <c r="G458" s="22">
        <v>45595</v>
      </c>
      <c r="H458" s="22">
        <v>45595</v>
      </c>
      <c r="I458" s="22">
        <v>45581</v>
      </c>
      <c r="J458" s="22">
        <v>45588</v>
      </c>
      <c r="K458" t="s">
        <v>104</v>
      </c>
      <c r="N458" t="s">
        <v>105</v>
      </c>
      <c r="O458" t="s">
        <v>106</v>
      </c>
      <c r="P458" t="s">
        <v>107</v>
      </c>
      <c r="Q458" t="s">
        <v>108</v>
      </c>
      <c r="R458" t="s">
        <v>109</v>
      </c>
    </row>
    <row r="459" spans="1:18" x14ac:dyDescent="0.3">
      <c r="A459">
        <v>82508</v>
      </c>
      <c r="B459">
        <v>122</v>
      </c>
      <c r="C459" t="s">
        <v>28</v>
      </c>
      <c r="D459" t="s">
        <v>221</v>
      </c>
      <c r="E459">
        <v>167</v>
      </c>
      <c r="F459" s="22">
        <v>45596</v>
      </c>
      <c r="G459" s="22">
        <v>45595</v>
      </c>
      <c r="H459" s="22">
        <v>45595</v>
      </c>
      <c r="I459" s="22">
        <v>45580</v>
      </c>
      <c r="J459" s="22">
        <v>45588</v>
      </c>
      <c r="K459" t="s">
        <v>104</v>
      </c>
      <c r="N459" t="s">
        <v>105</v>
      </c>
      <c r="O459" t="s">
        <v>106</v>
      </c>
      <c r="P459" t="s">
        <v>107</v>
      </c>
      <c r="Q459" t="s">
        <v>108</v>
      </c>
      <c r="R459" t="s">
        <v>109</v>
      </c>
    </row>
    <row r="460" spans="1:18" x14ac:dyDescent="0.3">
      <c r="A460">
        <v>82509</v>
      </c>
      <c r="B460">
        <v>122</v>
      </c>
      <c r="C460" t="s">
        <v>28</v>
      </c>
      <c r="D460" t="s">
        <v>221</v>
      </c>
      <c r="E460">
        <v>893.8</v>
      </c>
      <c r="F460" s="22">
        <v>45596</v>
      </c>
      <c r="G460" s="22">
        <v>45595</v>
      </c>
      <c r="H460" s="22">
        <v>45595</v>
      </c>
      <c r="I460" s="22">
        <v>45581</v>
      </c>
      <c r="J460" s="22">
        <v>45588</v>
      </c>
      <c r="K460" t="s">
        <v>104</v>
      </c>
      <c r="N460" t="s">
        <v>105</v>
      </c>
      <c r="O460" t="s">
        <v>106</v>
      </c>
      <c r="P460" t="s">
        <v>107</v>
      </c>
      <c r="Q460" t="s">
        <v>108</v>
      </c>
      <c r="R460" t="s">
        <v>109</v>
      </c>
    </row>
    <row r="461" spans="1:18" x14ac:dyDescent="0.3">
      <c r="A461">
        <v>82510</v>
      </c>
      <c r="B461">
        <v>122</v>
      </c>
      <c r="C461" t="s">
        <v>28</v>
      </c>
      <c r="D461" t="s">
        <v>221</v>
      </c>
      <c r="E461">
        <v>1487.4</v>
      </c>
      <c r="F461" s="22">
        <v>45596</v>
      </c>
      <c r="G461" s="22">
        <v>45595</v>
      </c>
      <c r="H461" s="22">
        <v>45595</v>
      </c>
      <c r="I461" s="22">
        <v>45580</v>
      </c>
      <c r="J461" s="22">
        <v>45588</v>
      </c>
      <c r="K461" t="s">
        <v>104</v>
      </c>
      <c r="N461" t="s">
        <v>105</v>
      </c>
      <c r="O461" t="s">
        <v>106</v>
      </c>
      <c r="P461" t="s">
        <v>107</v>
      </c>
      <c r="Q461" t="s">
        <v>108</v>
      </c>
      <c r="R461" t="s">
        <v>109</v>
      </c>
    </row>
    <row r="462" spans="1:18" x14ac:dyDescent="0.3">
      <c r="A462">
        <v>82511</v>
      </c>
      <c r="B462">
        <v>122</v>
      </c>
      <c r="C462" t="s">
        <v>28</v>
      </c>
      <c r="D462" t="s">
        <v>200</v>
      </c>
      <c r="E462">
        <v>1376.51</v>
      </c>
      <c r="F462" s="22">
        <v>45596</v>
      </c>
      <c r="G462" s="22">
        <v>45595</v>
      </c>
      <c r="H462" s="22">
        <v>45595</v>
      </c>
      <c r="I462" s="22">
        <v>45581</v>
      </c>
      <c r="J462" s="22">
        <v>45588</v>
      </c>
      <c r="K462" t="s">
        <v>104</v>
      </c>
      <c r="N462" t="s">
        <v>105</v>
      </c>
      <c r="O462" t="s">
        <v>106</v>
      </c>
      <c r="P462" t="s">
        <v>107</v>
      </c>
      <c r="Q462" t="s">
        <v>108</v>
      </c>
      <c r="R462" t="s">
        <v>109</v>
      </c>
    </row>
    <row r="463" spans="1:18" x14ac:dyDescent="0.3">
      <c r="A463">
        <v>82513</v>
      </c>
      <c r="B463">
        <v>122</v>
      </c>
      <c r="C463" t="s">
        <v>28</v>
      </c>
      <c r="D463" t="s">
        <v>203</v>
      </c>
      <c r="E463">
        <v>509.3</v>
      </c>
      <c r="F463" s="22">
        <v>45595</v>
      </c>
      <c r="G463" s="22">
        <v>45593</v>
      </c>
      <c r="H463" s="22">
        <v>45595</v>
      </c>
      <c r="I463" s="22">
        <v>45581</v>
      </c>
      <c r="J463" s="22">
        <v>45588</v>
      </c>
      <c r="K463" t="s">
        <v>104</v>
      </c>
      <c r="N463" t="s">
        <v>105</v>
      </c>
      <c r="O463" t="s">
        <v>106</v>
      </c>
      <c r="P463" t="s">
        <v>107</v>
      </c>
      <c r="Q463" t="s">
        <v>108</v>
      </c>
      <c r="R463" t="s">
        <v>109</v>
      </c>
    </row>
    <row r="464" spans="1:18" x14ac:dyDescent="0.3">
      <c r="A464">
        <v>82515</v>
      </c>
      <c r="B464">
        <v>122</v>
      </c>
      <c r="C464" t="s">
        <v>28</v>
      </c>
      <c r="D464" t="s">
        <v>197</v>
      </c>
      <c r="E464">
        <v>554.63</v>
      </c>
      <c r="F464" s="22">
        <v>45596</v>
      </c>
      <c r="G464" s="22">
        <v>45595</v>
      </c>
      <c r="H464" s="22">
        <v>45595</v>
      </c>
      <c r="I464" s="22">
        <v>45581</v>
      </c>
      <c r="J464" s="22">
        <v>45588</v>
      </c>
      <c r="K464" t="s">
        <v>104</v>
      </c>
      <c r="N464" t="s">
        <v>105</v>
      </c>
      <c r="O464" t="s">
        <v>106</v>
      </c>
      <c r="P464" t="s">
        <v>107</v>
      </c>
      <c r="Q464" t="s">
        <v>108</v>
      </c>
      <c r="R464" t="s">
        <v>109</v>
      </c>
    </row>
    <row r="465" spans="1:18" x14ac:dyDescent="0.3">
      <c r="A465">
        <v>82517</v>
      </c>
      <c r="B465">
        <v>122</v>
      </c>
      <c r="C465" t="s">
        <v>28</v>
      </c>
      <c r="D465" t="s">
        <v>157</v>
      </c>
      <c r="E465">
        <v>390</v>
      </c>
      <c r="F465" s="22">
        <v>45596</v>
      </c>
      <c r="G465" s="22">
        <v>45595</v>
      </c>
      <c r="H465" s="22">
        <v>45595</v>
      </c>
      <c r="I465" s="22">
        <v>45582</v>
      </c>
      <c r="J465" s="22">
        <v>45588</v>
      </c>
      <c r="K465" t="s">
        <v>104</v>
      </c>
      <c r="N465" t="s">
        <v>105</v>
      </c>
      <c r="O465" t="s">
        <v>106</v>
      </c>
      <c r="P465" t="s">
        <v>107</v>
      </c>
      <c r="Q465" t="s">
        <v>108</v>
      </c>
      <c r="R465" t="s">
        <v>109</v>
      </c>
    </row>
    <row r="466" spans="1:18" x14ac:dyDescent="0.3">
      <c r="A466">
        <v>82518</v>
      </c>
      <c r="B466">
        <v>122</v>
      </c>
      <c r="C466" t="s">
        <v>28</v>
      </c>
      <c r="D466" t="s">
        <v>350</v>
      </c>
      <c r="E466">
        <v>619.04</v>
      </c>
      <c r="F466" s="22">
        <v>45596</v>
      </c>
      <c r="G466" s="22">
        <v>45595</v>
      </c>
      <c r="H466" s="22">
        <v>45595</v>
      </c>
      <c r="I466" s="22">
        <v>45580</v>
      </c>
      <c r="J466" s="22">
        <v>45588</v>
      </c>
      <c r="K466" t="s">
        <v>104</v>
      </c>
      <c r="N466" t="s">
        <v>105</v>
      </c>
      <c r="O466" t="s">
        <v>106</v>
      </c>
      <c r="P466" t="s">
        <v>107</v>
      </c>
      <c r="Q466" t="s">
        <v>108</v>
      </c>
      <c r="R466" t="s">
        <v>109</v>
      </c>
    </row>
    <row r="467" spans="1:18" x14ac:dyDescent="0.3">
      <c r="A467">
        <v>82519</v>
      </c>
      <c r="B467">
        <v>122</v>
      </c>
      <c r="C467" t="s">
        <v>28</v>
      </c>
      <c r="D467" t="s">
        <v>162</v>
      </c>
      <c r="E467">
        <v>354.7</v>
      </c>
      <c r="F467" s="22">
        <v>45597</v>
      </c>
      <c r="G467" s="22">
        <v>45595</v>
      </c>
      <c r="H467" s="22">
        <v>45595</v>
      </c>
      <c r="I467" s="22">
        <v>45582</v>
      </c>
      <c r="J467" s="22">
        <v>45588</v>
      </c>
      <c r="K467" t="s">
        <v>104</v>
      </c>
      <c r="N467" t="s">
        <v>105</v>
      </c>
      <c r="O467" t="s">
        <v>106</v>
      </c>
      <c r="P467" t="s">
        <v>107</v>
      </c>
      <c r="Q467" t="s">
        <v>108</v>
      </c>
      <c r="R467" t="s">
        <v>109</v>
      </c>
    </row>
    <row r="468" spans="1:18" x14ac:dyDescent="0.3">
      <c r="A468">
        <v>83059</v>
      </c>
      <c r="B468">
        <v>122</v>
      </c>
      <c r="C468" t="s">
        <v>28</v>
      </c>
      <c r="D468" t="s">
        <v>351</v>
      </c>
      <c r="E468">
        <v>3317.63</v>
      </c>
      <c r="F468" s="22">
        <v>45597</v>
      </c>
      <c r="G468" s="22">
        <v>45595</v>
      </c>
      <c r="H468" s="22">
        <v>45595</v>
      </c>
      <c r="I468" s="22">
        <v>45596</v>
      </c>
      <c r="J468" s="22">
        <v>45590</v>
      </c>
      <c r="K468" t="s">
        <v>119</v>
      </c>
      <c r="L468" t="s">
        <v>120</v>
      </c>
      <c r="M468" t="s">
        <v>121</v>
      </c>
      <c r="N468" t="s">
        <v>105</v>
      </c>
      <c r="O468" t="s">
        <v>106</v>
      </c>
      <c r="P468" t="s">
        <v>107</v>
      </c>
      <c r="Q468" t="s">
        <v>108</v>
      </c>
      <c r="R468" t="s">
        <v>109</v>
      </c>
    </row>
    <row r="469" spans="1:18" x14ac:dyDescent="0.3">
      <c r="A469">
        <v>79832</v>
      </c>
      <c r="B469">
        <v>122</v>
      </c>
      <c r="C469" t="s">
        <v>28</v>
      </c>
      <c r="D469" t="s">
        <v>277</v>
      </c>
      <c r="E469">
        <v>905.52</v>
      </c>
      <c r="F469" s="22">
        <v>45596</v>
      </c>
      <c r="G469" s="22">
        <v>45595</v>
      </c>
      <c r="H469" s="22">
        <v>45595</v>
      </c>
      <c r="I469" s="22">
        <v>45568</v>
      </c>
      <c r="J469" s="22">
        <v>45573</v>
      </c>
      <c r="K469" t="s">
        <v>104</v>
      </c>
      <c r="N469" t="s">
        <v>105</v>
      </c>
      <c r="O469" t="s">
        <v>106</v>
      </c>
      <c r="P469" t="s">
        <v>107</v>
      </c>
      <c r="Q469" t="s">
        <v>108</v>
      </c>
      <c r="R469" t="s">
        <v>109</v>
      </c>
    </row>
    <row r="470" spans="1:18" x14ac:dyDescent="0.3">
      <c r="A470">
        <v>79836</v>
      </c>
      <c r="B470">
        <v>122</v>
      </c>
      <c r="C470" t="s">
        <v>28</v>
      </c>
      <c r="D470" t="s">
        <v>154</v>
      </c>
      <c r="E470">
        <v>576.92999999999995</v>
      </c>
      <c r="F470" s="22">
        <v>45597</v>
      </c>
      <c r="G470" s="22">
        <v>45595</v>
      </c>
      <c r="H470" s="22">
        <v>45595</v>
      </c>
      <c r="I470" s="22">
        <v>45567</v>
      </c>
      <c r="J470" s="22">
        <v>45573</v>
      </c>
      <c r="K470" t="s">
        <v>104</v>
      </c>
      <c r="N470" t="s">
        <v>105</v>
      </c>
      <c r="O470" t="s">
        <v>106</v>
      </c>
      <c r="P470" t="s">
        <v>107</v>
      </c>
      <c r="Q470" t="s">
        <v>108</v>
      </c>
      <c r="R470" t="s">
        <v>109</v>
      </c>
    </row>
    <row r="471" spans="1:18" x14ac:dyDescent="0.3">
      <c r="A471">
        <v>79839</v>
      </c>
      <c r="B471">
        <v>122</v>
      </c>
      <c r="C471" t="s">
        <v>28</v>
      </c>
      <c r="D471" t="s">
        <v>152</v>
      </c>
      <c r="E471">
        <v>2648.16</v>
      </c>
      <c r="F471" s="22">
        <v>45597</v>
      </c>
      <c r="G471" s="22">
        <v>45595</v>
      </c>
      <c r="H471" s="22">
        <v>45595</v>
      </c>
      <c r="I471" s="22">
        <v>45566</v>
      </c>
      <c r="J471" s="22">
        <v>45573</v>
      </c>
      <c r="K471" t="s">
        <v>104</v>
      </c>
      <c r="N471" t="s">
        <v>105</v>
      </c>
      <c r="O471" t="s">
        <v>106</v>
      </c>
      <c r="P471" t="s">
        <v>107</v>
      </c>
      <c r="Q471" t="s">
        <v>108</v>
      </c>
      <c r="R471" t="s">
        <v>109</v>
      </c>
    </row>
    <row r="472" spans="1:18" x14ac:dyDescent="0.3">
      <c r="A472">
        <v>79841</v>
      </c>
      <c r="B472">
        <v>122</v>
      </c>
      <c r="C472" t="s">
        <v>28</v>
      </c>
      <c r="D472" t="s">
        <v>151</v>
      </c>
      <c r="E472">
        <v>645.12</v>
      </c>
      <c r="F472" s="22">
        <v>45597</v>
      </c>
      <c r="G472" s="22">
        <v>45595</v>
      </c>
      <c r="H472" s="22">
        <v>45595</v>
      </c>
      <c r="I472" s="22">
        <v>45567</v>
      </c>
      <c r="J472" s="22">
        <v>45573</v>
      </c>
      <c r="K472" t="s">
        <v>104</v>
      </c>
      <c r="N472" t="s">
        <v>105</v>
      </c>
      <c r="O472" t="s">
        <v>106</v>
      </c>
      <c r="P472" t="s">
        <v>107</v>
      </c>
      <c r="Q472" t="s">
        <v>108</v>
      </c>
      <c r="R472" t="s">
        <v>109</v>
      </c>
    </row>
    <row r="473" spans="1:18" x14ac:dyDescent="0.3">
      <c r="A473">
        <v>79852</v>
      </c>
      <c r="B473">
        <v>122</v>
      </c>
      <c r="C473" t="s">
        <v>28</v>
      </c>
      <c r="D473" t="s">
        <v>153</v>
      </c>
      <c r="E473">
        <v>394.5</v>
      </c>
      <c r="F473" s="22">
        <v>45597</v>
      </c>
      <c r="G473" s="22">
        <v>45595</v>
      </c>
      <c r="H473" s="22">
        <v>45595</v>
      </c>
      <c r="I473" s="22">
        <v>45567</v>
      </c>
      <c r="J473" s="22">
        <v>45573</v>
      </c>
      <c r="K473" t="s">
        <v>104</v>
      </c>
      <c r="N473" t="s">
        <v>105</v>
      </c>
      <c r="O473" t="s">
        <v>106</v>
      </c>
      <c r="P473" t="s">
        <v>107</v>
      </c>
      <c r="Q473" t="s">
        <v>108</v>
      </c>
      <c r="R473" t="s">
        <v>109</v>
      </c>
    </row>
    <row r="474" spans="1:18" x14ac:dyDescent="0.3">
      <c r="A474">
        <v>85431</v>
      </c>
      <c r="B474">
        <v>122</v>
      </c>
      <c r="C474" t="s">
        <v>28</v>
      </c>
      <c r="D474" t="s">
        <v>352</v>
      </c>
      <c r="E474">
        <v>0</v>
      </c>
      <c r="F474" s="22">
        <v>45595</v>
      </c>
      <c r="G474" s="22"/>
      <c r="H474" s="22">
        <v>45595</v>
      </c>
      <c r="I474" s="22">
        <v>45595</v>
      </c>
      <c r="J474" s="22">
        <v>45604</v>
      </c>
      <c r="K474" t="s">
        <v>181</v>
      </c>
      <c r="L474" t="s">
        <v>262</v>
      </c>
      <c r="M474" t="s">
        <v>263</v>
      </c>
      <c r="O474" t="s">
        <v>106</v>
      </c>
      <c r="Q474" t="s">
        <v>108</v>
      </c>
    </row>
    <row r="475" spans="1:18" x14ac:dyDescent="0.3">
      <c r="A475">
        <v>85432</v>
      </c>
      <c r="B475">
        <v>122</v>
      </c>
      <c r="C475" t="s">
        <v>28</v>
      </c>
      <c r="D475" t="s">
        <v>352</v>
      </c>
      <c r="E475">
        <v>0</v>
      </c>
      <c r="F475" s="22">
        <v>45595</v>
      </c>
      <c r="G475" s="22"/>
      <c r="H475" s="22">
        <v>45595</v>
      </c>
      <c r="I475" s="22">
        <v>45595</v>
      </c>
      <c r="J475" s="22">
        <v>45604</v>
      </c>
      <c r="K475" t="s">
        <v>181</v>
      </c>
      <c r="L475" t="s">
        <v>262</v>
      </c>
      <c r="M475" t="s">
        <v>263</v>
      </c>
      <c r="O475" t="s">
        <v>106</v>
      </c>
      <c r="Q475" t="s">
        <v>108</v>
      </c>
    </row>
    <row r="476" spans="1:18" x14ac:dyDescent="0.3">
      <c r="A476">
        <v>85434</v>
      </c>
      <c r="B476">
        <v>122</v>
      </c>
      <c r="C476" t="s">
        <v>28</v>
      </c>
      <c r="D476" t="s">
        <v>352</v>
      </c>
      <c r="E476">
        <v>0</v>
      </c>
      <c r="F476" s="22">
        <v>45595</v>
      </c>
      <c r="G476" s="22"/>
      <c r="H476" s="22">
        <v>45595</v>
      </c>
      <c r="I476" s="22">
        <v>45595</v>
      </c>
      <c r="J476" s="22">
        <v>45604</v>
      </c>
      <c r="K476" t="s">
        <v>181</v>
      </c>
      <c r="L476" t="s">
        <v>262</v>
      </c>
      <c r="M476" t="s">
        <v>263</v>
      </c>
      <c r="O476" t="s">
        <v>106</v>
      </c>
      <c r="Q476" t="s">
        <v>108</v>
      </c>
    </row>
    <row r="477" spans="1:18" x14ac:dyDescent="0.3">
      <c r="A477">
        <v>85436</v>
      </c>
      <c r="B477">
        <v>122</v>
      </c>
      <c r="C477" t="s">
        <v>28</v>
      </c>
      <c r="D477" t="s">
        <v>352</v>
      </c>
      <c r="E477">
        <v>0</v>
      </c>
      <c r="F477" s="22">
        <v>45595</v>
      </c>
      <c r="G477" s="22"/>
      <c r="H477" s="22">
        <v>45595</v>
      </c>
      <c r="I477" s="22">
        <v>45595</v>
      </c>
      <c r="J477" s="22">
        <v>45604</v>
      </c>
      <c r="K477" t="s">
        <v>181</v>
      </c>
      <c r="L477" t="s">
        <v>190</v>
      </c>
      <c r="M477" t="s">
        <v>232</v>
      </c>
      <c r="O477" t="s">
        <v>106</v>
      </c>
      <c r="Q477" t="s">
        <v>108</v>
      </c>
    </row>
    <row r="478" spans="1:18" x14ac:dyDescent="0.3">
      <c r="A478">
        <v>51140</v>
      </c>
      <c r="B478">
        <v>122</v>
      </c>
      <c r="C478" t="s">
        <v>28</v>
      </c>
      <c r="D478" t="s">
        <v>174</v>
      </c>
      <c r="E478">
        <v>11499.83</v>
      </c>
      <c r="F478" s="22">
        <v>45596</v>
      </c>
      <c r="G478" s="22">
        <v>45595</v>
      </c>
      <c r="H478" s="22">
        <v>45595</v>
      </c>
      <c r="I478" s="22">
        <v>45406</v>
      </c>
      <c r="J478" s="22"/>
      <c r="K478" t="s">
        <v>104</v>
      </c>
      <c r="L478" t="s">
        <v>169</v>
      </c>
      <c r="M478" t="s">
        <v>170</v>
      </c>
      <c r="N478" t="s">
        <v>105</v>
      </c>
      <c r="O478" t="s">
        <v>106</v>
      </c>
      <c r="P478" t="s">
        <v>107</v>
      </c>
      <c r="Q478" t="s">
        <v>108</v>
      </c>
      <c r="R478" t="s">
        <v>109</v>
      </c>
    </row>
    <row r="479" spans="1:18" x14ac:dyDescent="0.3">
      <c r="A479">
        <v>54836</v>
      </c>
      <c r="B479">
        <v>122</v>
      </c>
      <c r="C479" t="s">
        <v>28</v>
      </c>
      <c r="D479" t="s">
        <v>168</v>
      </c>
      <c r="E479">
        <v>6899.29</v>
      </c>
      <c r="F479" s="22">
        <v>45596</v>
      </c>
      <c r="G479" s="22">
        <v>45595</v>
      </c>
      <c r="H479" s="22">
        <v>45595</v>
      </c>
      <c r="I479" s="22">
        <v>45413</v>
      </c>
      <c r="J479" s="22"/>
      <c r="K479" t="s">
        <v>104</v>
      </c>
      <c r="L479" t="s">
        <v>169</v>
      </c>
      <c r="M479" t="s">
        <v>170</v>
      </c>
      <c r="N479" t="s">
        <v>105</v>
      </c>
      <c r="O479" t="s">
        <v>106</v>
      </c>
      <c r="P479" t="s">
        <v>107</v>
      </c>
      <c r="Q479" t="s">
        <v>108</v>
      </c>
      <c r="R479" t="s">
        <v>109</v>
      </c>
    </row>
    <row r="480" spans="1:18" x14ac:dyDescent="0.3">
      <c r="A480">
        <v>58526</v>
      </c>
      <c r="B480">
        <v>122</v>
      </c>
      <c r="C480" t="s">
        <v>28</v>
      </c>
      <c r="D480" t="s">
        <v>163</v>
      </c>
      <c r="E480">
        <v>17809</v>
      </c>
      <c r="F480" s="22">
        <v>45595</v>
      </c>
      <c r="G480" s="22">
        <v>45593</v>
      </c>
      <c r="H480" s="22">
        <v>45595</v>
      </c>
      <c r="I480" s="22">
        <v>45595</v>
      </c>
      <c r="J480" s="22"/>
      <c r="K480" t="s">
        <v>104</v>
      </c>
      <c r="L480" t="s">
        <v>120</v>
      </c>
      <c r="M480" t="s">
        <v>164</v>
      </c>
      <c r="N480" t="s">
        <v>105</v>
      </c>
      <c r="O480" t="s">
        <v>106</v>
      </c>
      <c r="P480" t="s">
        <v>107</v>
      </c>
      <c r="Q480" t="s">
        <v>108</v>
      </c>
      <c r="R480" t="s">
        <v>109</v>
      </c>
    </row>
    <row r="481" spans="1:18" x14ac:dyDescent="0.3">
      <c r="A481">
        <v>50149</v>
      </c>
      <c r="B481">
        <v>122</v>
      </c>
      <c r="C481" t="s">
        <v>28</v>
      </c>
      <c r="D481" t="s">
        <v>245</v>
      </c>
      <c r="E481">
        <v>7301.46</v>
      </c>
      <c r="F481" s="22">
        <v>45590</v>
      </c>
      <c r="G481" s="22">
        <v>45593</v>
      </c>
      <c r="H481" s="22">
        <v>45593</v>
      </c>
      <c r="I481" s="22">
        <v>45536</v>
      </c>
      <c r="J481" s="22">
        <v>45399</v>
      </c>
      <c r="K481" t="s">
        <v>119</v>
      </c>
      <c r="L481" t="s">
        <v>120</v>
      </c>
      <c r="M481" t="s">
        <v>353</v>
      </c>
      <c r="N481" t="s">
        <v>105</v>
      </c>
      <c r="O481" t="s">
        <v>106</v>
      </c>
      <c r="P481" t="s">
        <v>107</v>
      </c>
      <c r="Q481" t="s">
        <v>108</v>
      </c>
      <c r="R481" t="s">
        <v>109</v>
      </c>
    </row>
    <row r="482" spans="1:18" x14ac:dyDescent="0.3">
      <c r="A482">
        <v>50158</v>
      </c>
      <c r="B482">
        <v>122</v>
      </c>
      <c r="C482" t="s">
        <v>28</v>
      </c>
      <c r="D482" t="s">
        <v>171</v>
      </c>
      <c r="E482">
        <v>6533.34</v>
      </c>
      <c r="F482" s="22">
        <v>45593</v>
      </c>
      <c r="G482" s="22">
        <v>45593</v>
      </c>
      <c r="H482" s="22">
        <v>45593</v>
      </c>
      <c r="I482" s="22">
        <v>45566</v>
      </c>
      <c r="J482" s="22">
        <v>45399</v>
      </c>
      <c r="K482" t="s">
        <v>104</v>
      </c>
      <c r="L482" t="s">
        <v>172</v>
      </c>
      <c r="M482" t="s">
        <v>173</v>
      </c>
      <c r="N482" t="s">
        <v>105</v>
      </c>
      <c r="O482" t="s">
        <v>106</v>
      </c>
      <c r="P482" t="s">
        <v>107</v>
      </c>
      <c r="Q482" t="s">
        <v>108</v>
      </c>
      <c r="R482" t="s">
        <v>109</v>
      </c>
    </row>
    <row r="483" spans="1:18" x14ac:dyDescent="0.3">
      <c r="A483">
        <v>79837</v>
      </c>
      <c r="B483">
        <v>122</v>
      </c>
      <c r="C483" t="s">
        <v>28</v>
      </c>
      <c r="D483" t="s">
        <v>354</v>
      </c>
      <c r="E483">
        <v>498</v>
      </c>
      <c r="F483" s="22">
        <v>45594</v>
      </c>
      <c r="G483" s="22">
        <v>45593</v>
      </c>
      <c r="H483" s="22">
        <v>45593</v>
      </c>
      <c r="I483" s="22">
        <v>45566</v>
      </c>
      <c r="J483" s="22">
        <v>45573</v>
      </c>
      <c r="K483" t="s">
        <v>104</v>
      </c>
      <c r="N483" t="s">
        <v>105</v>
      </c>
      <c r="O483" t="s">
        <v>106</v>
      </c>
      <c r="P483" t="s">
        <v>107</v>
      </c>
      <c r="Q483" t="s">
        <v>108</v>
      </c>
      <c r="R483" t="s">
        <v>109</v>
      </c>
    </row>
    <row r="484" spans="1:18" x14ac:dyDescent="0.3">
      <c r="A484">
        <v>79849</v>
      </c>
      <c r="B484">
        <v>122</v>
      </c>
      <c r="C484" t="s">
        <v>28</v>
      </c>
      <c r="D484" t="s">
        <v>224</v>
      </c>
      <c r="E484">
        <v>256.12</v>
      </c>
      <c r="F484" s="22">
        <v>45595</v>
      </c>
      <c r="G484" s="22">
        <v>45593</v>
      </c>
      <c r="H484" s="22">
        <v>45593</v>
      </c>
      <c r="I484" s="22">
        <v>45567</v>
      </c>
      <c r="J484" s="22">
        <v>45573</v>
      </c>
      <c r="K484" t="s">
        <v>104</v>
      </c>
      <c r="N484" t="s">
        <v>105</v>
      </c>
      <c r="O484" t="s">
        <v>106</v>
      </c>
      <c r="P484" t="s">
        <v>107</v>
      </c>
      <c r="Q484" t="s">
        <v>108</v>
      </c>
      <c r="R484" t="s">
        <v>109</v>
      </c>
    </row>
    <row r="485" spans="1:18" x14ac:dyDescent="0.3">
      <c r="A485">
        <v>80272</v>
      </c>
      <c r="B485">
        <v>122</v>
      </c>
      <c r="C485" t="s">
        <v>28</v>
      </c>
      <c r="D485" t="s">
        <v>210</v>
      </c>
      <c r="E485">
        <v>643.5</v>
      </c>
      <c r="F485" s="22">
        <v>45595</v>
      </c>
      <c r="G485" s="22">
        <v>45593</v>
      </c>
      <c r="H485" s="22">
        <v>45593</v>
      </c>
      <c r="I485" s="22">
        <v>45567</v>
      </c>
      <c r="J485" s="22">
        <v>45574</v>
      </c>
      <c r="K485" t="s">
        <v>104</v>
      </c>
      <c r="N485" t="s">
        <v>105</v>
      </c>
      <c r="O485" t="s">
        <v>106</v>
      </c>
      <c r="P485" t="s">
        <v>107</v>
      </c>
      <c r="Q485" t="s">
        <v>108</v>
      </c>
      <c r="R485" t="s">
        <v>109</v>
      </c>
    </row>
    <row r="486" spans="1:18" x14ac:dyDescent="0.3">
      <c r="A486">
        <v>80391</v>
      </c>
      <c r="B486">
        <v>122</v>
      </c>
      <c r="C486" t="s">
        <v>28</v>
      </c>
      <c r="D486" t="s">
        <v>156</v>
      </c>
      <c r="E486">
        <v>7109.95</v>
      </c>
      <c r="F486" s="22">
        <v>45595</v>
      </c>
      <c r="G486" s="22">
        <v>45593</v>
      </c>
      <c r="H486" s="22">
        <v>45593</v>
      </c>
      <c r="I486" s="22">
        <v>45595</v>
      </c>
      <c r="J486" s="22">
        <v>45575</v>
      </c>
      <c r="K486" t="s">
        <v>104</v>
      </c>
      <c r="L486" t="s">
        <v>120</v>
      </c>
      <c r="M486" t="s">
        <v>156</v>
      </c>
      <c r="N486" t="s">
        <v>105</v>
      </c>
      <c r="O486" t="s">
        <v>106</v>
      </c>
      <c r="P486" t="s">
        <v>107</v>
      </c>
      <c r="Q486" t="s">
        <v>108</v>
      </c>
      <c r="R486" t="s">
        <v>109</v>
      </c>
    </row>
    <row r="487" spans="1:18" x14ac:dyDescent="0.3">
      <c r="A487">
        <v>80392</v>
      </c>
      <c r="B487">
        <v>122</v>
      </c>
      <c r="C487" t="s">
        <v>28</v>
      </c>
      <c r="D487" t="s">
        <v>156</v>
      </c>
      <c r="E487">
        <v>217.83</v>
      </c>
      <c r="F487" s="22">
        <v>45595</v>
      </c>
      <c r="G487" s="22">
        <v>45593</v>
      </c>
      <c r="H487" s="22">
        <v>45593</v>
      </c>
      <c r="I487" s="22">
        <v>45595</v>
      </c>
      <c r="J487" s="22">
        <v>45575</v>
      </c>
      <c r="K487" t="s">
        <v>104</v>
      </c>
      <c r="L487" t="s">
        <v>120</v>
      </c>
      <c r="M487" t="s">
        <v>156</v>
      </c>
      <c r="N487" t="s">
        <v>105</v>
      </c>
      <c r="O487" t="s">
        <v>106</v>
      </c>
      <c r="P487" t="s">
        <v>107</v>
      </c>
      <c r="Q487" t="s">
        <v>108</v>
      </c>
      <c r="R487" t="s">
        <v>109</v>
      </c>
    </row>
    <row r="488" spans="1:18" x14ac:dyDescent="0.3">
      <c r="A488">
        <v>80814</v>
      </c>
      <c r="B488">
        <v>122</v>
      </c>
      <c r="C488" t="s">
        <v>28</v>
      </c>
      <c r="D488" t="s">
        <v>288</v>
      </c>
      <c r="E488">
        <v>1078.6500000000001</v>
      </c>
      <c r="F488" s="22">
        <v>45593</v>
      </c>
      <c r="G488" s="22">
        <v>45593</v>
      </c>
      <c r="H488" s="22">
        <v>45593</v>
      </c>
      <c r="I488" s="22">
        <v>45577</v>
      </c>
      <c r="J488" s="22">
        <v>45580</v>
      </c>
      <c r="K488" t="s">
        <v>104</v>
      </c>
      <c r="N488" t="s">
        <v>105</v>
      </c>
      <c r="O488" t="s">
        <v>106</v>
      </c>
      <c r="P488" t="s">
        <v>107</v>
      </c>
      <c r="Q488" t="s">
        <v>108</v>
      </c>
      <c r="R488" t="s">
        <v>109</v>
      </c>
    </row>
    <row r="489" spans="1:18" x14ac:dyDescent="0.3">
      <c r="A489">
        <v>80816</v>
      </c>
      <c r="B489">
        <v>122</v>
      </c>
      <c r="C489" t="s">
        <v>28</v>
      </c>
      <c r="D489" t="s">
        <v>288</v>
      </c>
      <c r="E489">
        <v>1020.95</v>
      </c>
      <c r="F489" s="22">
        <v>45593</v>
      </c>
      <c r="G489" s="22">
        <v>45593</v>
      </c>
      <c r="H489" s="22">
        <v>45593</v>
      </c>
      <c r="I489" s="22">
        <v>45576</v>
      </c>
      <c r="J489" s="22">
        <v>45580</v>
      </c>
      <c r="K489" t="s">
        <v>104</v>
      </c>
      <c r="N489" t="s">
        <v>105</v>
      </c>
      <c r="O489" t="s">
        <v>106</v>
      </c>
      <c r="P489" t="s">
        <v>107</v>
      </c>
      <c r="Q489" t="s">
        <v>108</v>
      </c>
      <c r="R489" t="s">
        <v>109</v>
      </c>
    </row>
    <row r="490" spans="1:18" x14ac:dyDescent="0.3">
      <c r="A490">
        <v>80818</v>
      </c>
      <c r="B490">
        <v>122</v>
      </c>
      <c r="C490" t="s">
        <v>28</v>
      </c>
      <c r="D490" t="s">
        <v>261</v>
      </c>
      <c r="E490">
        <v>504.4</v>
      </c>
      <c r="F490" s="22">
        <v>45593</v>
      </c>
      <c r="G490" s="22">
        <v>45593</v>
      </c>
      <c r="H490" s="22">
        <v>45593</v>
      </c>
      <c r="I490" s="22">
        <v>45576</v>
      </c>
      <c r="J490" s="22">
        <v>45580</v>
      </c>
      <c r="K490" t="s">
        <v>104</v>
      </c>
      <c r="N490" t="s">
        <v>105</v>
      </c>
      <c r="O490" t="s">
        <v>106</v>
      </c>
      <c r="P490" t="s">
        <v>107</v>
      </c>
      <c r="Q490" t="s">
        <v>108</v>
      </c>
      <c r="R490" t="s">
        <v>109</v>
      </c>
    </row>
    <row r="491" spans="1:18" x14ac:dyDescent="0.3">
      <c r="A491">
        <v>80819</v>
      </c>
      <c r="B491">
        <v>122</v>
      </c>
      <c r="C491" t="s">
        <v>28</v>
      </c>
      <c r="D491" t="s">
        <v>209</v>
      </c>
      <c r="E491">
        <v>330</v>
      </c>
      <c r="F491" s="22">
        <v>45593</v>
      </c>
      <c r="G491" s="22">
        <v>45593</v>
      </c>
      <c r="H491" s="22">
        <v>45593</v>
      </c>
      <c r="I491" s="22">
        <v>45576</v>
      </c>
      <c r="J491" s="22">
        <v>45580</v>
      </c>
      <c r="K491" t="s">
        <v>104</v>
      </c>
      <c r="N491" t="s">
        <v>105</v>
      </c>
      <c r="O491" t="s">
        <v>106</v>
      </c>
      <c r="P491" t="s">
        <v>107</v>
      </c>
      <c r="Q491" t="s">
        <v>108</v>
      </c>
      <c r="R491" t="s">
        <v>109</v>
      </c>
    </row>
    <row r="492" spans="1:18" x14ac:dyDescent="0.3">
      <c r="A492">
        <v>80830</v>
      </c>
      <c r="B492">
        <v>122</v>
      </c>
      <c r="C492" t="s">
        <v>28</v>
      </c>
      <c r="D492" t="s">
        <v>223</v>
      </c>
      <c r="E492">
        <v>340</v>
      </c>
      <c r="F492" s="22">
        <v>45594</v>
      </c>
      <c r="G492" s="22">
        <v>45593</v>
      </c>
      <c r="H492" s="22">
        <v>45593</v>
      </c>
      <c r="I492" s="22">
        <v>45579</v>
      </c>
      <c r="J492" s="22">
        <v>45580</v>
      </c>
      <c r="K492" t="s">
        <v>104</v>
      </c>
      <c r="N492" t="s">
        <v>105</v>
      </c>
      <c r="O492" t="s">
        <v>106</v>
      </c>
      <c r="P492" t="s">
        <v>107</v>
      </c>
      <c r="Q492" t="s">
        <v>108</v>
      </c>
      <c r="R492" t="s">
        <v>109</v>
      </c>
    </row>
    <row r="493" spans="1:18" x14ac:dyDescent="0.3">
      <c r="A493">
        <v>80831</v>
      </c>
      <c r="B493">
        <v>122</v>
      </c>
      <c r="C493" t="s">
        <v>28</v>
      </c>
      <c r="D493" t="s">
        <v>261</v>
      </c>
      <c r="E493">
        <v>2193.86</v>
      </c>
      <c r="F493" s="22">
        <v>45593</v>
      </c>
      <c r="G493" s="22">
        <v>45593</v>
      </c>
      <c r="H493" s="22">
        <v>45593</v>
      </c>
      <c r="I493" s="22">
        <v>45573</v>
      </c>
      <c r="J493" s="22">
        <v>45580</v>
      </c>
      <c r="K493" t="s">
        <v>104</v>
      </c>
      <c r="N493" t="s">
        <v>105</v>
      </c>
      <c r="O493" t="s">
        <v>106</v>
      </c>
      <c r="P493" t="s">
        <v>107</v>
      </c>
      <c r="Q493" t="s">
        <v>108</v>
      </c>
      <c r="R493" t="s">
        <v>109</v>
      </c>
    </row>
    <row r="494" spans="1:18" x14ac:dyDescent="0.3">
      <c r="A494">
        <v>80832</v>
      </c>
      <c r="B494">
        <v>122</v>
      </c>
      <c r="C494" t="s">
        <v>28</v>
      </c>
      <c r="D494" t="s">
        <v>211</v>
      </c>
      <c r="E494">
        <v>2187.3200000000002</v>
      </c>
      <c r="F494" s="22">
        <v>45594</v>
      </c>
      <c r="G494" s="22">
        <v>45593</v>
      </c>
      <c r="H494" s="22">
        <v>45593</v>
      </c>
      <c r="I494" s="22">
        <v>45573</v>
      </c>
      <c r="J494" s="22">
        <v>45580</v>
      </c>
      <c r="K494" t="s">
        <v>104</v>
      </c>
      <c r="N494" t="s">
        <v>105</v>
      </c>
      <c r="O494" t="s">
        <v>106</v>
      </c>
      <c r="P494" t="s">
        <v>107</v>
      </c>
      <c r="Q494" t="s">
        <v>108</v>
      </c>
      <c r="R494" t="s">
        <v>109</v>
      </c>
    </row>
    <row r="495" spans="1:18" x14ac:dyDescent="0.3">
      <c r="A495">
        <v>83203</v>
      </c>
      <c r="B495">
        <v>122</v>
      </c>
      <c r="C495" t="s">
        <v>28</v>
      </c>
      <c r="D495" t="s">
        <v>180</v>
      </c>
      <c r="E495">
        <v>61.5</v>
      </c>
      <c r="F495" s="22">
        <v>45593</v>
      </c>
      <c r="G495" s="22"/>
      <c r="H495" s="22">
        <v>45593</v>
      </c>
      <c r="I495" s="22">
        <v>45593</v>
      </c>
      <c r="J495" s="22">
        <v>45594</v>
      </c>
      <c r="K495" t="s">
        <v>181</v>
      </c>
      <c r="L495" t="s">
        <v>182</v>
      </c>
      <c r="M495" t="s">
        <v>18</v>
      </c>
      <c r="Q495" t="s">
        <v>108</v>
      </c>
    </row>
    <row r="496" spans="1:18" x14ac:dyDescent="0.3">
      <c r="A496">
        <v>82491</v>
      </c>
      <c r="B496">
        <v>122</v>
      </c>
      <c r="C496" t="s">
        <v>28</v>
      </c>
      <c r="D496" t="s">
        <v>288</v>
      </c>
      <c r="E496">
        <v>156</v>
      </c>
      <c r="F496" s="22">
        <v>45594</v>
      </c>
      <c r="G496" s="22">
        <v>45593</v>
      </c>
      <c r="H496" s="22">
        <v>45593</v>
      </c>
      <c r="I496" s="22">
        <v>45580</v>
      </c>
      <c r="J496" s="22">
        <v>45588</v>
      </c>
      <c r="K496" t="s">
        <v>104</v>
      </c>
      <c r="N496" t="s">
        <v>105</v>
      </c>
      <c r="O496" t="s">
        <v>106</v>
      </c>
      <c r="P496" t="s">
        <v>107</v>
      </c>
      <c r="Q496" t="s">
        <v>108</v>
      </c>
      <c r="R496" t="s">
        <v>109</v>
      </c>
    </row>
    <row r="497" spans="1:18" x14ac:dyDescent="0.3">
      <c r="A497">
        <v>82493</v>
      </c>
      <c r="B497">
        <v>122</v>
      </c>
      <c r="C497" t="s">
        <v>28</v>
      </c>
      <c r="D497" t="s">
        <v>288</v>
      </c>
      <c r="E497">
        <v>967.6</v>
      </c>
      <c r="F497" s="22">
        <v>45595</v>
      </c>
      <c r="G497" s="22">
        <v>45593</v>
      </c>
      <c r="H497" s="22">
        <v>45593</v>
      </c>
      <c r="I497" s="22">
        <v>45580</v>
      </c>
      <c r="J497" s="22">
        <v>45588</v>
      </c>
      <c r="K497" t="s">
        <v>104</v>
      </c>
      <c r="N497" t="s">
        <v>105</v>
      </c>
      <c r="O497" t="s">
        <v>106</v>
      </c>
      <c r="P497" t="s">
        <v>107</v>
      </c>
      <c r="Q497" t="s">
        <v>108</v>
      </c>
      <c r="R497" t="s">
        <v>109</v>
      </c>
    </row>
    <row r="498" spans="1:18" x14ac:dyDescent="0.3">
      <c r="A498">
        <v>82495</v>
      </c>
      <c r="B498">
        <v>122</v>
      </c>
      <c r="C498" t="s">
        <v>28</v>
      </c>
      <c r="D498" t="s">
        <v>116</v>
      </c>
      <c r="E498">
        <v>960.5</v>
      </c>
      <c r="F498" s="22">
        <v>45593</v>
      </c>
      <c r="G498" s="22">
        <v>45593</v>
      </c>
      <c r="H498" s="22">
        <v>45593</v>
      </c>
      <c r="I498" s="22">
        <v>45583</v>
      </c>
      <c r="J498" s="22">
        <v>45588</v>
      </c>
      <c r="K498" t="s">
        <v>104</v>
      </c>
      <c r="N498" t="s">
        <v>105</v>
      </c>
      <c r="O498" t="s">
        <v>106</v>
      </c>
      <c r="P498" t="s">
        <v>107</v>
      </c>
      <c r="Q498" t="s">
        <v>108</v>
      </c>
      <c r="R498" t="s">
        <v>109</v>
      </c>
    </row>
    <row r="499" spans="1:18" x14ac:dyDescent="0.3">
      <c r="A499">
        <v>82505</v>
      </c>
      <c r="B499">
        <v>122</v>
      </c>
      <c r="C499" t="s">
        <v>28</v>
      </c>
      <c r="D499" t="s">
        <v>339</v>
      </c>
      <c r="E499">
        <v>1681.81</v>
      </c>
      <c r="F499" s="22">
        <v>45595</v>
      </c>
      <c r="G499" s="22">
        <v>45593</v>
      </c>
      <c r="H499" s="22">
        <v>45593</v>
      </c>
      <c r="I499" s="22">
        <v>45581</v>
      </c>
      <c r="J499" s="22">
        <v>45588</v>
      </c>
      <c r="K499" t="s">
        <v>104</v>
      </c>
      <c r="N499" t="s">
        <v>105</v>
      </c>
      <c r="O499" t="s">
        <v>106</v>
      </c>
      <c r="P499" t="s">
        <v>107</v>
      </c>
      <c r="Q499" t="s">
        <v>108</v>
      </c>
      <c r="R499" t="s">
        <v>109</v>
      </c>
    </row>
    <row r="500" spans="1:18" x14ac:dyDescent="0.3">
      <c r="A500">
        <v>82512</v>
      </c>
      <c r="B500">
        <v>122</v>
      </c>
      <c r="C500" t="s">
        <v>28</v>
      </c>
      <c r="D500" t="s">
        <v>195</v>
      </c>
      <c r="E500">
        <v>3639.39</v>
      </c>
      <c r="F500" s="22">
        <v>45595</v>
      </c>
      <c r="G500" s="22">
        <v>45593</v>
      </c>
      <c r="H500" s="22">
        <v>45593</v>
      </c>
      <c r="I500" s="22">
        <v>45581</v>
      </c>
      <c r="J500" s="22">
        <v>45588</v>
      </c>
      <c r="K500" t="s">
        <v>104</v>
      </c>
      <c r="N500" t="s">
        <v>105</v>
      </c>
      <c r="O500" t="s">
        <v>106</v>
      </c>
      <c r="P500" t="s">
        <v>107</v>
      </c>
      <c r="Q500" t="s">
        <v>108</v>
      </c>
      <c r="R500" t="s">
        <v>109</v>
      </c>
    </row>
    <row r="501" spans="1:18" x14ac:dyDescent="0.3">
      <c r="A501">
        <v>82514</v>
      </c>
      <c r="B501">
        <v>122</v>
      </c>
      <c r="C501" t="s">
        <v>28</v>
      </c>
      <c r="D501" t="s">
        <v>196</v>
      </c>
      <c r="E501">
        <v>477.5</v>
      </c>
      <c r="F501" s="22">
        <v>45593</v>
      </c>
      <c r="G501" s="22">
        <v>45593</v>
      </c>
      <c r="H501" s="22">
        <v>45593</v>
      </c>
      <c r="I501" s="22">
        <v>45581</v>
      </c>
      <c r="J501" s="22">
        <v>45588</v>
      </c>
      <c r="K501" t="s">
        <v>104</v>
      </c>
      <c r="N501" t="s">
        <v>105</v>
      </c>
      <c r="O501" t="s">
        <v>106</v>
      </c>
      <c r="P501" t="s">
        <v>107</v>
      </c>
      <c r="Q501" t="s">
        <v>108</v>
      </c>
      <c r="R501" t="s">
        <v>109</v>
      </c>
    </row>
    <row r="502" spans="1:18" x14ac:dyDescent="0.3">
      <c r="A502">
        <v>82516</v>
      </c>
      <c r="B502">
        <v>122</v>
      </c>
      <c r="C502" t="s">
        <v>28</v>
      </c>
      <c r="D502" t="s">
        <v>115</v>
      </c>
      <c r="E502">
        <v>617.46</v>
      </c>
      <c r="F502" s="22">
        <v>45594</v>
      </c>
      <c r="G502" s="22">
        <v>45593</v>
      </c>
      <c r="H502" s="22">
        <v>45593</v>
      </c>
      <c r="I502" s="22">
        <v>45582</v>
      </c>
      <c r="J502" s="22">
        <v>45588</v>
      </c>
      <c r="K502" t="s">
        <v>104</v>
      </c>
      <c r="N502" t="s">
        <v>105</v>
      </c>
      <c r="O502" t="s">
        <v>106</v>
      </c>
      <c r="P502" t="s">
        <v>107</v>
      </c>
      <c r="Q502" t="s">
        <v>108</v>
      </c>
      <c r="R502" t="s">
        <v>109</v>
      </c>
    </row>
    <row r="503" spans="1:18" x14ac:dyDescent="0.3">
      <c r="A503">
        <v>82520</v>
      </c>
      <c r="B503">
        <v>122</v>
      </c>
      <c r="C503" t="s">
        <v>28</v>
      </c>
      <c r="D503" t="s">
        <v>116</v>
      </c>
      <c r="E503">
        <v>1200.6199999999999</v>
      </c>
      <c r="F503" s="22">
        <v>45595</v>
      </c>
      <c r="G503" s="22">
        <v>45593</v>
      </c>
      <c r="H503" s="22">
        <v>45593</v>
      </c>
      <c r="I503" s="22">
        <v>45587</v>
      </c>
      <c r="J503" s="22">
        <v>45588</v>
      </c>
      <c r="K503" t="s">
        <v>104</v>
      </c>
      <c r="N503" t="s">
        <v>105</v>
      </c>
      <c r="O503" t="s">
        <v>106</v>
      </c>
      <c r="P503" t="s">
        <v>107</v>
      </c>
      <c r="Q503" t="s">
        <v>108</v>
      </c>
      <c r="R503" t="s">
        <v>109</v>
      </c>
    </row>
    <row r="504" spans="1:18" x14ac:dyDescent="0.3">
      <c r="A504">
        <v>82522</v>
      </c>
      <c r="B504">
        <v>122</v>
      </c>
      <c r="C504" t="s">
        <v>28</v>
      </c>
      <c r="D504" t="s">
        <v>162</v>
      </c>
      <c r="E504">
        <v>149.1</v>
      </c>
      <c r="F504" s="22">
        <v>45595</v>
      </c>
      <c r="G504" s="22">
        <v>45593</v>
      </c>
      <c r="H504" s="22">
        <v>45593</v>
      </c>
      <c r="I504" s="22">
        <v>45580</v>
      </c>
      <c r="J504" s="22">
        <v>45588</v>
      </c>
      <c r="K504" t="s">
        <v>104</v>
      </c>
      <c r="N504" t="s">
        <v>105</v>
      </c>
      <c r="O504" t="s">
        <v>106</v>
      </c>
      <c r="P504" t="s">
        <v>107</v>
      </c>
      <c r="Q504" t="s">
        <v>108</v>
      </c>
      <c r="R504" t="s">
        <v>109</v>
      </c>
    </row>
    <row r="505" spans="1:18" x14ac:dyDescent="0.3">
      <c r="A505">
        <v>82524</v>
      </c>
      <c r="B505">
        <v>122</v>
      </c>
      <c r="C505" t="s">
        <v>28</v>
      </c>
      <c r="D505" t="s">
        <v>207</v>
      </c>
      <c r="E505">
        <v>50.25</v>
      </c>
      <c r="F505" s="22">
        <v>45595</v>
      </c>
      <c r="G505" s="22">
        <v>45593</v>
      </c>
      <c r="H505" s="22">
        <v>45593</v>
      </c>
      <c r="I505" s="22">
        <v>45581</v>
      </c>
      <c r="J505" s="22">
        <v>45588</v>
      </c>
      <c r="K505" t="s">
        <v>104</v>
      </c>
      <c r="N505" t="s">
        <v>105</v>
      </c>
      <c r="O505" t="s">
        <v>106</v>
      </c>
      <c r="P505" t="s">
        <v>107</v>
      </c>
      <c r="Q505" t="s">
        <v>108</v>
      </c>
      <c r="R505" t="s">
        <v>109</v>
      </c>
    </row>
    <row r="506" spans="1:18" x14ac:dyDescent="0.3">
      <c r="A506">
        <v>82547</v>
      </c>
      <c r="B506">
        <v>122</v>
      </c>
      <c r="C506" t="s">
        <v>28</v>
      </c>
      <c r="D506" t="s">
        <v>355</v>
      </c>
      <c r="E506">
        <v>590</v>
      </c>
      <c r="F506" s="22">
        <v>45590</v>
      </c>
      <c r="G506" s="22">
        <v>45593</v>
      </c>
      <c r="H506" s="22">
        <v>45593</v>
      </c>
      <c r="I506" s="22">
        <v>45590</v>
      </c>
      <c r="J506" s="22">
        <v>45589</v>
      </c>
      <c r="K506" t="s">
        <v>119</v>
      </c>
      <c r="L506" t="s">
        <v>172</v>
      </c>
      <c r="M506" t="s">
        <v>173</v>
      </c>
      <c r="N506" t="s">
        <v>105</v>
      </c>
      <c r="O506" t="s">
        <v>106</v>
      </c>
      <c r="P506" t="s">
        <v>107</v>
      </c>
      <c r="Q506" t="s">
        <v>108</v>
      </c>
      <c r="R506" t="s">
        <v>109</v>
      </c>
    </row>
    <row r="507" spans="1:18" x14ac:dyDescent="0.3">
      <c r="A507">
        <v>82992</v>
      </c>
      <c r="B507">
        <v>122</v>
      </c>
      <c r="C507" t="s">
        <v>28</v>
      </c>
      <c r="D507" t="s">
        <v>356</v>
      </c>
      <c r="E507">
        <v>2152.58</v>
      </c>
      <c r="F507" s="22">
        <v>45594</v>
      </c>
      <c r="G507" s="22">
        <v>45593</v>
      </c>
      <c r="H507" s="22">
        <v>45593</v>
      </c>
      <c r="I507" s="22">
        <v>45590</v>
      </c>
      <c r="J507" s="22">
        <v>45590</v>
      </c>
      <c r="K507" t="s">
        <v>104</v>
      </c>
      <c r="L507" t="s">
        <v>172</v>
      </c>
      <c r="M507" t="s">
        <v>173</v>
      </c>
      <c r="N507" t="s">
        <v>105</v>
      </c>
      <c r="O507" t="s">
        <v>106</v>
      </c>
      <c r="P507" t="s">
        <v>107</v>
      </c>
      <c r="Q507" t="s">
        <v>108</v>
      </c>
      <c r="R507" t="s">
        <v>109</v>
      </c>
    </row>
    <row r="508" spans="1:18" x14ac:dyDescent="0.3">
      <c r="A508">
        <v>81463</v>
      </c>
      <c r="B508">
        <v>122</v>
      </c>
      <c r="C508" t="s">
        <v>28</v>
      </c>
      <c r="D508" t="s">
        <v>336</v>
      </c>
      <c r="E508">
        <v>448.12</v>
      </c>
      <c r="F508" s="22">
        <v>45594</v>
      </c>
      <c r="G508" s="22">
        <v>45593</v>
      </c>
      <c r="H508" s="22">
        <v>45593</v>
      </c>
      <c r="I508" s="22">
        <v>45573</v>
      </c>
      <c r="J508" s="22">
        <v>45581</v>
      </c>
      <c r="K508" t="s">
        <v>104</v>
      </c>
      <c r="N508" t="s">
        <v>105</v>
      </c>
      <c r="O508" t="s">
        <v>106</v>
      </c>
      <c r="P508" t="s">
        <v>107</v>
      </c>
      <c r="Q508" t="s">
        <v>108</v>
      </c>
      <c r="R508" t="s">
        <v>109</v>
      </c>
    </row>
    <row r="509" spans="1:18" x14ac:dyDescent="0.3">
      <c r="A509">
        <v>81474</v>
      </c>
      <c r="B509">
        <v>122</v>
      </c>
      <c r="C509" t="s">
        <v>28</v>
      </c>
      <c r="D509" t="s">
        <v>220</v>
      </c>
      <c r="E509">
        <v>3054.6</v>
      </c>
      <c r="F509" s="22">
        <v>45594</v>
      </c>
      <c r="G509" s="22">
        <v>45593</v>
      </c>
      <c r="H509" s="22">
        <v>45593</v>
      </c>
      <c r="I509" s="22">
        <v>45573</v>
      </c>
      <c r="J509" s="22">
        <v>45581</v>
      </c>
      <c r="K509" t="s">
        <v>104</v>
      </c>
      <c r="N509" t="s">
        <v>105</v>
      </c>
      <c r="O509" t="s">
        <v>106</v>
      </c>
      <c r="P509" t="s">
        <v>107</v>
      </c>
      <c r="Q509" t="s">
        <v>108</v>
      </c>
      <c r="R509" t="s">
        <v>109</v>
      </c>
    </row>
    <row r="510" spans="1:18" x14ac:dyDescent="0.3">
      <c r="A510">
        <v>81496</v>
      </c>
      <c r="B510">
        <v>122</v>
      </c>
      <c r="C510" t="s">
        <v>28</v>
      </c>
      <c r="D510" t="s">
        <v>219</v>
      </c>
      <c r="E510">
        <v>422.12</v>
      </c>
      <c r="F510" s="22">
        <v>45595</v>
      </c>
      <c r="G510" s="22">
        <v>45593</v>
      </c>
      <c r="H510" s="22">
        <v>45593</v>
      </c>
      <c r="I510" s="22">
        <v>45573</v>
      </c>
      <c r="J510" s="22">
        <v>45581</v>
      </c>
      <c r="K510" t="s">
        <v>104</v>
      </c>
      <c r="N510" t="s">
        <v>105</v>
      </c>
      <c r="O510" t="s">
        <v>106</v>
      </c>
      <c r="P510" t="s">
        <v>107</v>
      </c>
      <c r="Q510" t="s">
        <v>108</v>
      </c>
      <c r="R510" t="s">
        <v>109</v>
      </c>
    </row>
    <row r="511" spans="1:18" x14ac:dyDescent="0.3">
      <c r="A511">
        <v>81530</v>
      </c>
      <c r="B511">
        <v>122</v>
      </c>
      <c r="C511" t="s">
        <v>28</v>
      </c>
      <c r="D511" t="s">
        <v>159</v>
      </c>
      <c r="E511">
        <v>506.9</v>
      </c>
      <c r="F511" s="22">
        <v>45593</v>
      </c>
      <c r="G511" s="22">
        <v>45593</v>
      </c>
      <c r="H511" s="22">
        <v>45593</v>
      </c>
      <c r="I511" s="22">
        <v>45576</v>
      </c>
      <c r="J511" s="22">
        <v>45581</v>
      </c>
      <c r="K511" t="s">
        <v>104</v>
      </c>
      <c r="N511" t="s">
        <v>105</v>
      </c>
      <c r="O511" t="s">
        <v>106</v>
      </c>
      <c r="P511" t="s">
        <v>107</v>
      </c>
      <c r="Q511" t="s">
        <v>108</v>
      </c>
      <c r="R511" t="s">
        <v>109</v>
      </c>
    </row>
    <row r="512" spans="1:18" x14ac:dyDescent="0.3">
      <c r="A512">
        <v>81533</v>
      </c>
      <c r="B512">
        <v>122</v>
      </c>
      <c r="C512" t="s">
        <v>28</v>
      </c>
      <c r="D512" t="s">
        <v>110</v>
      </c>
      <c r="E512">
        <v>1066.9000000000001</v>
      </c>
      <c r="F512" s="22">
        <v>45594</v>
      </c>
      <c r="G512" s="22">
        <v>45593</v>
      </c>
      <c r="H512" s="22">
        <v>45593</v>
      </c>
      <c r="I512" s="22">
        <v>45579</v>
      </c>
      <c r="J512" s="22">
        <v>45581</v>
      </c>
      <c r="K512" t="s">
        <v>104</v>
      </c>
      <c r="N512" t="s">
        <v>105</v>
      </c>
      <c r="O512" t="s">
        <v>106</v>
      </c>
      <c r="P512" t="s">
        <v>107</v>
      </c>
      <c r="Q512" t="s">
        <v>108</v>
      </c>
      <c r="R512" t="s">
        <v>109</v>
      </c>
    </row>
    <row r="513" spans="1:18" x14ac:dyDescent="0.3">
      <c r="A513">
        <v>81534</v>
      </c>
      <c r="B513">
        <v>122</v>
      </c>
      <c r="C513" t="s">
        <v>28</v>
      </c>
      <c r="D513" t="s">
        <v>195</v>
      </c>
      <c r="E513">
        <v>5832.84</v>
      </c>
      <c r="F513" s="22">
        <v>45593</v>
      </c>
      <c r="G513" s="22">
        <v>45593</v>
      </c>
      <c r="H513" s="22">
        <v>45593</v>
      </c>
      <c r="I513" s="22">
        <v>45579</v>
      </c>
      <c r="J513" s="22">
        <v>45581</v>
      </c>
      <c r="K513" t="s">
        <v>104</v>
      </c>
      <c r="N513" t="s">
        <v>105</v>
      </c>
      <c r="O513" t="s">
        <v>106</v>
      </c>
      <c r="P513" t="s">
        <v>107</v>
      </c>
      <c r="Q513" t="s">
        <v>108</v>
      </c>
      <c r="R513" t="s">
        <v>109</v>
      </c>
    </row>
    <row r="514" spans="1:18" x14ac:dyDescent="0.3">
      <c r="A514">
        <v>81535</v>
      </c>
      <c r="B514">
        <v>122</v>
      </c>
      <c r="C514" t="s">
        <v>28</v>
      </c>
      <c r="D514" t="s">
        <v>201</v>
      </c>
      <c r="E514">
        <v>1176</v>
      </c>
      <c r="F514" s="22">
        <v>45593</v>
      </c>
      <c r="G514" s="22">
        <v>45593</v>
      </c>
      <c r="H514" s="22">
        <v>45593</v>
      </c>
      <c r="I514" s="22">
        <v>45579</v>
      </c>
      <c r="J514" s="22">
        <v>45581</v>
      </c>
      <c r="K514" t="s">
        <v>104</v>
      </c>
      <c r="N514" t="s">
        <v>105</v>
      </c>
      <c r="O514" t="s">
        <v>106</v>
      </c>
      <c r="P514" t="s">
        <v>107</v>
      </c>
      <c r="Q514" t="s">
        <v>108</v>
      </c>
      <c r="R514" t="s">
        <v>109</v>
      </c>
    </row>
    <row r="515" spans="1:18" x14ac:dyDescent="0.3">
      <c r="A515">
        <v>81536</v>
      </c>
      <c r="B515">
        <v>122</v>
      </c>
      <c r="C515" t="s">
        <v>28</v>
      </c>
      <c r="D515" t="s">
        <v>207</v>
      </c>
      <c r="E515">
        <v>1220.75</v>
      </c>
      <c r="F515" s="22">
        <v>45594</v>
      </c>
      <c r="G515" s="22">
        <v>45593</v>
      </c>
      <c r="H515" s="22">
        <v>45593</v>
      </c>
      <c r="I515" s="22">
        <v>45580</v>
      </c>
      <c r="J515" s="22">
        <v>45581</v>
      </c>
      <c r="K515" t="s">
        <v>104</v>
      </c>
      <c r="N515" t="s">
        <v>105</v>
      </c>
      <c r="O515" t="s">
        <v>106</v>
      </c>
      <c r="P515" t="s">
        <v>107</v>
      </c>
      <c r="Q515" t="s">
        <v>108</v>
      </c>
      <c r="R515" t="s">
        <v>109</v>
      </c>
    </row>
    <row r="516" spans="1:18" x14ac:dyDescent="0.3">
      <c r="A516">
        <v>81541</v>
      </c>
      <c r="B516">
        <v>122</v>
      </c>
      <c r="C516" t="s">
        <v>28</v>
      </c>
      <c r="D516" t="s">
        <v>302</v>
      </c>
      <c r="E516">
        <v>600</v>
      </c>
      <c r="F516" s="22">
        <v>45594</v>
      </c>
      <c r="G516" s="22">
        <v>45593</v>
      </c>
      <c r="H516" s="22">
        <v>45593</v>
      </c>
      <c r="I516" s="22">
        <v>45580</v>
      </c>
      <c r="J516" s="22">
        <v>45582</v>
      </c>
      <c r="K516" t="s">
        <v>119</v>
      </c>
      <c r="L516" t="s">
        <v>279</v>
      </c>
      <c r="M516" t="s">
        <v>279</v>
      </c>
      <c r="N516" t="s">
        <v>105</v>
      </c>
      <c r="O516" t="s">
        <v>106</v>
      </c>
      <c r="P516" t="s">
        <v>107</v>
      </c>
      <c r="Q516" t="s">
        <v>108</v>
      </c>
      <c r="R516" t="s">
        <v>109</v>
      </c>
    </row>
    <row r="517" spans="1:18" x14ac:dyDescent="0.3">
      <c r="A517">
        <v>78494</v>
      </c>
      <c r="B517">
        <v>122</v>
      </c>
      <c r="C517" t="s">
        <v>28</v>
      </c>
      <c r="D517" t="s">
        <v>152</v>
      </c>
      <c r="E517">
        <v>2569.3200000000002</v>
      </c>
      <c r="F517" s="22">
        <v>45593</v>
      </c>
      <c r="G517" s="22">
        <v>45593</v>
      </c>
      <c r="H517" s="22">
        <v>45593</v>
      </c>
      <c r="I517" s="22">
        <v>45561</v>
      </c>
      <c r="J517" s="22">
        <v>45566</v>
      </c>
      <c r="K517" t="s">
        <v>104</v>
      </c>
      <c r="N517" t="s">
        <v>105</v>
      </c>
      <c r="O517" t="s">
        <v>106</v>
      </c>
      <c r="P517" t="s">
        <v>107</v>
      </c>
      <c r="Q517" t="s">
        <v>108</v>
      </c>
      <c r="R517" t="s">
        <v>109</v>
      </c>
    </row>
    <row r="518" spans="1:18" x14ac:dyDescent="0.3">
      <c r="A518">
        <v>76273</v>
      </c>
      <c r="B518">
        <v>122</v>
      </c>
      <c r="C518" t="s">
        <v>28</v>
      </c>
      <c r="D518" t="s">
        <v>357</v>
      </c>
      <c r="E518">
        <v>6240</v>
      </c>
      <c r="F518" s="22">
        <v>45595</v>
      </c>
      <c r="G518" s="22">
        <v>45593</v>
      </c>
      <c r="H518" s="22">
        <v>45593</v>
      </c>
      <c r="I518" s="22">
        <v>45553</v>
      </c>
      <c r="J518" s="22">
        <v>45554</v>
      </c>
      <c r="K518" t="s">
        <v>104</v>
      </c>
      <c r="L518" t="s">
        <v>279</v>
      </c>
      <c r="M518" t="s">
        <v>279</v>
      </c>
      <c r="N518" t="s">
        <v>105</v>
      </c>
      <c r="O518" t="s">
        <v>106</v>
      </c>
      <c r="P518" t="s">
        <v>107</v>
      </c>
      <c r="Q518" t="s">
        <v>108</v>
      </c>
      <c r="R518" t="s">
        <v>109</v>
      </c>
    </row>
    <row r="519" spans="1:18" x14ac:dyDescent="0.3">
      <c r="A519">
        <v>76295</v>
      </c>
      <c r="B519">
        <v>122</v>
      </c>
      <c r="C519" t="s">
        <v>28</v>
      </c>
      <c r="D519" t="s">
        <v>264</v>
      </c>
      <c r="E519">
        <v>3600</v>
      </c>
      <c r="F519" s="22">
        <v>45593</v>
      </c>
      <c r="G519" s="22">
        <v>45593</v>
      </c>
      <c r="H519" s="22">
        <v>45593</v>
      </c>
      <c r="I519" s="22">
        <v>45592</v>
      </c>
      <c r="J519" s="22">
        <v>45554</v>
      </c>
      <c r="K519" t="s">
        <v>119</v>
      </c>
      <c r="L519" t="s">
        <v>187</v>
      </c>
      <c r="M519" t="s">
        <v>265</v>
      </c>
      <c r="N519" t="s">
        <v>105</v>
      </c>
      <c r="O519" t="s">
        <v>106</v>
      </c>
      <c r="P519" t="s">
        <v>107</v>
      </c>
      <c r="Q519" t="s">
        <v>108</v>
      </c>
      <c r="R519" t="s">
        <v>109</v>
      </c>
    </row>
    <row r="520" spans="1:18" x14ac:dyDescent="0.3">
      <c r="A520">
        <v>58829</v>
      </c>
      <c r="B520">
        <v>122</v>
      </c>
      <c r="C520" t="s">
        <v>28</v>
      </c>
      <c r="D520" t="s">
        <v>165</v>
      </c>
      <c r="E520">
        <v>2500</v>
      </c>
      <c r="F520" s="22">
        <v>45595</v>
      </c>
      <c r="G520" s="22">
        <v>45593</v>
      </c>
      <c r="H520" s="22">
        <v>45593</v>
      </c>
      <c r="I520" s="22">
        <v>45566</v>
      </c>
      <c r="J520" s="22"/>
      <c r="K520" t="s">
        <v>119</v>
      </c>
      <c r="L520" t="s">
        <v>166</v>
      </c>
      <c r="M520" t="s">
        <v>167</v>
      </c>
      <c r="N520" t="s">
        <v>105</v>
      </c>
      <c r="O520" t="s">
        <v>106</v>
      </c>
      <c r="P520" t="s">
        <v>107</v>
      </c>
      <c r="Q520" t="s">
        <v>108</v>
      </c>
      <c r="R520" t="s">
        <v>109</v>
      </c>
    </row>
    <row r="521" spans="1:18" x14ac:dyDescent="0.3">
      <c r="A521">
        <v>83753</v>
      </c>
      <c r="B521">
        <v>122</v>
      </c>
      <c r="C521" t="s">
        <v>28</v>
      </c>
      <c r="D521" t="s">
        <v>352</v>
      </c>
      <c r="E521">
        <v>1800</v>
      </c>
      <c r="F521" s="22">
        <v>45591</v>
      </c>
      <c r="G521" s="22"/>
      <c r="H521" s="22">
        <v>45591</v>
      </c>
      <c r="I521" s="22">
        <v>45591</v>
      </c>
      <c r="J521" s="22">
        <v>45596</v>
      </c>
      <c r="K521" t="s">
        <v>181</v>
      </c>
      <c r="L521" t="s">
        <v>190</v>
      </c>
      <c r="M521" t="s">
        <v>232</v>
      </c>
      <c r="O521" t="s">
        <v>106</v>
      </c>
      <c r="Q521" t="s">
        <v>108</v>
      </c>
    </row>
    <row r="522" spans="1:18" x14ac:dyDescent="0.3">
      <c r="A522">
        <v>83081</v>
      </c>
      <c r="B522">
        <v>122</v>
      </c>
      <c r="C522" t="s">
        <v>28</v>
      </c>
      <c r="D522" t="s">
        <v>180</v>
      </c>
      <c r="E522">
        <v>171.2</v>
      </c>
      <c r="F522" s="22">
        <v>45590</v>
      </c>
      <c r="G522" s="22"/>
      <c r="H522" s="22">
        <v>45590</v>
      </c>
      <c r="I522" s="22">
        <v>45590</v>
      </c>
      <c r="J522" s="22">
        <v>45593</v>
      </c>
      <c r="K522" t="s">
        <v>181</v>
      </c>
      <c r="L522" t="s">
        <v>182</v>
      </c>
      <c r="M522" t="s">
        <v>18</v>
      </c>
      <c r="Q522" t="s">
        <v>108</v>
      </c>
    </row>
    <row r="523" spans="1:18" x14ac:dyDescent="0.3">
      <c r="A523">
        <v>82755</v>
      </c>
      <c r="B523">
        <v>122</v>
      </c>
      <c r="C523" t="s">
        <v>28</v>
      </c>
      <c r="D523" t="s">
        <v>180</v>
      </c>
      <c r="E523">
        <v>33.9</v>
      </c>
      <c r="F523" s="22">
        <v>45589</v>
      </c>
      <c r="G523" s="22"/>
      <c r="H523" s="22">
        <v>45589</v>
      </c>
      <c r="I523" s="22">
        <v>45589</v>
      </c>
      <c r="J523" s="22">
        <v>45590</v>
      </c>
      <c r="K523" t="s">
        <v>181</v>
      </c>
      <c r="L523" t="s">
        <v>182</v>
      </c>
      <c r="M523" t="s">
        <v>18</v>
      </c>
      <c r="Q523" t="s">
        <v>108</v>
      </c>
    </row>
    <row r="524" spans="1:18" x14ac:dyDescent="0.3">
      <c r="A524">
        <v>81516</v>
      </c>
      <c r="B524">
        <v>122</v>
      </c>
      <c r="C524" t="s">
        <v>28</v>
      </c>
      <c r="D524" t="s">
        <v>350</v>
      </c>
      <c r="E524">
        <v>619.04</v>
      </c>
      <c r="F524" s="22">
        <v>45589</v>
      </c>
      <c r="G524" s="22">
        <v>45588</v>
      </c>
      <c r="H524" s="22">
        <v>45588</v>
      </c>
      <c r="I524" s="22">
        <v>45574</v>
      </c>
      <c r="J524" s="22">
        <v>45581</v>
      </c>
      <c r="K524" t="s">
        <v>104</v>
      </c>
      <c r="N524" t="s">
        <v>105</v>
      </c>
      <c r="O524" t="s">
        <v>106</v>
      </c>
      <c r="P524" t="s">
        <v>107</v>
      </c>
      <c r="Q524" t="s">
        <v>108</v>
      </c>
      <c r="R524" t="s">
        <v>109</v>
      </c>
    </row>
    <row r="525" spans="1:18" x14ac:dyDescent="0.3">
      <c r="A525">
        <v>81519</v>
      </c>
      <c r="B525">
        <v>122</v>
      </c>
      <c r="C525" t="s">
        <v>28</v>
      </c>
      <c r="D525" t="s">
        <v>223</v>
      </c>
      <c r="E525">
        <v>565</v>
      </c>
      <c r="F525" s="22">
        <v>45590</v>
      </c>
      <c r="G525" s="22">
        <v>45588</v>
      </c>
      <c r="H525" s="22">
        <v>45588</v>
      </c>
      <c r="I525" s="22">
        <v>45575</v>
      </c>
      <c r="J525" s="22">
        <v>45581</v>
      </c>
      <c r="K525" t="s">
        <v>104</v>
      </c>
      <c r="N525" t="s">
        <v>105</v>
      </c>
      <c r="O525" t="s">
        <v>106</v>
      </c>
      <c r="P525" t="s">
        <v>107</v>
      </c>
      <c r="Q525" t="s">
        <v>108</v>
      </c>
      <c r="R525" t="s">
        <v>109</v>
      </c>
    </row>
    <row r="526" spans="1:18" x14ac:dyDescent="0.3">
      <c r="A526">
        <v>81521</v>
      </c>
      <c r="B526">
        <v>122</v>
      </c>
      <c r="C526" t="s">
        <v>28</v>
      </c>
      <c r="D526" t="s">
        <v>221</v>
      </c>
      <c r="E526">
        <v>1421.4</v>
      </c>
      <c r="F526" s="22">
        <v>45589</v>
      </c>
      <c r="G526" s="22">
        <v>45588</v>
      </c>
      <c r="H526" s="22">
        <v>45588</v>
      </c>
      <c r="I526" s="22">
        <v>45573</v>
      </c>
      <c r="J526" s="22">
        <v>45581</v>
      </c>
      <c r="K526" t="s">
        <v>104</v>
      </c>
      <c r="N526" t="s">
        <v>105</v>
      </c>
      <c r="O526" t="s">
        <v>106</v>
      </c>
      <c r="P526" t="s">
        <v>107</v>
      </c>
      <c r="Q526" t="s">
        <v>108</v>
      </c>
      <c r="R526" t="s">
        <v>109</v>
      </c>
    </row>
    <row r="527" spans="1:18" x14ac:dyDescent="0.3">
      <c r="A527">
        <v>81522</v>
      </c>
      <c r="B527">
        <v>122</v>
      </c>
      <c r="C527" t="s">
        <v>28</v>
      </c>
      <c r="D527" t="s">
        <v>221</v>
      </c>
      <c r="E527">
        <v>1128.72</v>
      </c>
      <c r="F527" s="22">
        <v>45589</v>
      </c>
      <c r="G527" s="22">
        <v>45588</v>
      </c>
      <c r="H527" s="22">
        <v>45588</v>
      </c>
      <c r="I527" s="22">
        <v>45574</v>
      </c>
      <c r="J527" s="22">
        <v>45581</v>
      </c>
      <c r="K527" t="s">
        <v>104</v>
      </c>
      <c r="N527" t="s">
        <v>105</v>
      </c>
      <c r="O527" t="s">
        <v>106</v>
      </c>
      <c r="P527" t="s">
        <v>107</v>
      </c>
      <c r="Q527" t="s">
        <v>108</v>
      </c>
      <c r="R527" t="s">
        <v>109</v>
      </c>
    </row>
    <row r="528" spans="1:18" x14ac:dyDescent="0.3">
      <c r="A528">
        <v>81523</v>
      </c>
      <c r="B528">
        <v>122</v>
      </c>
      <c r="C528" t="s">
        <v>28</v>
      </c>
      <c r="D528" t="s">
        <v>221</v>
      </c>
      <c r="E528">
        <v>523.6</v>
      </c>
      <c r="F528" s="22">
        <v>45589</v>
      </c>
      <c r="G528" s="22">
        <v>45588</v>
      </c>
      <c r="H528" s="22">
        <v>45588</v>
      </c>
      <c r="I528" s="22">
        <v>45573</v>
      </c>
      <c r="J528" s="22">
        <v>45581</v>
      </c>
      <c r="K528" t="s">
        <v>104</v>
      </c>
      <c r="N528" t="s">
        <v>105</v>
      </c>
      <c r="O528" t="s">
        <v>106</v>
      </c>
      <c r="P528" t="s">
        <v>107</v>
      </c>
      <c r="Q528" t="s">
        <v>108</v>
      </c>
      <c r="R528" t="s">
        <v>109</v>
      </c>
    </row>
    <row r="529" spans="1:18" x14ac:dyDescent="0.3">
      <c r="A529">
        <v>81524</v>
      </c>
      <c r="B529">
        <v>122</v>
      </c>
      <c r="C529" t="s">
        <v>28</v>
      </c>
      <c r="D529" t="s">
        <v>200</v>
      </c>
      <c r="E529">
        <v>1006.28</v>
      </c>
      <c r="F529" s="22">
        <v>45589</v>
      </c>
      <c r="G529" s="22">
        <v>45588</v>
      </c>
      <c r="H529" s="22">
        <v>45588</v>
      </c>
      <c r="I529" s="22">
        <v>45574</v>
      </c>
      <c r="J529" s="22">
        <v>45581</v>
      </c>
      <c r="K529" t="s">
        <v>104</v>
      </c>
      <c r="N529" t="s">
        <v>105</v>
      </c>
      <c r="O529" t="s">
        <v>106</v>
      </c>
      <c r="P529" t="s">
        <v>107</v>
      </c>
      <c r="Q529" t="s">
        <v>108</v>
      </c>
      <c r="R529" t="s">
        <v>109</v>
      </c>
    </row>
    <row r="530" spans="1:18" x14ac:dyDescent="0.3">
      <c r="A530">
        <v>81525</v>
      </c>
      <c r="B530">
        <v>122</v>
      </c>
      <c r="C530" t="s">
        <v>28</v>
      </c>
      <c r="D530" t="s">
        <v>159</v>
      </c>
      <c r="E530">
        <v>475.5</v>
      </c>
      <c r="F530" s="22">
        <v>45589</v>
      </c>
      <c r="G530" s="22">
        <v>45588</v>
      </c>
      <c r="H530" s="22">
        <v>45588</v>
      </c>
      <c r="I530" s="22">
        <v>45574</v>
      </c>
      <c r="J530" s="22">
        <v>45581</v>
      </c>
      <c r="K530" t="s">
        <v>104</v>
      </c>
      <c r="N530" t="s">
        <v>105</v>
      </c>
      <c r="O530" t="s">
        <v>106</v>
      </c>
      <c r="P530" t="s">
        <v>107</v>
      </c>
      <c r="Q530" t="s">
        <v>108</v>
      </c>
      <c r="R530" t="s">
        <v>109</v>
      </c>
    </row>
    <row r="531" spans="1:18" x14ac:dyDescent="0.3">
      <c r="A531">
        <v>81527</v>
      </c>
      <c r="B531">
        <v>122</v>
      </c>
      <c r="C531" t="s">
        <v>28</v>
      </c>
      <c r="D531" t="s">
        <v>339</v>
      </c>
      <c r="E531">
        <v>1234.3</v>
      </c>
      <c r="F531" s="22">
        <v>45588</v>
      </c>
      <c r="G531" s="22">
        <v>45588</v>
      </c>
      <c r="H531" s="22">
        <v>45588</v>
      </c>
      <c r="I531" s="22">
        <v>45574</v>
      </c>
      <c r="J531" s="22">
        <v>45581</v>
      </c>
      <c r="K531" t="s">
        <v>104</v>
      </c>
      <c r="N531" t="s">
        <v>105</v>
      </c>
      <c r="O531" t="s">
        <v>106</v>
      </c>
      <c r="P531" t="s">
        <v>107</v>
      </c>
      <c r="Q531" t="s">
        <v>108</v>
      </c>
      <c r="R531" t="s">
        <v>109</v>
      </c>
    </row>
    <row r="532" spans="1:18" x14ac:dyDescent="0.3">
      <c r="A532">
        <v>81529</v>
      </c>
      <c r="B532">
        <v>122</v>
      </c>
      <c r="C532" t="s">
        <v>28</v>
      </c>
      <c r="D532" t="s">
        <v>160</v>
      </c>
      <c r="E532">
        <v>903.28</v>
      </c>
      <c r="F532" s="22">
        <v>45591</v>
      </c>
      <c r="G532" s="22">
        <v>45588</v>
      </c>
      <c r="H532" s="22">
        <v>45588</v>
      </c>
      <c r="I532" s="22">
        <v>45575</v>
      </c>
      <c r="J532" s="22">
        <v>45581</v>
      </c>
      <c r="K532" t="s">
        <v>104</v>
      </c>
      <c r="N532" t="s">
        <v>105</v>
      </c>
      <c r="O532" t="s">
        <v>106</v>
      </c>
      <c r="P532" t="s">
        <v>107</v>
      </c>
      <c r="Q532" t="s">
        <v>108</v>
      </c>
      <c r="R532" t="s">
        <v>109</v>
      </c>
    </row>
    <row r="533" spans="1:18" x14ac:dyDescent="0.3">
      <c r="A533">
        <v>81531</v>
      </c>
      <c r="B533">
        <v>122</v>
      </c>
      <c r="C533" t="s">
        <v>28</v>
      </c>
      <c r="D533" t="s">
        <v>115</v>
      </c>
      <c r="E533">
        <v>2578.46</v>
      </c>
      <c r="F533" s="22">
        <v>45592</v>
      </c>
      <c r="G533" s="22">
        <v>45588</v>
      </c>
      <c r="H533" s="22">
        <v>45588</v>
      </c>
      <c r="I533" s="22">
        <v>45580</v>
      </c>
      <c r="J533" s="22">
        <v>45581</v>
      </c>
      <c r="K533" t="s">
        <v>104</v>
      </c>
      <c r="N533" t="s">
        <v>105</v>
      </c>
      <c r="O533" t="s">
        <v>106</v>
      </c>
      <c r="P533" t="s">
        <v>107</v>
      </c>
      <c r="Q533" t="s">
        <v>108</v>
      </c>
      <c r="R533" t="s">
        <v>109</v>
      </c>
    </row>
    <row r="534" spans="1:18" x14ac:dyDescent="0.3">
      <c r="A534">
        <v>81532</v>
      </c>
      <c r="B534">
        <v>122</v>
      </c>
      <c r="C534" t="s">
        <v>28</v>
      </c>
      <c r="D534" t="s">
        <v>159</v>
      </c>
      <c r="E534">
        <v>321.10000000000002</v>
      </c>
      <c r="F534" s="22">
        <v>45591</v>
      </c>
      <c r="G534" s="22">
        <v>45588</v>
      </c>
      <c r="H534" s="22">
        <v>45588</v>
      </c>
      <c r="I534" s="22">
        <v>45576</v>
      </c>
      <c r="J534" s="22">
        <v>45581</v>
      </c>
      <c r="K534" t="s">
        <v>104</v>
      </c>
      <c r="N534" t="s">
        <v>105</v>
      </c>
      <c r="O534" t="s">
        <v>106</v>
      </c>
      <c r="P534" t="s">
        <v>107</v>
      </c>
      <c r="Q534" t="s">
        <v>108</v>
      </c>
      <c r="R534" t="s">
        <v>109</v>
      </c>
    </row>
    <row r="535" spans="1:18" x14ac:dyDescent="0.3">
      <c r="A535">
        <v>81537</v>
      </c>
      <c r="B535">
        <v>122</v>
      </c>
      <c r="C535" t="s">
        <v>28</v>
      </c>
      <c r="D535" t="s">
        <v>206</v>
      </c>
      <c r="E535">
        <v>805.2</v>
      </c>
      <c r="F535" s="22">
        <v>45589</v>
      </c>
      <c r="G535" s="22">
        <v>45588</v>
      </c>
      <c r="H535" s="22">
        <v>45588</v>
      </c>
      <c r="I535" s="22">
        <v>45574</v>
      </c>
      <c r="J535" s="22">
        <v>45581</v>
      </c>
      <c r="K535" t="s">
        <v>104</v>
      </c>
      <c r="N535" t="s">
        <v>105</v>
      </c>
      <c r="O535" t="s">
        <v>106</v>
      </c>
      <c r="P535" t="s">
        <v>107</v>
      </c>
      <c r="Q535" t="s">
        <v>108</v>
      </c>
      <c r="R535" t="s">
        <v>109</v>
      </c>
    </row>
    <row r="536" spans="1:18" x14ac:dyDescent="0.3">
      <c r="A536">
        <v>81540</v>
      </c>
      <c r="B536">
        <v>122</v>
      </c>
      <c r="C536" t="s">
        <v>28</v>
      </c>
      <c r="D536" t="s">
        <v>358</v>
      </c>
      <c r="E536">
        <v>2300</v>
      </c>
      <c r="F536" s="22">
        <v>45590</v>
      </c>
      <c r="G536" s="22">
        <v>45588</v>
      </c>
      <c r="H536" s="22">
        <v>45588</v>
      </c>
      <c r="I536" s="22">
        <v>45576</v>
      </c>
      <c r="J536" s="22">
        <v>45582</v>
      </c>
      <c r="K536" t="s">
        <v>119</v>
      </c>
      <c r="L536" t="s">
        <v>193</v>
      </c>
      <c r="M536" t="s">
        <v>194</v>
      </c>
      <c r="N536" t="s">
        <v>105</v>
      </c>
      <c r="O536" t="s">
        <v>106</v>
      </c>
      <c r="P536" t="s">
        <v>107</v>
      </c>
      <c r="Q536" t="s">
        <v>108</v>
      </c>
      <c r="R536" t="s">
        <v>109</v>
      </c>
    </row>
    <row r="537" spans="1:18" x14ac:dyDescent="0.3">
      <c r="A537">
        <v>83430</v>
      </c>
      <c r="B537">
        <v>122</v>
      </c>
      <c r="C537" t="s">
        <v>28</v>
      </c>
      <c r="D537" t="s">
        <v>359</v>
      </c>
      <c r="E537">
        <v>0</v>
      </c>
      <c r="F537" s="22">
        <v>45588</v>
      </c>
      <c r="G537" s="22">
        <v>45600</v>
      </c>
      <c r="H537" s="22">
        <v>45588</v>
      </c>
      <c r="I537" s="22">
        <v>45588</v>
      </c>
      <c r="J537" s="22">
        <v>45594</v>
      </c>
      <c r="K537" t="s">
        <v>119</v>
      </c>
      <c r="N537" t="s">
        <v>105</v>
      </c>
      <c r="O537" t="s">
        <v>106</v>
      </c>
      <c r="P537" t="s">
        <v>107</v>
      </c>
      <c r="Q537" t="s">
        <v>108</v>
      </c>
      <c r="R537" t="s">
        <v>109</v>
      </c>
    </row>
    <row r="538" spans="1:18" x14ac:dyDescent="0.3">
      <c r="A538">
        <v>82367</v>
      </c>
      <c r="B538">
        <v>122</v>
      </c>
      <c r="C538" t="s">
        <v>28</v>
      </c>
      <c r="D538" t="s">
        <v>176</v>
      </c>
      <c r="E538">
        <v>90000</v>
      </c>
      <c r="F538" s="22">
        <v>45588</v>
      </c>
      <c r="G538" s="22">
        <v>45588</v>
      </c>
      <c r="H538" s="22">
        <v>45588</v>
      </c>
      <c r="I538" s="22">
        <v>45587</v>
      </c>
      <c r="J538" s="22">
        <v>45588</v>
      </c>
      <c r="K538" t="s">
        <v>119</v>
      </c>
      <c r="L538" t="s">
        <v>177</v>
      </c>
      <c r="M538" t="s">
        <v>178</v>
      </c>
      <c r="N538" t="s">
        <v>105</v>
      </c>
      <c r="O538" t="s">
        <v>106</v>
      </c>
      <c r="P538" t="s">
        <v>107</v>
      </c>
      <c r="Q538" t="s">
        <v>108</v>
      </c>
      <c r="R538" t="s">
        <v>109</v>
      </c>
    </row>
    <row r="539" spans="1:18" x14ac:dyDescent="0.3">
      <c r="A539">
        <v>82368</v>
      </c>
      <c r="B539">
        <v>122</v>
      </c>
      <c r="C539" t="s">
        <v>28</v>
      </c>
      <c r="D539" t="s">
        <v>360</v>
      </c>
      <c r="E539">
        <v>60000</v>
      </c>
      <c r="F539" s="22">
        <v>45588</v>
      </c>
      <c r="G539" s="22">
        <v>45588</v>
      </c>
      <c r="H539" s="22">
        <v>45588</v>
      </c>
      <c r="I539" s="22">
        <v>45587</v>
      </c>
      <c r="J539" s="22">
        <v>45588</v>
      </c>
      <c r="K539" t="s">
        <v>119</v>
      </c>
      <c r="L539" t="s">
        <v>177</v>
      </c>
      <c r="M539" t="s">
        <v>178</v>
      </c>
      <c r="N539" t="s">
        <v>105</v>
      </c>
      <c r="O539" t="s">
        <v>106</v>
      </c>
      <c r="P539" t="s">
        <v>107</v>
      </c>
      <c r="Q539" t="s">
        <v>108</v>
      </c>
      <c r="R539" t="s">
        <v>109</v>
      </c>
    </row>
    <row r="540" spans="1:18" x14ac:dyDescent="0.3">
      <c r="A540">
        <v>82373</v>
      </c>
      <c r="B540">
        <v>122</v>
      </c>
      <c r="C540" t="s">
        <v>28</v>
      </c>
      <c r="D540" t="s">
        <v>359</v>
      </c>
      <c r="E540">
        <v>733</v>
      </c>
      <c r="F540" s="22">
        <v>45588</v>
      </c>
      <c r="G540" s="22">
        <v>45588</v>
      </c>
      <c r="H540" s="22">
        <v>45588</v>
      </c>
      <c r="I540" s="22">
        <v>45588</v>
      </c>
      <c r="J540" s="22">
        <v>45588</v>
      </c>
      <c r="K540" t="s">
        <v>119</v>
      </c>
      <c r="L540" t="s">
        <v>218</v>
      </c>
      <c r="M540" t="s">
        <v>218</v>
      </c>
      <c r="N540" t="s">
        <v>105</v>
      </c>
      <c r="O540" t="s">
        <v>106</v>
      </c>
      <c r="P540" t="s">
        <v>107</v>
      </c>
      <c r="Q540" t="s">
        <v>108</v>
      </c>
      <c r="R540" t="s">
        <v>109</v>
      </c>
    </row>
    <row r="541" spans="1:18" x14ac:dyDescent="0.3">
      <c r="A541">
        <v>82483</v>
      </c>
      <c r="B541">
        <v>122</v>
      </c>
      <c r="C541" t="s">
        <v>28</v>
      </c>
      <c r="D541" t="s">
        <v>361</v>
      </c>
      <c r="E541">
        <v>672</v>
      </c>
      <c r="F541" s="22">
        <v>45588</v>
      </c>
      <c r="G541" s="22">
        <v>45588</v>
      </c>
      <c r="H541" s="22">
        <v>45588</v>
      </c>
      <c r="I541" s="22">
        <v>45588</v>
      </c>
      <c r="J541" s="22">
        <v>45588</v>
      </c>
      <c r="K541" t="s">
        <v>119</v>
      </c>
      <c r="L541" t="s">
        <v>218</v>
      </c>
      <c r="M541" t="s">
        <v>218</v>
      </c>
      <c r="N541" t="s">
        <v>105</v>
      </c>
      <c r="O541" t="s">
        <v>106</v>
      </c>
      <c r="P541" t="s">
        <v>107</v>
      </c>
      <c r="Q541" t="s">
        <v>108</v>
      </c>
      <c r="R541" t="s">
        <v>109</v>
      </c>
    </row>
    <row r="542" spans="1:18" x14ac:dyDescent="0.3">
      <c r="A542">
        <v>82530</v>
      </c>
      <c r="B542">
        <v>122</v>
      </c>
      <c r="C542" t="s">
        <v>28</v>
      </c>
      <c r="D542" t="s">
        <v>180</v>
      </c>
      <c r="E542">
        <v>27</v>
      </c>
      <c r="F542" s="22">
        <v>45588</v>
      </c>
      <c r="G542" s="22"/>
      <c r="H542" s="22">
        <v>45588</v>
      </c>
      <c r="I542" s="22">
        <v>45588</v>
      </c>
      <c r="J542" s="22">
        <v>45589</v>
      </c>
      <c r="K542" t="s">
        <v>181</v>
      </c>
      <c r="L542" t="s">
        <v>182</v>
      </c>
      <c r="M542" t="s">
        <v>18</v>
      </c>
      <c r="Q542" t="s">
        <v>108</v>
      </c>
    </row>
    <row r="543" spans="1:18" x14ac:dyDescent="0.3">
      <c r="A543">
        <v>79805</v>
      </c>
      <c r="B543">
        <v>122</v>
      </c>
      <c r="C543" t="s">
        <v>28</v>
      </c>
      <c r="D543" t="s">
        <v>293</v>
      </c>
      <c r="E543">
        <v>198</v>
      </c>
      <c r="F543" s="22">
        <v>45592</v>
      </c>
      <c r="G543" s="22">
        <v>45588</v>
      </c>
      <c r="H543" s="22">
        <v>45588</v>
      </c>
      <c r="I543" s="22">
        <v>45572</v>
      </c>
      <c r="J543" s="22">
        <v>45573</v>
      </c>
      <c r="K543" t="s">
        <v>104</v>
      </c>
      <c r="L543" t="s">
        <v>213</v>
      </c>
      <c r="M543" t="s">
        <v>344</v>
      </c>
      <c r="N543" t="s">
        <v>105</v>
      </c>
      <c r="O543" t="s">
        <v>106</v>
      </c>
      <c r="P543" t="s">
        <v>107</v>
      </c>
      <c r="Q543" t="s">
        <v>108</v>
      </c>
      <c r="R543" t="s">
        <v>109</v>
      </c>
    </row>
    <row r="544" spans="1:18" x14ac:dyDescent="0.3">
      <c r="A544">
        <v>80281</v>
      </c>
      <c r="B544">
        <v>122</v>
      </c>
      <c r="C544" t="s">
        <v>28</v>
      </c>
      <c r="D544" t="s">
        <v>161</v>
      </c>
      <c r="E544">
        <v>1740</v>
      </c>
      <c r="F544" s="22">
        <v>45589</v>
      </c>
      <c r="G544" s="22">
        <v>45588</v>
      </c>
      <c r="H544" s="22">
        <v>45588</v>
      </c>
      <c r="I544" s="22">
        <v>45570</v>
      </c>
      <c r="J544" s="22">
        <v>45575</v>
      </c>
      <c r="K544" t="s">
        <v>104</v>
      </c>
      <c r="N544" t="s">
        <v>105</v>
      </c>
      <c r="O544" t="s">
        <v>106</v>
      </c>
      <c r="P544" t="s">
        <v>107</v>
      </c>
      <c r="Q544" t="s">
        <v>108</v>
      </c>
      <c r="R544" t="s">
        <v>109</v>
      </c>
    </row>
    <row r="545" spans="1:18" x14ac:dyDescent="0.3">
      <c r="A545">
        <v>80282</v>
      </c>
      <c r="B545">
        <v>122</v>
      </c>
      <c r="C545" t="s">
        <v>28</v>
      </c>
      <c r="D545" t="s">
        <v>161</v>
      </c>
      <c r="E545">
        <v>1740</v>
      </c>
      <c r="F545" s="22">
        <v>45592</v>
      </c>
      <c r="G545" s="22">
        <v>45588</v>
      </c>
      <c r="H545" s="22">
        <v>45588</v>
      </c>
      <c r="I545" s="22">
        <v>45570</v>
      </c>
      <c r="J545" s="22">
        <v>45575</v>
      </c>
      <c r="K545" t="s">
        <v>104</v>
      </c>
      <c r="N545" t="s">
        <v>105</v>
      </c>
      <c r="O545" t="s">
        <v>106</v>
      </c>
      <c r="P545" t="s">
        <v>107</v>
      </c>
      <c r="Q545" t="s">
        <v>108</v>
      </c>
      <c r="R545" t="s">
        <v>109</v>
      </c>
    </row>
    <row r="546" spans="1:18" x14ac:dyDescent="0.3">
      <c r="A546">
        <v>80298</v>
      </c>
      <c r="B546">
        <v>122</v>
      </c>
      <c r="C546" t="s">
        <v>28</v>
      </c>
      <c r="D546" t="s">
        <v>114</v>
      </c>
      <c r="E546">
        <v>851.8</v>
      </c>
      <c r="F546" s="22">
        <v>45594</v>
      </c>
      <c r="G546" s="22">
        <v>45588</v>
      </c>
      <c r="H546" s="22">
        <v>45588</v>
      </c>
      <c r="I546" s="22">
        <v>45581</v>
      </c>
      <c r="J546" s="22">
        <v>45575</v>
      </c>
      <c r="K546" t="s">
        <v>104</v>
      </c>
      <c r="L546" t="s">
        <v>112</v>
      </c>
      <c r="M546" t="s">
        <v>113</v>
      </c>
      <c r="N546" t="s">
        <v>105</v>
      </c>
      <c r="O546" t="s">
        <v>106</v>
      </c>
      <c r="P546" t="s">
        <v>107</v>
      </c>
      <c r="Q546" t="s">
        <v>108</v>
      </c>
      <c r="R546" t="s">
        <v>109</v>
      </c>
    </row>
    <row r="547" spans="1:18" x14ac:dyDescent="0.3">
      <c r="A547">
        <v>80389</v>
      </c>
      <c r="B547">
        <v>122</v>
      </c>
      <c r="C547" t="s">
        <v>28</v>
      </c>
      <c r="D547" t="s">
        <v>156</v>
      </c>
      <c r="E547">
        <v>450.82</v>
      </c>
      <c r="F547" s="22">
        <v>45589</v>
      </c>
      <c r="G547" s="22">
        <v>45588</v>
      </c>
      <c r="H547" s="22">
        <v>45588</v>
      </c>
      <c r="I547" s="22">
        <v>45566</v>
      </c>
      <c r="J547" s="22">
        <v>45575</v>
      </c>
      <c r="K547" t="s">
        <v>104</v>
      </c>
      <c r="L547" t="s">
        <v>120</v>
      </c>
      <c r="M547" t="s">
        <v>156</v>
      </c>
      <c r="N547" t="s">
        <v>105</v>
      </c>
      <c r="O547" t="s">
        <v>106</v>
      </c>
      <c r="P547" t="s">
        <v>107</v>
      </c>
      <c r="Q547" t="s">
        <v>108</v>
      </c>
      <c r="R547" t="s">
        <v>109</v>
      </c>
    </row>
    <row r="548" spans="1:18" x14ac:dyDescent="0.3">
      <c r="A548">
        <v>80390</v>
      </c>
      <c r="B548">
        <v>122</v>
      </c>
      <c r="C548" t="s">
        <v>28</v>
      </c>
      <c r="D548" t="s">
        <v>156</v>
      </c>
      <c r="E548">
        <v>189.04</v>
      </c>
      <c r="F548" s="22">
        <v>45589</v>
      </c>
      <c r="G548" s="22">
        <v>45588</v>
      </c>
      <c r="H548" s="22">
        <v>45588</v>
      </c>
      <c r="I548" s="22">
        <v>45566</v>
      </c>
      <c r="J548" s="22">
        <v>45575</v>
      </c>
      <c r="K548" t="s">
        <v>104</v>
      </c>
      <c r="L548" t="s">
        <v>120</v>
      </c>
      <c r="M548" t="s">
        <v>156</v>
      </c>
      <c r="N548" t="s">
        <v>105</v>
      </c>
      <c r="O548" t="s">
        <v>106</v>
      </c>
      <c r="P548" t="s">
        <v>107</v>
      </c>
      <c r="Q548" t="s">
        <v>108</v>
      </c>
      <c r="R548" t="s">
        <v>109</v>
      </c>
    </row>
    <row r="549" spans="1:18" x14ac:dyDescent="0.3">
      <c r="A549">
        <v>80815</v>
      </c>
      <c r="B549">
        <v>122</v>
      </c>
      <c r="C549" t="s">
        <v>28</v>
      </c>
      <c r="D549" t="s">
        <v>288</v>
      </c>
      <c r="E549">
        <v>1724.05</v>
      </c>
      <c r="F549" s="22">
        <v>45589</v>
      </c>
      <c r="G549" s="22">
        <v>45588</v>
      </c>
      <c r="H549" s="22">
        <v>45588</v>
      </c>
      <c r="I549" s="22">
        <v>45574</v>
      </c>
      <c r="J549" s="22">
        <v>45580</v>
      </c>
      <c r="K549" t="s">
        <v>104</v>
      </c>
      <c r="N549" t="s">
        <v>105</v>
      </c>
      <c r="O549" t="s">
        <v>106</v>
      </c>
      <c r="P549" t="s">
        <v>107</v>
      </c>
      <c r="Q549" t="s">
        <v>108</v>
      </c>
      <c r="R549" t="s">
        <v>109</v>
      </c>
    </row>
    <row r="550" spans="1:18" x14ac:dyDescent="0.3">
      <c r="A550">
        <v>80821</v>
      </c>
      <c r="B550">
        <v>122</v>
      </c>
      <c r="C550" t="s">
        <v>28</v>
      </c>
      <c r="D550" t="s">
        <v>111</v>
      </c>
      <c r="E550">
        <v>864.9</v>
      </c>
      <c r="F550" s="22">
        <v>45591</v>
      </c>
      <c r="G550" s="22">
        <v>45588</v>
      </c>
      <c r="H550" s="22">
        <v>45588</v>
      </c>
      <c r="I550" s="22">
        <v>45584</v>
      </c>
      <c r="J550" s="22">
        <v>45580</v>
      </c>
      <c r="K550" t="s">
        <v>104</v>
      </c>
      <c r="L550" t="s">
        <v>112</v>
      </c>
      <c r="M550" t="s">
        <v>113</v>
      </c>
      <c r="N550" t="s">
        <v>105</v>
      </c>
      <c r="O550" t="s">
        <v>106</v>
      </c>
      <c r="P550" t="s">
        <v>107</v>
      </c>
      <c r="Q550" t="s">
        <v>108</v>
      </c>
      <c r="R550" t="s">
        <v>109</v>
      </c>
    </row>
    <row r="551" spans="1:18" x14ac:dyDescent="0.3">
      <c r="A551">
        <v>80822</v>
      </c>
      <c r="B551">
        <v>122</v>
      </c>
      <c r="C551" t="s">
        <v>28</v>
      </c>
      <c r="D551" t="s">
        <v>110</v>
      </c>
      <c r="E551">
        <v>813</v>
      </c>
      <c r="F551" s="22">
        <v>45590</v>
      </c>
      <c r="G551" s="22">
        <v>45588</v>
      </c>
      <c r="H551" s="22">
        <v>45588</v>
      </c>
      <c r="I551" s="22">
        <v>45575</v>
      </c>
      <c r="J551" s="22">
        <v>45580</v>
      </c>
      <c r="K551" t="s">
        <v>104</v>
      </c>
      <c r="N551" t="s">
        <v>105</v>
      </c>
      <c r="O551" t="s">
        <v>106</v>
      </c>
      <c r="P551" t="s">
        <v>107</v>
      </c>
      <c r="Q551" t="s">
        <v>108</v>
      </c>
      <c r="R551" t="s">
        <v>109</v>
      </c>
    </row>
    <row r="552" spans="1:18" x14ac:dyDescent="0.3">
      <c r="A552">
        <v>80824</v>
      </c>
      <c r="B552">
        <v>122</v>
      </c>
      <c r="C552" t="s">
        <v>28</v>
      </c>
      <c r="D552" t="s">
        <v>277</v>
      </c>
      <c r="E552">
        <v>142.29</v>
      </c>
      <c r="F552" s="22">
        <v>45589</v>
      </c>
      <c r="G552" s="22">
        <v>45588</v>
      </c>
      <c r="H552" s="22">
        <v>45588</v>
      </c>
      <c r="I552" s="22">
        <v>45575</v>
      </c>
      <c r="J552" s="22">
        <v>45580</v>
      </c>
      <c r="K552" t="s">
        <v>104</v>
      </c>
      <c r="N552" t="s">
        <v>105</v>
      </c>
      <c r="O552" t="s">
        <v>106</v>
      </c>
      <c r="P552" t="s">
        <v>107</v>
      </c>
      <c r="Q552" t="s">
        <v>108</v>
      </c>
      <c r="R552" t="s">
        <v>109</v>
      </c>
    </row>
    <row r="553" spans="1:18" x14ac:dyDescent="0.3">
      <c r="A553">
        <v>80825</v>
      </c>
      <c r="B553">
        <v>122</v>
      </c>
      <c r="C553" t="s">
        <v>28</v>
      </c>
      <c r="D553" t="s">
        <v>157</v>
      </c>
      <c r="E553">
        <v>450</v>
      </c>
      <c r="F553" s="22">
        <v>45589</v>
      </c>
      <c r="G553" s="22">
        <v>45588</v>
      </c>
      <c r="H553" s="22">
        <v>45588</v>
      </c>
      <c r="I553" s="22">
        <v>45575</v>
      </c>
      <c r="J553" s="22">
        <v>45580</v>
      </c>
      <c r="K553" t="s">
        <v>104</v>
      </c>
      <c r="N553" t="s">
        <v>105</v>
      </c>
      <c r="O553" t="s">
        <v>106</v>
      </c>
      <c r="P553" t="s">
        <v>107</v>
      </c>
      <c r="Q553" t="s">
        <v>108</v>
      </c>
      <c r="R553" t="s">
        <v>109</v>
      </c>
    </row>
    <row r="554" spans="1:18" x14ac:dyDescent="0.3">
      <c r="A554">
        <v>80827</v>
      </c>
      <c r="B554">
        <v>122</v>
      </c>
      <c r="C554" t="s">
        <v>28</v>
      </c>
      <c r="D554" t="s">
        <v>221</v>
      </c>
      <c r="E554">
        <v>106</v>
      </c>
      <c r="F554" s="22">
        <v>45589</v>
      </c>
      <c r="G554" s="22">
        <v>45588</v>
      </c>
      <c r="H554" s="22">
        <v>45588</v>
      </c>
      <c r="I554" s="22">
        <v>45574</v>
      </c>
      <c r="J554" s="22">
        <v>45580</v>
      </c>
      <c r="K554" t="s">
        <v>104</v>
      </c>
      <c r="N554" t="s">
        <v>105</v>
      </c>
      <c r="O554" t="s">
        <v>106</v>
      </c>
      <c r="P554" t="s">
        <v>107</v>
      </c>
      <c r="Q554" t="s">
        <v>108</v>
      </c>
      <c r="R554" t="s">
        <v>109</v>
      </c>
    </row>
    <row r="555" spans="1:18" x14ac:dyDescent="0.3">
      <c r="A555">
        <v>80836</v>
      </c>
      <c r="B555">
        <v>122</v>
      </c>
      <c r="C555" t="s">
        <v>28</v>
      </c>
      <c r="D555" t="s">
        <v>161</v>
      </c>
      <c r="E555">
        <v>870</v>
      </c>
      <c r="F555" s="22">
        <v>45590</v>
      </c>
      <c r="G555" s="22">
        <v>45588</v>
      </c>
      <c r="H555" s="22">
        <v>45588</v>
      </c>
      <c r="I555" s="22">
        <v>45570</v>
      </c>
      <c r="J555" s="22">
        <v>45580</v>
      </c>
      <c r="K555" t="s">
        <v>104</v>
      </c>
      <c r="N555" t="s">
        <v>105</v>
      </c>
      <c r="O555" t="s">
        <v>106</v>
      </c>
      <c r="P555" t="s">
        <v>107</v>
      </c>
      <c r="Q555" t="s">
        <v>108</v>
      </c>
      <c r="R555" t="s">
        <v>109</v>
      </c>
    </row>
    <row r="556" spans="1:18" x14ac:dyDescent="0.3">
      <c r="A556">
        <v>84458</v>
      </c>
      <c r="B556">
        <v>122</v>
      </c>
      <c r="C556" t="s">
        <v>28</v>
      </c>
      <c r="D556" t="s">
        <v>361</v>
      </c>
      <c r="E556">
        <v>0</v>
      </c>
      <c r="F556" s="22">
        <v>45589</v>
      </c>
      <c r="G556" s="22"/>
      <c r="H556" s="22">
        <v>45588</v>
      </c>
      <c r="I556" s="22">
        <v>45589</v>
      </c>
      <c r="J556" s="22">
        <v>45600</v>
      </c>
      <c r="K556" t="s">
        <v>119</v>
      </c>
      <c r="L556" t="s">
        <v>112</v>
      </c>
      <c r="M556" t="s">
        <v>113</v>
      </c>
      <c r="N556" t="s">
        <v>105</v>
      </c>
      <c r="O556" t="s">
        <v>106</v>
      </c>
      <c r="P556" t="s">
        <v>107</v>
      </c>
      <c r="Q556" t="s">
        <v>108</v>
      </c>
      <c r="R556" t="s">
        <v>109</v>
      </c>
    </row>
    <row r="557" spans="1:18" x14ac:dyDescent="0.3">
      <c r="A557">
        <v>50167</v>
      </c>
      <c r="B557">
        <v>122</v>
      </c>
      <c r="C557" t="s">
        <v>28</v>
      </c>
      <c r="D557" t="s">
        <v>229</v>
      </c>
      <c r="E557">
        <v>6479.18</v>
      </c>
      <c r="F557" s="22">
        <v>45589</v>
      </c>
      <c r="G557" s="22">
        <v>45588</v>
      </c>
      <c r="H557" s="22">
        <v>45588</v>
      </c>
      <c r="I557" s="22">
        <v>45566</v>
      </c>
      <c r="J557" s="22">
        <v>45399</v>
      </c>
      <c r="K557" t="s">
        <v>104</v>
      </c>
      <c r="L557" t="s">
        <v>213</v>
      </c>
      <c r="M557" t="s">
        <v>230</v>
      </c>
      <c r="N557" t="s">
        <v>105</v>
      </c>
      <c r="O557" t="s">
        <v>106</v>
      </c>
      <c r="P557" t="s">
        <v>107</v>
      </c>
      <c r="Q557" t="s">
        <v>108</v>
      </c>
      <c r="R557" t="s">
        <v>109</v>
      </c>
    </row>
    <row r="558" spans="1:18" x14ac:dyDescent="0.3">
      <c r="A558">
        <v>50227</v>
      </c>
      <c r="B558">
        <v>122</v>
      </c>
      <c r="C558" t="s">
        <v>28</v>
      </c>
      <c r="D558" t="s">
        <v>186</v>
      </c>
      <c r="E558">
        <v>821.94</v>
      </c>
      <c r="F558" s="22">
        <v>45590</v>
      </c>
      <c r="G558" s="22">
        <v>45588</v>
      </c>
      <c r="H558" s="22">
        <v>45588</v>
      </c>
      <c r="I558" s="22">
        <v>45566</v>
      </c>
      <c r="J558" s="22">
        <v>45400</v>
      </c>
      <c r="K558" t="s">
        <v>104</v>
      </c>
      <c r="L558" t="s">
        <v>187</v>
      </c>
      <c r="M558" t="s">
        <v>188</v>
      </c>
      <c r="N558" t="s">
        <v>105</v>
      </c>
      <c r="O558" t="s">
        <v>106</v>
      </c>
      <c r="P558" t="s">
        <v>107</v>
      </c>
      <c r="Q558" t="s">
        <v>108</v>
      </c>
      <c r="R558" t="s">
        <v>109</v>
      </c>
    </row>
    <row r="559" spans="1:18" x14ac:dyDescent="0.3">
      <c r="A559">
        <v>53182</v>
      </c>
      <c r="B559">
        <v>122</v>
      </c>
      <c r="C559" t="s">
        <v>28</v>
      </c>
      <c r="D559" t="s">
        <v>183</v>
      </c>
      <c r="E559">
        <v>1769.49</v>
      </c>
      <c r="F559" s="22">
        <v>45590</v>
      </c>
      <c r="G559" s="22">
        <v>45588</v>
      </c>
      <c r="H559" s="22">
        <v>45588</v>
      </c>
      <c r="I559" s="22">
        <v>45536</v>
      </c>
      <c r="J559" s="22">
        <v>45420</v>
      </c>
      <c r="K559" t="s">
        <v>104</v>
      </c>
      <c r="L559" t="s">
        <v>184</v>
      </c>
      <c r="M559" t="s">
        <v>185</v>
      </c>
      <c r="N559" t="s">
        <v>105</v>
      </c>
      <c r="O559" t="s">
        <v>106</v>
      </c>
      <c r="P559" t="s">
        <v>107</v>
      </c>
      <c r="Q559" t="s">
        <v>108</v>
      </c>
      <c r="R559" t="s">
        <v>109</v>
      </c>
    </row>
    <row r="560" spans="1:18" x14ac:dyDescent="0.3">
      <c r="A560">
        <v>53183</v>
      </c>
      <c r="B560">
        <v>122</v>
      </c>
      <c r="C560" t="s">
        <v>28</v>
      </c>
      <c r="D560" t="s">
        <v>183</v>
      </c>
      <c r="E560">
        <v>1573.78</v>
      </c>
      <c r="F560" s="22">
        <v>45590</v>
      </c>
      <c r="G560" s="22">
        <v>45588</v>
      </c>
      <c r="H560" s="22">
        <v>45588</v>
      </c>
      <c r="I560" s="22">
        <v>45536</v>
      </c>
      <c r="J560" s="22">
        <v>45420</v>
      </c>
      <c r="K560" t="s">
        <v>104</v>
      </c>
      <c r="L560" t="s">
        <v>184</v>
      </c>
      <c r="M560" t="s">
        <v>185</v>
      </c>
      <c r="N560" t="s">
        <v>105</v>
      </c>
      <c r="O560" t="s">
        <v>106</v>
      </c>
      <c r="P560" t="s">
        <v>107</v>
      </c>
      <c r="Q560" t="s">
        <v>108</v>
      </c>
      <c r="R560" t="s">
        <v>109</v>
      </c>
    </row>
    <row r="561" spans="1:18" x14ac:dyDescent="0.3">
      <c r="A561">
        <v>77390</v>
      </c>
      <c r="B561">
        <v>122</v>
      </c>
      <c r="C561" t="s">
        <v>28</v>
      </c>
      <c r="D561" t="s">
        <v>151</v>
      </c>
      <c r="E561">
        <v>645.12</v>
      </c>
      <c r="F561" s="22">
        <v>45590</v>
      </c>
      <c r="G561" s="22">
        <v>45588</v>
      </c>
      <c r="H561" s="22">
        <v>45588</v>
      </c>
      <c r="I561" s="22">
        <v>45560</v>
      </c>
      <c r="J561" s="22">
        <v>45560</v>
      </c>
      <c r="K561" t="s">
        <v>104</v>
      </c>
      <c r="N561" t="s">
        <v>105</v>
      </c>
      <c r="O561" t="s">
        <v>106</v>
      </c>
      <c r="P561" t="s">
        <v>107</v>
      </c>
      <c r="Q561" t="s">
        <v>108</v>
      </c>
      <c r="R561" t="s">
        <v>109</v>
      </c>
    </row>
    <row r="562" spans="1:18" x14ac:dyDescent="0.3">
      <c r="A562">
        <v>78379</v>
      </c>
      <c r="B562">
        <v>122</v>
      </c>
      <c r="C562" t="s">
        <v>28</v>
      </c>
      <c r="D562" t="s">
        <v>153</v>
      </c>
      <c r="E562">
        <v>473.4</v>
      </c>
      <c r="F562" s="22">
        <v>45590</v>
      </c>
      <c r="G562" s="22">
        <v>45588</v>
      </c>
      <c r="H562" s="22">
        <v>45588</v>
      </c>
      <c r="I562" s="22">
        <v>45560</v>
      </c>
      <c r="J562" s="22">
        <v>45565</v>
      </c>
      <c r="K562" t="s">
        <v>104</v>
      </c>
      <c r="N562" t="s">
        <v>105</v>
      </c>
      <c r="O562" t="s">
        <v>106</v>
      </c>
      <c r="P562" t="s">
        <v>107</v>
      </c>
      <c r="Q562" t="s">
        <v>108</v>
      </c>
      <c r="R562" t="s">
        <v>109</v>
      </c>
    </row>
    <row r="563" spans="1:18" x14ac:dyDescent="0.3">
      <c r="A563">
        <v>78385</v>
      </c>
      <c r="B563">
        <v>122</v>
      </c>
      <c r="C563" t="s">
        <v>28</v>
      </c>
      <c r="D563" t="s">
        <v>155</v>
      </c>
      <c r="E563">
        <v>648</v>
      </c>
      <c r="F563" s="22">
        <v>45590</v>
      </c>
      <c r="G563" s="22">
        <v>45588</v>
      </c>
      <c r="H563" s="22">
        <v>45588</v>
      </c>
      <c r="I563" s="22">
        <v>45560</v>
      </c>
      <c r="J563" s="22">
        <v>45565</v>
      </c>
      <c r="K563" t="s">
        <v>104</v>
      </c>
      <c r="N563" t="s">
        <v>105</v>
      </c>
      <c r="O563" t="s">
        <v>106</v>
      </c>
      <c r="P563" t="s">
        <v>107</v>
      </c>
      <c r="Q563" t="s">
        <v>108</v>
      </c>
      <c r="R563" t="s">
        <v>109</v>
      </c>
    </row>
    <row r="564" spans="1:18" x14ac:dyDescent="0.3">
      <c r="A564">
        <v>78510</v>
      </c>
      <c r="B564">
        <v>122</v>
      </c>
      <c r="C564" t="s">
        <v>28</v>
      </c>
      <c r="D564" t="s">
        <v>347</v>
      </c>
      <c r="E564">
        <v>667.25</v>
      </c>
      <c r="F564" s="22">
        <v>45590</v>
      </c>
      <c r="G564" s="22">
        <v>45588</v>
      </c>
      <c r="H564" s="22">
        <v>45588</v>
      </c>
      <c r="I564" s="22">
        <v>45560</v>
      </c>
      <c r="J564" s="22">
        <v>45566</v>
      </c>
      <c r="K564" t="s">
        <v>104</v>
      </c>
      <c r="N564" t="s">
        <v>105</v>
      </c>
      <c r="O564" t="s">
        <v>106</v>
      </c>
      <c r="P564" t="s">
        <v>107</v>
      </c>
      <c r="Q564" t="s">
        <v>108</v>
      </c>
      <c r="R564" t="s">
        <v>109</v>
      </c>
    </row>
    <row r="565" spans="1:18" x14ac:dyDescent="0.3">
      <c r="A565">
        <v>78526</v>
      </c>
      <c r="B565">
        <v>122</v>
      </c>
      <c r="C565" t="s">
        <v>28</v>
      </c>
      <c r="D565" t="s">
        <v>210</v>
      </c>
      <c r="E565">
        <v>789.17</v>
      </c>
      <c r="F565" s="22">
        <v>45589</v>
      </c>
      <c r="G565" s="22">
        <v>45588</v>
      </c>
      <c r="H565" s="22">
        <v>45588</v>
      </c>
      <c r="I565" s="22">
        <v>45561</v>
      </c>
      <c r="J565" s="22">
        <v>45566</v>
      </c>
      <c r="K565" t="s">
        <v>104</v>
      </c>
      <c r="N565" t="s">
        <v>105</v>
      </c>
      <c r="O565" t="s">
        <v>106</v>
      </c>
      <c r="P565" t="s">
        <v>107</v>
      </c>
      <c r="Q565" t="s">
        <v>108</v>
      </c>
      <c r="R565" t="s">
        <v>109</v>
      </c>
    </row>
    <row r="566" spans="1:18" x14ac:dyDescent="0.3">
      <c r="A566">
        <v>78749</v>
      </c>
      <c r="B566">
        <v>122</v>
      </c>
      <c r="C566" t="s">
        <v>28</v>
      </c>
      <c r="D566" t="s">
        <v>362</v>
      </c>
      <c r="E566">
        <v>501.21</v>
      </c>
      <c r="F566" s="22">
        <v>45591</v>
      </c>
      <c r="G566" s="22">
        <v>45588</v>
      </c>
      <c r="H566" s="22">
        <v>45588</v>
      </c>
      <c r="I566" s="22">
        <v>45561</v>
      </c>
      <c r="J566" s="22">
        <v>45567</v>
      </c>
      <c r="K566" t="s">
        <v>104</v>
      </c>
      <c r="L566" t="s">
        <v>213</v>
      </c>
      <c r="M566" t="s">
        <v>363</v>
      </c>
      <c r="N566" t="s">
        <v>105</v>
      </c>
      <c r="O566" t="s">
        <v>106</v>
      </c>
      <c r="P566" t="s">
        <v>107</v>
      </c>
      <c r="Q566" t="s">
        <v>108</v>
      </c>
      <c r="R566" t="s">
        <v>109</v>
      </c>
    </row>
    <row r="567" spans="1:18" x14ac:dyDescent="0.3">
      <c r="A567">
        <v>58798</v>
      </c>
      <c r="B567">
        <v>122</v>
      </c>
      <c r="C567" t="s">
        <v>28</v>
      </c>
      <c r="D567" t="s">
        <v>233</v>
      </c>
      <c r="E567">
        <v>9120</v>
      </c>
      <c r="F567" s="22">
        <v>45585</v>
      </c>
      <c r="G567" s="22">
        <v>45588</v>
      </c>
      <c r="H567" s="22">
        <v>45588</v>
      </c>
      <c r="I567" s="22">
        <v>45566</v>
      </c>
      <c r="J567" s="22"/>
      <c r="K567" t="s">
        <v>119</v>
      </c>
      <c r="L567" t="s">
        <v>166</v>
      </c>
      <c r="M567" t="s">
        <v>234</v>
      </c>
      <c r="N567" t="s">
        <v>105</v>
      </c>
      <c r="O567" t="s">
        <v>106</v>
      </c>
      <c r="P567" t="s">
        <v>107</v>
      </c>
      <c r="Q567" t="s">
        <v>108</v>
      </c>
      <c r="R567" t="s">
        <v>109</v>
      </c>
    </row>
    <row r="568" spans="1:18" x14ac:dyDescent="0.3">
      <c r="A568">
        <v>58525</v>
      </c>
      <c r="B568">
        <v>122</v>
      </c>
      <c r="C568" t="s">
        <v>28</v>
      </c>
      <c r="D568" t="s">
        <v>163</v>
      </c>
      <c r="E568">
        <v>14487</v>
      </c>
      <c r="F568" s="22">
        <v>45588</v>
      </c>
      <c r="G568" s="22">
        <v>45588</v>
      </c>
      <c r="H568" s="22">
        <v>45588</v>
      </c>
      <c r="I568" s="22">
        <v>45588</v>
      </c>
      <c r="J568" s="22"/>
      <c r="K568" t="s">
        <v>104</v>
      </c>
      <c r="L568" t="s">
        <v>120</v>
      </c>
      <c r="M568" t="s">
        <v>164</v>
      </c>
      <c r="N568" t="s">
        <v>105</v>
      </c>
      <c r="O568" t="s">
        <v>106</v>
      </c>
      <c r="P568" t="s">
        <v>107</v>
      </c>
      <c r="Q568" t="s">
        <v>108</v>
      </c>
      <c r="R568" t="s">
        <v>109</v>
      </c>
    </row>
    <row r="569" spans="1:18" x14ac:dyDescent="0.3">
      <c r="A569">
        <v>58610</v>
      </c>
      <c r="B569">
        <v>122</v>
      </c>
      <c r="C569" t="s">
        <v>28</v>
      </c>
      <c r="D569" t="s">
        <v>235</v>
      </c>
      <c r="E569">
        <v>1250</v>
      </c>
      <c r="F569" s="22">
        <v>45590</v>
      </c>
      <c r="G569" s="22">
        <v>45588</v>
      </c>
      <c r="H569" s="22">
        <v>45588</v>
      </c>
      <c r="I569" s="22">
        <v>45571</v>
      </c>
      <c r="J569" s="22"/>
      <c r="K569" t="s">
        <v>104</v>
      </c>
      <c r="L569" t="s">
        <v>166</v>
      </c>
      <c r="M569" t="s">
        <v>167</v>
      </c>
      <c r="N569" t="s">
        <v>105</v>
      </c>
      <c r="O569" t="s">
        <v>106</v>
      </c>
      <c r="P569" t="s">
        <v>107</v>
      </c>
      <c r="Q569" t="s">
        <v>108</v>
      </c>
      <c r="R569" t="s">
        <v>109</v>
      </c>
    </row>
    <row r="570" spans="1:18" x14ac:dyDescent="0.3">
      <c r="A570">
        <v>60544</v>
      </c>
      <c r="B570">
        <v>122</v>
      </c>
      <c r="C570" t="s">
        <v>28</v>
      </c>
      <c r="D570" t="s">
        <v>239</v>
      </c>
      <c r="E570">
        <v>3385.42</v>
      </c>
      <c r="F570" s="22">
        <v>45589</v>
      </c>
      <c r="G570" s="22">
        <v>45588</v>
      </c>
      <c r="H570" s="22">
        <v>45588</v>
      </c>
      <c r="I570" s="22">
        <v>45536</v>
      </c>
      <c r="J570" s="22"/>
      <c r="K570" t="s">
        <v>104</v>
      </c>
      <c r="L570" t="s">
        <v>213</v>
      </c>
      <c r="M570" t="s">
        <v>240</v>
      </c>
      <c r="N570" t="s">
        <v>105</v>
      </c>
      <c r="O570" t="s">
        <v>106</v>
      </c>
      <c r="P570" t="s">
        <v>107</v>
      </c>
      <c r="Q570" t="s">
        <v>108</v>
      </c>
      <c r="R570" t="s">
        <v>109</v>
      </c>
    </row>
    <row r="571" spans="1:18" x14ac:dyDescent="0.3">
      <c r="A571">
        <v>60577</v>
      </c>
      <c r="B571">
        <v>122</v>
      </c>
      <c r="C571" t="s">
        <v>28</v>
      </c>
      <c r="D571" t="s">
        <v>189</v>
      </c>
      <c r="E571">
        <v>119.99</v>
      </c>
      <c r="F571" s="22">
        <v>45590</v>
      </c>
      <c r="G571" s="22">
        <v>45588</v>
      </c>
      <c r="H571" s="22">
        <v>45588</v>
      </c>
      <c r="I571" s="22">
        <v>45565</v>
      </c>
      <c r="J571" s="22"/>
      <c r="K571" t="s">
        <v>104</v>
      </c>
      <c r="L571" t="s">
        <v>190</v>
      </c>
      <c r="M571" t="s">
        <v>191</v>
      </c>
      <c r="N571" t="s">
        <v>105</v>
      </c>
      <c r="O571" t="s">
        <v>106</v>
      </c>
      <c r="P571" t="s">
        <v>107</v>
      </c>
      <c r="Q571" t="s">
        <v>108</v>
      </c>
      <c r="R571" t="s">
        <v>109</v>
      </c>
    </row>
    <row r="572" spans="1:18" x14ac:dyDescent="0.3">
      <c r="A572">
        <v>77296</v>
      </c>
      <c r="B572">
        <v>122</v>
      </c>
      <c r="C572" t="s">
        <v>28</v>
      </c>
      <c r="D572" t="s">
        <v>154</v>
      </c>
      <c r="E572">
        <v>583.66999999999996</v>
      </c>
      <c r="F572" s="22">
        <v>45586</v>
      </c>
      <c r="G572" s="22">
        <v>45586</v>
      </c>
      <c r="H572" s="22">
        <v>45586</v>
      </c>
      <c r="I572" s="22">
        <v>45555</v>
      </c>
      <c r="J572" s="22">
        <v>45559</v>
      </c>
      <c r="K572" t="s">
        <v>104</v>
      </c>
      <c r="N572" t="s">
        <v>105</v>
      </c>
      <c r="O572" t="s">
        <v>106</v>
      </c>
      <c r="P572" t="s">
        <v>107</v>
      </c>
      <c r="Q572" t="s">
        <v>108</v>
      </c>
      <c r="R572" t="s">
        <v>109</v>
      </c>
    </row>
    <row r="573" spans="1:18" x14ac:dyDescent="0.3">
      <c r="A573">
        <v>60505</v>
      </c>
      <c r="B573">
        <v>122</v>
      </c>
      <c r="C573" t="s">
        <v>28</v>
      </c>
      <c r="D573" t="s">
        <v>236</v>
      </c>
      <c r="E573">
        <v>314.88</v>
      </c>
      <c r="F573" s="22">
        <v>45587</v>
      </c>
      <c r="G573" s="22">
        <v>45586</v>
      </c>
      <c r="H573" s="22">
        <v>45586</v>
      </c>
      <c r="I573" s="22">
        <v>45539</v>
      </c>
      <c r="J573" s="22"/>
      <c r="K573" t="s">
        <v>104</v>
      </c>
      <c r="L573" t="s">
        <v>120</v>
      </c>
      <c r="M573" t="s">
        <v>237</v>
      </c>
      <c r="N573" t="s">
        <v>105</v>
      </c>
      <c r="O573" t="s">
        <v>106</v>
      </c>
      <c r="P573" t="s">
        <v>107</v>
      </c>
      <c r="Q573" t="s">
        <v>108</v>
      </c>
      <c r="R573" t="s">
        <v>109</v>
      </c>
    </row>
    <row r="574" spans="1:18" x14ac:dyDescent="0.3">
      <c r="A574">
        <v>53173</v>
      </c>
      <c r="B574">
        <v>122</v>
      </c>
      <c r="C574" t="s">
        <v>28</v>
      </c>
      <c r="D574" t="s">
        <v>231</v>
      </c>
      <c r="E574">
        <v>1459.35</v>
      </c>
      <c r="F574" s="22">
        <v>45587</v>
      </c>
      <c r="G574" s="22">
        <v>45586</v>
      </c>
      <c r="H574" s="22">
        <v>45586</v>
      </c>
      <c r="I574" s="22">
        <v>45566</v>
      </c>
      <c r="J574" s="22">
        <v>45420</v>
      </c>
      <c r="K574" t="s">
        <v>104</v>
      </c>
      <c r="L574" t="s">
        <v>190</v>
      </c>
      <c r="M574" t="s">
        <v>232</v>
      </c>
      <c r="N574" t="s">
        <v>105</v>
      </c>
      <c r="O574" t="s">
        <v>106</v>
      </c>
      <c r="P574" t="s">
        <v>107</v>
      </c>
      <c r="Q574" t="s">
        <v>108</v>
      </c>
      <c r="R574" t="s">
        <v>109</v>
      </c>
    </row>
    <row r="575" spans="1:18" x14ac:dyDescent="0.3">
      <c r="A575">
        <v>50128</v>
      </c>
      <c r="B575">
        <v>122</v>
      </c>
      <c r="C575" t="s">
        <v>28</v>
      </c>
      <c r="D575" t="s">
        <v>364</v>
      </c>
      <c r="E575">
        <v>3462.01</v>
      </c>
      <c r="F575" s="22">
        <v>45586</v>
      </c>
      <c r="G575" s="22">
        <v>45586</v>
      </c>
      <c r="H575" s="22">
        <v>45586</v>
      </c>
      <c r="I575" s="22">
        <v>45566</v>
      </c>
      <c r="J575" s="22">
        <v>45399</v>
      </c>
      <c r="K575" t="s">
        <v>104</v>
      </c>
      <c r="L575" t="s">
        <v>120</v>
      </c>
      <c r="M575" t="s">
        <v>327</v>
      </c>
      <c r="N575" t="s">
        <v>105</v>
      </c>
      <c r="O575" t="s">
        <v>106</v>
      </c>
      <c r="P575" t="s">
        <v>107</v>
      </c>
      <c r="Q575" t="s">
        <v>108</v>
      </c>
      <c r="R575" t="s">
        <v>109</v>
      </c>
    </row>
    <row r="576" spans="1:18" x14ac:dyDescent="0.3">
      <c r="A576">
        <v>79838</v>
      </c>
      <c r="B576">
        <v>122</v>
      </c>
      <c r="C576" t="s">
        <v>28</v>
      </c>
      <c r="D576" t="s">
        <v>211</v>
      </c>
      <c r="E576">
        <v>2446.61</v>
      </c>
      <c r="F576" s="22">
        <v>45587</v>
      </c>
      <c r="G576" s="22">
        <v>45586</v>
      </c>
      <c r="H576" s="22">
        <v>45586</v>
      </c>
      <c r="I576" s="22">
        <v>45566</v>
      </c>
      <c r="J576" s="22">
        <v>45573</v>
      </c>
      <c r="K576" t="s">
        <v>104</v>
      </c>
      <c r="N576" t="s">
        <v>105</v>
      </c>
      <c r="O576" t="s">
        <v>106</v>
      </c>
      <c r="P576" t="s">
        <v>107</v>
      </c>
      <c r="Q576" t="s">
        <v>108</v>
      </c>
      <c r="R576" t="s">
        <v>109</v>
      </c>
    </row>
    <row r="577" spans="1:18" x14ac:dyDescent="0.3">
      <c r="A577">
        <v>80253</v>
      </c>
      <c r="B577">
        <v>122</v>
      </c>
      <c r="C577" t="s">
        <v>28</v>
      </c>
      <c r="D577" t="s">
        <v>365</v>
      </c>
      <c r="E577">
        <v>237.6</v>
      </c>
      <c r="F577" s="22">
        <v>45587</v>
      </c>
      <c r="G577" s="22">
        <v>45586</v>
      </c>
      <c r="H577" s="22">
        <v>45586</v>
      </c>
      <c r="I577" s="22">
        <v>45567</v>
      </c>
      <c r="J577" s="22">
        <v>45574</v>
      </c>
      <c r="K577" t="s">
        <v>104</v>
      </c>
      <c r="N577" t="s">
        <v>105</v>
      </c>
      <c r="O577" t="s">
        <v>106</v>
      </c>
      <c r="P577" t="s">
        <v>107</v>
      </c>
      <c r="Q577" t="s">
        <v>108</v>
      </c>
      <c r="R577" t="s">
        <v>109</v>
      </c>
    </row>
    <row r="578" spans="1:18" x14ac:dyDescent="0.3">
      <c r="A578">
        <v>80265</v>
      </c>
      <c r="B578">
        <v>122</v>
      </c>
      <c r="C578" t="s">
        <v>28</v>
      </c>
      <c r="D578" t="s">
        <v>110</v>
      </c>
      <c r="E578">
        <v>752.6</v>
      </c>
      <c r="F578" s="22">
        <v>45587</v>
      </c>
      <c r="G578" s="22">
        <v>45586</v>
      </c>
      <c r="H578" s="22">
        <v>45586</v>
      </c>
      <c r="I578" s="22">
        <v>45572</v>
      </c>
      <c r="J578" s="22">
        <v>45574</v>
      </c>
      <c r="K578" t="s">
        <v>104</v>
      </c>
      <c r="N578" t="s">
        <v>105</v>
      </c>
      <c r="O578" t="s">
        <v>106</v>
      </c>
      <c r="P578" t="s">
        <v>107</v>
      </c>
      <c r="Q578" t="s">
        <v>108</v>
      </c>
      <c r="R578" t="s">
        <v>109</v>
      </c>
    </row>
    <row r="579" spans="1:18" x14ac:dyDescent="0.3">
      <c r="A579">
        <v>80267</v>
      </c>
      <c r="B579">
        <v>122</v>
      </c>
      <c r="C579" t="s">
        <v>28</v>
      </c>
      <c r="D579" t="s">
        <v>207</v>
      </c>
      <c r="E579">
        <v>1429.75</v>
      </c>
      <c r="F579" s="22">
        <v>45587</v>
      </c>
      <c r="G579" s="22">
        <v>45586</v>
      </c>
      <c r="H579" s="22">
        <v>45586</v>
      </c>
      <c r="I579" s="22">
        <v>45573</v>
      </c>
      <c r="J579" s="22">
        <v>45574</v>
      </c>
      <c r="K579" t="s">
        <v>104</v>
      </c>
      <c r="N579" t="s">
        <v>105</v>
      </c>
      <c r="O579" t="s">
        <v>106</v>
      </c>
      <c r="P579" t="s">
        <v>107</v>
      </c>
      <c r="Q579" t="s">
        <v>108</v>
      </c>
      <c r="R579" t="s">
        <v>109</v>
      </c>
    </row>
    <row r="580" spans="1:18" x14ac:dyDescent="0.3">
      <c r="A580">
        <v>80268</v>
      </c>
      <c r="B580">
        <v>122</v>
      </c>
      <c r="C580" t="s">
        <v>28</v>
      </c>
      <c r="D580" t="s">
        <v>201</v>
      </c>
      <c r="E580">
        <v>1176</v>
      </c>
      <c r="F580" s="22">
        <v>45586</v>
      </c>
      <c r="G580" s="22">
        <v>45586</v>
      </c>
      <c r="H580" s="22">
        <v>45586</v>
      </c>
      <c r="I580" s="22">
        <v>45572</v>
      </c>
      <c r="J580" s="22">
        <v>45574</v>
      </c>
      <c r="K580" t="s">
        <v>104</v>
      </c>
      <c r="N580" t="s">
        <v>105</v>
      </c>
      <c r="O580" t="s">
        <v>106</v>
      </c>
      <c r="P580" t="s">
        <v>107</v>
      </c>
      <c r="Q580" t="s">
        <v>108</v>
      </c>
      <c r="R580" t="s">
        <v>109</v>
      </c>
    </row>
    <row r="581" spans="1:18" x14ac:dyDescent="0.3">
      <c r="A581">
        <v>80271</v>
      </c>
      <c r="B581">
        <v>122</v>
      </c>
      <c r="C581" t="s">
        <v>28</v>
      </c>
      <c r="D581" t="s">
        <v>288</v>
      </c>
      <c r="E581">
        <v>1240.67</v>
      </c>
      <c r="F581" s="22">
        <v>45586</v>
      </c>
      <c r="G581" s="22">
        <v>45586</v>
      </c>
      <c r="H581" s="22">
        <v>45586</v>
      </c>
      <c r="I581" s="22">
        <v>45569</v>
      </c>
      <c r="J581" s="22">
        <v>45574</v>
      </c>
      <c r="K581" t="s">
        <v>104</v>
      </c>
      <c r="N581" t="s">
        <v>105</v>
      </c>
      <c r="O581" t="s">
        <v>106</v>
      </c>
      <c r="P581" t="s">
        <v>107</v>
      </c>
      <c r="Q581" t="s">
        <v>108</v>
      </c>
      <c r="R581" t="s">
        <v>109</v>
      </c>
    </row>
    <row r="582" spans="1:18" x14ac:dyDescent="0.3">
      <c r="A582">
        <v>80273</v>
      </c>
      <c r="B582">
        <v>122</v>
      </c>
      <c r="C582" t="s">
        <v>28</v>
      </c>
      <c r="D582" t="s">
        <v>261</v>
      </c>
      <c r="E582">
        <v>184.75</v>
      </c>
      <c r="F582" s="22">
        <v>45586</v>
      </c>
      <c r="G582" s="22">
        <v>45586</v>
      </c>
      <c r="H582" s="22">
        <v>45586</v>
      </c>
      <c r="I582" s="22">
        <v>45569</v>
      </c>
      <c r="J582" s="22">
        <v>45574</v>
      </c>
      <c r="K582" t="s">
        <v>104</v>
      </c>
      <c r="N582" t="s">
        <v>105</v>
      </c>
      <c r="O582" t="s">
        <v>106</v>
      </c>
      <c r="P582" t="s">
        <v>107</v>
      </c>
      <c r="Q582" t="s">
        <v>108</v>
      </c>
      <c r="R582" t="s">
        <v>109</v>
      </c>
    </row>
    <row r="583" spans="1:18" x14ac:dyDescent="0.3">
      <c r="A583">
        <v>80813</v>
      </c>
      <c r="B583">
        <v>122</v>
      </c>
      <c r="C583" t="s">
        <v>28</v>
      </c>
      <c r="D583" t="s">
        <v>288</v>
      </c>
      <c r="E583">
        <v>1380.43</v>
      </c>
      <c r="F583" s="22">
        <v>45587</v>
      </c>
      <c r="G583" s="22">
        <v>45586</v>
      </c>
      <c r="H583" s="22">
        <v>45586</v>
      </c>
      <c r="I583" s="22">
        <v>45573</v>
      </c>
      <c r="J583" s="22">
        <v>45580</v>
      </c>
      <c r="K583" t="s">
        <v>104</v>
      </c>
      <c r="N583" t="s">
        <v>105</v>
      </c>
      <c r="O583" t="s">
        <v>106</v>
      </c>
      <c r="P583" t="s">
        <v>107</v>
      </c>
      <c r="Q583" t="s">
        <v>108</v>
      </c>
      <c r="R583" t="s">
        <v>109</v>
      </c>
    </row>
    <row r="584" spans="1:18" x14ac:dyDescent="0.3">
      <c r="A584">
        <v>80820</v>
      </c>
      <c r="B584">
        <v>122</v>
      </c>
      <c r="C584" t="s">
        <v>28</v>
      </c>
      <c r="D584" t="s">
        <v>115</v>
      </c>
      <c r="E584">
        <v>545.91999999999996</v>
      </c>
      <c r="F584" s="22">
        <v>45587</v>
      </c>
      <c r="G584" s="22">
        <v>45586</v>
      </c>
      <c r="H584" s="22">
        <v>45586</v>
      </c>
      <c r="I584" s="22">
        <v>45575</v>
      </c>
      <c r="J584" s="22">
        <v>45580</v>
      </c>
      <c r="K584" t="s">
        <v>104</v>
      </c>
      <c r="N584" t="s">
        <v>105</v>
      </c>
      <c r="O584" t="s">
        <v>106</v>
      </c>
      <c r="P584" t="s">
        <v>107</v>
      </c>
      <c r="Q584" t="s">
        <v>108</v>
      </c>
      <c r="R584" t="s">
        <v>109</v>
      </c>
    </row>
    <row r="585" spans="1:18" x14ac:dyDescent="0.3">
      <c r="A585">
        <v>80828</v>
      </c>
      <c r="B585">
        <v>122</v>
      </c>
      <c r="C585" t="s">
        <v>28</v>
      </c>
      <c r="D585" t="s">
        <v>115</v>
      </c>
      <c r="E585">
        <v>339.56</v>
      </c>
      <c r="F585" s="22">
        <v>45586</v>
      </c>
      <c r="G585" s="22">
        <v>45586</v>
      </c>
      <c r="H585" s="22">
        <v>45586</v>
      </c>
      <c r="I585" s="22">
        <v>45574</v>
      </c>
      <c r="J585" s="22">
        <v>45580</v>
      </c>
      <c r="K585" t="s">
        <v>104</v>
      </c>
      <c r="N585" t="s">
        <v>105</v>
      </c>
      <c r="O585" t="s">
        <v>106</v>
      </c>
      <c r="P585" t="s">
        <v>107</v>
      </c>
      <c r="Q585" t="s">
        <v>108</v>
      </c>
      <c r="R585" t="s">
        <v>109</v>
      </c>
    </row>
    <row r="586" spans="1:18" x14ac:dyDescent="0.3">
      <c r="A586">
        <v>80829</v>
      </c>
      <c r="B586">
        <v>122</v>
      </c>
      <c r="C586" t="s">
        <v>28</v>
      </c>
      <c r="D586" t="s">
        <v>195</v>
      </c>
      <c r="E586">
        <v>4274.32</v>
      </c>
      <c r="F586" s="22">
        <v>45586</v>
      </c>
      <c r="G586" s="22">
        <v>45586</v>
      </c>
      <c r="H586" s="22">
        <v>45586</v>
      </c>
      <c r="I586" s="22">
        <v>45572</v>
      </c>
      <c r="J586" s="22">
        <v>45580</v>
      </c>
      <c r="K586" t="s">
        <v>104</v>
      </c>
      <c r="N586" t="s">
        <v>105</v>
      </c>
      <c r="O586" t="s">
        <v>106</v>
      </c>
      <c r="P586" t="s">
        <v>107</v>
      </c>
      <c r="Q586" t="s">
        <v>108</v>
      </c>
      <c r="R586" t="s">
        <v>109</v>
      </c>
    </row>
    <row r="587" spans="1:18" x14ac:dyDescent="0.3">
      <c r="A587">
        <v>80835</v>
      </c>
      <c r="B587">
        <v>122</v>
      </c>
      <c r="C587" t="s">
        <v>28</v>
      </c>
      <c r="D587" t="s">
        <v>159</v>
      </c>
      <c r="E587">
        <v>518.9</v>
      </c>
      <c r="F587" s="22">
        <v>45587</v>
      </c>
      <c r="G587" s="22">
        <v>45586</v>
      </c>
      <c r="H587" s="22">
        <v>45586</v>
      </c>
      <c r="I587" s="22">
        <v>45572</v>
      </c>
      <c r="J587" s="22">
        <v>45580</v>
      </c>
      <c r="K587" t="s">
        <v>104</v>
      </c>
      <c r="N587" t="s">
        <v>105</v>
      </c>
      <c r="O587" t="s">
        <v>106</v>
      </c>
      <c r="P587" t="s">
        <v>107</v>
      </c>
      <c r="Q587" t="s">
        <v>108</v>
      </c>
      <c r="R587" t="s">
        <v>109</v>
      </c>
    </row>
    <row r="588" spans="1:18" x14ac:dyDescent="0.3">
      <c r="A588">
        <v>81477</v>
      </c>
      <c r="B588">
        <v>122</v>
      </c>
      <c r="C588" t="s">
        <v>28</v>
      </c>
      <c r="D588" t="s">
        <v>197</v>
      </c>
      <c r="E588">
        <v>1126.8499999999999</v>
      </c>
      <c r="F588" s="22">
        <v>45588</v>
      </c>
      <c r="G588" s="22">
        <v>45586</v>
      </c>
      <c r="H588" s="22">
        <v>45586</v>
      </c>
      <c r="I588" s="22">
        <v>45573</v>
      </c>
      <c r="J588" s="22">
        <v>45581</v>
      </c>
      <c r="K588" t="s">
        <v>104</v>
      </c>
      <c r="N588" t="s">
        <v>105</v>
      </c>
      <c r="O588" t="s">
        <v>106</v>
      </c>
      <c r="P588" t="s">
        <v>107</v>
      </c>
      <c r="Q588" t="s">
        <v>108</v>
      </c>
      <c r="R588" t="s">
        <v>109</v>
      </c>
    </row>
    <row r="589" spans="1:18" x14ac:dyDescent="0.3">
      <c r="A589">
        <v>81486</v>
      </c>
      <c r="B589">
        <v>122</v>
      </c>
      <c r="C589" t="s">
        <v>28</v>
      </c>
      <c r="D589" t="s">
        <v>366</v>
      </c>
      <c r="E589">
        <v>685.44</v>
      </c>
      <c r="F589" s="22">
        <v>45587</v>
      </c>
      <c r="G589" s="22">
        <v>45586</v>
      </c>
      <c r="H589" s="22">
        <v>45586</v>
      </c>
      <c r="I589" s="22">
        <v>45573</v>
      </c>
      <c r="J589" s="22">
        <v>45581</v>
      </c>
      <c r="K589" t="s">
        <v>104</v>
      </c>
      <c r="N589" t="s">
        <v>105</v>
      </c>
      <c r="O589" t="s">
        <v>106</v>
      </c>
      <c r="P589" t="s">
        <v>107</v>
      </c>
      <c r="Q589" t="s">
        <v>108</v>
      </c>
      <c r="R589" t="s">
        <v>109</v>
      </c>
    </row>
    <row r="590" spans="1:18" x14ac:dyDescent="0.3">
      <c r="A590">
        <v>81489</v>
      </c>
      <c r="B590">
        <v>122</v>
      </c>
      <c r="C590" t="s">
        <v>28</v>
      </c>
      <c r="D590" t="s">
        <v>199</v>
      </c>
      <c r="E590">
        <v>568.5</v>
      </c>
      <c r="F590" s="22">
        <v>45588</v>
      </c>
      <c r="G590" s="22">
        <v>45586</v>
      </c>
      <c r="H590" s="22">
        <v>45586</v>
      </c>
      <c r="I590" s="22">
        <v>45573</v>
      </c>
      <c r="J590" s="22">
        <v>45581</v>
      </c>
      <c r="K590" t="s">
        <v>104</v>
      </c>
      <c r="N590" t="s">
        <v>105</v>
      </c>
      <c r="O590" t="s">
        <v>106</v>
      </c>
      <c r="P590" t="s">
        <v>107</v>
      </c>
      <c r="Q590" t="s">
        <v>108</v>
      </c>
      <c r="R590" t="s">
        <v>109</v>
      </c>
    </row>
    <row r="591" spans="1:18" x14ac:dyDescent="0.3">
      <c r="A591">
        <v>81510</v>
      </c>
      <c r="B591">
        <v>122</v>
      </c>
      <c r="C591" t="s">
        <v>28</v>
      </c>
      <c r="D591" t="s">
        <v>203</v>
      </c>
      <c r="E591">
        <v>394.95</v>
      </c>
      <c r="F591" s="22">
        <v>45587</v>
      </c>
      <c r="G591" s="22">
        <v>45586</v>
      </c>
      <c r="H591" s="22">
        <v>45586</v>
      </c>
      <c r="I591" s="22">
        <v>45573</v>
      </c>
      <c r="J591" s="22">
        <v>45581</v>
      </c>
      <c r="K591" t="s">
        <v>104</v>
      </c>
      <c r="N591" t="s">
        <v>105</v>
      </c>
      <c r="O591" t="s">
        <v>106</v>
      </c>
      <c r="P591" t="s">
        <v>107</v>
      </c>
      <c r="Q591" t="s">
        <v>108</v>
      </c>
      <c r="R591" t="s">
        <v>109</v>
      </c>
    </row>
    <row r="592" spans="1:18" x14ac:dyDescent="0.3">
      <c r="A592">
        <v>81512</v>
      </c>
      <c r="B592">
        <v>122</v>
      </c>
      <c r="C592" t="s">
        <v>28</v>
      </c>
      <c r="D592" t="s">
        <v>247</v>
      </c>
      <c r="E592">
        <v>422</v>
      </c>
      <c r="F592" s="22">
        <v>45588</v>
      </c>
      <c r="G592" s="22">
        <v>45586</v>
      </c>
      <c r="H592" s="22">
        <v>45586</v>
      </c>
      <c r="I592" s="22">
        <v>45573</v>
      </c>
      <c r="J592" s="22">
        <v>45581</v>
      </c>
      <c r="K592" t="s">
        <v>104</v>
      </c>
      <c r="N592" t="s">
        <v>105</v>
      </c>
      <c r="O592" t="s">
        <v>106</v>
      </c>
      <c r="P592" t="s">
        <v>107</v>
      </c>
      <c r="Q592" t="s">
        <v>108</v>
      </c>
      <c r="R592" t="s">
        <v>109</v>
      </c>
    </row>
    <row r="593" spans="1:18" x14ac:dyDescent="0.3">
      <c r="A593">
        <v>81514</v>
      </c>
      <c r="B593">
        <v>122</v>
      </c>
      <c r="C593" t="s">
        <v>28</v>
      </c>
      <c r="D593" t="s">
        <v>206</v>
      </c>
      <c r="E593">
        <v>315</v>
      </c>
      <c r="F593" s="22">
        <v>45588</v>
      </c>
      <c r="G593" s="22">
        <v>45586</v>
      </c>
      <c r="H593" s="22">
        <v>45586</v>
      </c>
      <c r="I593" s="22">
        <v>45573</v>
      </c>
      <c r="J593" s="22">
        <v>45581</v>
      </c>
      <c r="K593" t="s">
        <v>104</v>
      </c>
      <c r="N593" t="s">
        <v>105</v>
      </c>
      <c r="O593" t="s">
        <v>106</v>
      </c>
      <c r="P593" t="s">
        <v>107</v>
      </c>
      <c r="Q593" t="s">
        <v>108</v>
      </c>
      <c r="R593" t="s">
        <v>109</v>
      </c>
    </row>
    <row r="594" spans="1:18" x14ac:dyDescent="0.3">
      <c r="A594">
        <v>81515</v>
      </c>
      <c r="B594">
        <v>122</v>
      </c>
      <c r="C594" t="s">
        <v>28</v>
      </c>
      <c r="D594" t="s">
        <v>280</v>
      </c>
      <c r="E594">
        <v>225.68</v>
      </c>
      <c r="F594" s="22">
        <v>45588</v>
      </c>
      <c r="G594" s="22">
        <v>45586</v>
      </c>
      <c r="H594" s="22">
        <v>45586</v>
      </c>
      <c r="I594" s="22">
        <v>45574</v>
      </c>
      <c r="J594" s="22">
        <v>45581</v>
      </c>
      <c r="K594" t="s">
        <v>104</v>
      </c>
      <c r="N594" t="s">
        <v>105</v>
      </c>
      <c r="O594" t="s">
        <v>106</v>
      </c>
      <c r="P594" t="s">
        <v>107</v>
      </c>
      <c r="Q594" t="s">
        <v>108</v>
      </c>
      <c r="R594" t="s">
        <v>109</v>
      </c>
    </row>
    <row r="595" spans="1:18" x14ac:dyDescent="0.3">
      <c r="A595">
        <v>81517</v>
      </c>
      <c r="B595">
        <v>122</v>
      </c>
      <c r="C595" t="s">
        <v>28</v>
      </c>
      <c r="D595" t="s">
        <v>208</v>
      </c>
      <c r="E595">
        <v>297.92</v>
      </c>
      <c r="F595" s="22">
        <v>45588</v>
      </c>
      <c r="G595" s="22">
        <v>45586</v>
      </c>
      <c r="H595" s="22">
        <v>45586</v>
      </c>
      <c r="I595" s="22">
        <v>45574</v>
      </c>
      <c r="J595" s="22">
        <v>45581</v>
      </c>
      <c r="K595" t="s">
        <v>104</v>
      </c>
      <c r="N595" t="s">
        <v>105</v>
      </c>
      <c r="O595" t="s">
        <v>106</v>
      </c>
      <c r="P595" t="s">
        <v>107</v>
      </c>
      <c r="Q595" t="s">
        <v>108</v>
      </c>
      <c r="R595" t="s">
        <v>109</v>
      </c>
    </row>
    <row r="596" spans="1:18" x14ac:dyDescent="0.3">
      <c r="A596">
        <v>81526</v>
      </c>
      <c r="B596">
        <v>122</v>
      </c>
      <c r="C596" t="s">
        <v>28</v>
      </c>
      <c r="D596" t="s">
        <v>195</v>
      </c>
      <c r="E596">
        <v>3594.57</v>
      </c>
      <c r="F596" s="22">
        <v>45588</v>
      </c>
      <c r="G596" s="22">
        <v>45586</v>
      </c>
      <c r="H596" s="22">
        <v>45586</v>
      </c>
      <c r="I596" s="22">
        <v>45574</v>
      </c>
      <c r="J596" s="22">
        <v>45581</v>
      </c>
      <c r="K596" t="s">
        <v>104</v>
      </c>
      <c r="N596" t="s">
        <v>105</v>
      </c>
      <c r="O596" t="s">
        <v>106</v>
      </c>
      <c r="P596" t="s">
        <v>107</v>
      </c>
      <c r="Q596" t="s">
        <v>108</v>
      </c>
      <c r="R596" t="s">
        <v>109</v>
      </c>
    </row>
    <row r="597" spans="1:18" x14ac:dyDescent="0.3">
      <c r="A597">
        <v>81538</v>
      </c>
      <c r="B597">
        <v>122</v>
      </c>
      <c r="C597" t="s">
        <v>28</v>
      </c>
      <c r="D597" t="s">
        <v>367</v>
      </c>
      <c r="E597">
        <v>8.8000000000000007</v>
      </c>
      <c r="F597" s="22">
        <v>45588</v>
      </c>
      <c r="G597" s="22">
        <v>45586</v>
      </c>
      <c r="H597" s="22">
        <v>45586</v>
      </c>
      <c r="I597" s="22">
        <v>45581</v>
      </c>
      <c r="J597" s="22">
        <v>45581</v>
      </c>
      <c r="K597" t="s">
        <v>104</v>
      </c>
      <c r="N597" t="s">
        <v>105</v>
      </c>
      <c r="O597" t="s">
        <v>106</v>
      </c>
      <c r="P597" t="s">
        <v>107</v>
      </c>
      <c r="Q597" t="s">
        <v>108</v>
      </c>
      <c r="R597" t="s">
        <v>109</v>
      </c>
    </row>
    <row r="598" spans="1:18" x14ac:dyDescent="0.3">
      <c r="A598">
        <v>82927</v>
      </c>
      <c r="B598">
        <v>122</v>
      </c>
      <c r="C598" t="s">
        <v>28</v>
      </c>
      <c r="D598" t="s">
        <v>352</v>
      </c>
      <c r="E598">
        <v>460</v>
      </c>
      <c r="F598" s="22">
        <v>45585</v>
      </c>
      <c r="G598" s="22"/>
      <c r="H598" s="22">
        <v>45585</v>
      </c>
      <c r="I598" s="22">
        <v>45585</v>
      </c>
      <c r="J598" s="22">
        <v>45590</v>
      </c>
      <c r="K598" t="s">
        <v>181</v>
      </c>
      <c r="L598" t="s">
        <v>190</v>
      </c>
      <c r="M598" t="s">
        <v>232</v>
      </c>
      <c r="Q598" t="s">
        <v>108</v>
      </c>
    </row>
    <row r="599" spans="1:18" x14ac:dyDescent="0.3">
      <c r="A599">
        <v>82011</v>
      </c>
      <c r="B599">
        <v>122</v>
      </c>
      <c r="C599" t="s">
        <v>28</v>
      </c>
      <c r="D599" t="s">
        <v>180</v>
      </c>
      <c r="E599">
        <v>3.96</v>
      </c>
      <c r="F599" s="22">
        <v>45583</v>
      </c>
      <c r="G599" s="22"/>
      <c r="H599" s="22">
        <v>45583</v>
      </c>
      <c r="I599" s="22">
        <v>45583</v>
      </c>
      <c r="J599" s="22">
        <v>45586</v>
      </c>
      <c r="K599" t="s">
        <v>181</v>
      </c>
      <c r="L599" t="s">
        <v>182</v>
      </c>
      <c r="M599" t="s">
        <v>18</v>
      </c>
      <c r="Q599" t="s">
        <v>108</v>
      </c>
    </row>
    <row r="600" spans="1:18" x14ac:dyDescent="0.3">
      <c r="A600">
        <v>81569</v>
      </c>
      <c r="B600">
        <v>122</v>
      </c>
      <c r="C600" t="s">
        <v>28</v>
      </c>
      <c r="D600" t="s">
        <v>368</v>
      </c>
      <c r="E600">
        <v>400</v>
      </c>
      <c r="F600" s="22">
        <v>45582</v>
      </c>
      <c r="G600" s="22">
        <v>45586</v>
      </c>
      <c r="H600" s="22">
        <v>45582</v>
      </c>
      <c r="I600" s="22">
        <v>45580</v>
      </c>
      <c r="J600" s="22">
        <v>45582</v>
      </c>
      <c r="K600" t="s">
        <v>119</v>
      </c>
      <c r="L600" t="s">
        <v>172</v>
      </c>
      <c r="M600" t="s">
        <v>260</v>
      </c>
      <c r="N600" t="s">
        <v>105</v>
      </c>
      <c r="O600" t="s">
        <v>106</v>
      </c>
      <c r="P600" t="s">
        <v>107</v>
      </c>
      <c r="Q600" t="s">
        <v>108</v>
      </c>
      <c r="R600" t="s">
        <v>109</v>
      </c>
    </row>
    <row r="601" spans="1:18" x14ac:dyDescent="0.3">
      <c r="A601">
        <v>82009</v>
      </c>
      <c r="B601">
        <v>122</v>
      </c>
      <c r="C601" t="s">
        <v>28</v>
      </c>
      <c r="D601" t="s">
        <v>369</v>
      </c>
      <c r="E601">
        <v>10.89</v>
      </c>
      <c r="F601" s="22">
        <v>45582</v>
      </c>
      <c r="G601" s="22"/>
      <c r="H601" s="22">
        <v>45582</v>
      </c>
      <c r="I601" s="22">
        <v>45582</v>
      </c>
      <c r="J601" s="22">
        <v>45586</v>
      </c>
      <c r="K601" t="s">
        <v>181</v>
      </c>
      <c r="L601" t="s">
        <v>182</v>
      </c>
      <c r="M601" t="s">
        <v>18</v>
      </c>
      <c r="Q601" t="s">
        <v>108</v>
      </c>
    </row>
    <row r="602" spans="1:18" x14ac:dyDescent="0.3">
      <c r="A602">
        <v>78775</v>
      </c>
      <c r="B602">
        <v>122</v>
      </c>
      <c r="C602" t="s">
        <v>28</v>
      </c>
      <c r="D602" t="s">
        <v>175</v>
      </c>
      <c r="E602">
        <v>11777.11</v>
      </c>
      <c r="F602" s="22">
        <v>45583</v>
      </c>
      <c r="G602" s="22">
        <v>45580</v>
      </c>
      <c r="H602" s="22">
        <v>45581</v>
      </c>
      <c r="I602" s="22">
        <v>45565</v>
      </c>
      <c r="J602" s="22">
        <v>45568</v>
      </c>
      <c r="K602" t="s">
        <v>104</v>
      </c>
      <c r="L602" t="s">
        <v>120</v>
      </c>
      <c r="M602" t="s">
        <v>175</v>
      </c>
      <c r="N602" t="s">
        <v>105</v>
      </c>
      <c r="O602" t="s">
        <v>106</v>
      </c>
      <c r="P602" t="s">
        <v>107</v>
      </c>
      <c r="Q602" t="s">
        <v>108</v>
      </c>
      <c r="R602" t="s">
        <v>109</v>
      </c>
    </row>
    <row r="603" spans="1:18" x14ac:dyDescent="0.3">
      <c r="A603">
        <v>78777</v>
      </c>
      <c r="B603">
        <v>122</v>
      </c>
      <c r="C603" t="s">
        <v>28</v>
      </c>
      <c r="D603" t="s">
        <v>175</v>
      </c>
      <c r="E603">
        <v>33493.21</v>
      </c>
      <c r="F603" s="22">
        <v>45583</v>
      </c>
      <c r="G603" s="22">
        <v>45580</v>
      </c>
      <c r="H603" s="22">
        <v>45581</v>
      </c>
      <c r="I603" s="22">
        <v>45565</v>
      </c>
      <c r="J603" s="22">
        <v>45568</v>
      </c>
      <c r="K603" t="s">
        <v>104</v>
      </c>
      <c r="L603" t="s">
        <v>120</v>
      </c>
      <c r="M603" t="s">
        <v>175</v>
      </c>
      <c r="N603" t="s">
        <v>105</v>
      </c>
      <c r="O603" t="s">
        <v>106</v>
      </c>
      <c r="P603" t="s">
        <v>107</v>
      </c>
      <c r="Q603" t="s">
        <v>108</v>
      </c>
      <c r="R603" t="s">
        <v>109</v>
      </c>
    </row>
    <row r="604" spans="1:18" x14ac:dyDescent="0.3">
      <c r="A604">
        <v>78780</v>
      </c>
      <c r="B604">
        <v>122</v>
      </c>
      <c r="C604" t="s">
        <v>28</v>
      </c>
      <c r="D604" t="s">
        <v>250</v>
      </c>
      <c r="E604">
        <v>3641.48</v>
      </c>
      <c r="F604" s="22">
        <v>45583</v>
      </c>
      <c r="G604" s="22">
        <v>45580</v>
      </c>
      <c r="H604" s="22">
        <v>45581</v>
      </c>
      <c r="I604" s="22">
        <v>45565</v>
      </c>
      <c r="J604" s="22">
        <v>45568</v>
      </c>
      <c r="K604" t="s">
        <v>104</v>
      </c>
      <c r="L604" t="s">
        <v>258</v>
      </c>
      <c r="M604" t="s">
        <v>250</v>
      </c>
      <c r="N604" t="s">
        <v>105</v>
      </c>
      <c r="O604" t="s">
        <v>106</v>
      </c>
      <c r="P604" t="s">
        <v>107</v>
      </c>
      <c r="Q604" t="s">
        <v>108</v>
      </c>
      <c r="R604" t="s">
        <v>109</v>
      </c>
    </row>
    <row r="605" spans="1:18" x14ac:dyDescent="0.3">
      <c r="A605">
        <v>78782</v>
      </c>
      <c r="B605">
        <v>122</v>
      </c>
      <c r="C605" t="s">
        <v>28</v>
      </c>
      <c r="D605" t="s">
        <v>257</v>
      </c>
      <c r="E605">
        <v>9323.84</v>
      </c>
      <c r="F605" s="22">
        <v>45583</v>
      </c>
      <c r="G605" s="22">
        <v>45580</v>
      </c>
      <c r="H605" s="22">
        <v>45581</v>
      </c>
      <c r="I605" s="22">
        <v>45565</v>
      </c>
      <c r="J605" s="22">
        <v>45568</v>
      </c>
      <c r="K605" t="s">
        <v>119</v>
      </c>
      <c r="L605" t="s">
        <v>120</v>
      </c>
      <c r="M605" t="s">
        <v>257</v>
      </c>
      <c r="N605" t="s">
        <v>105</v>
      </c>
      <c r="O605" t="s">
        <v>106</v>
      </c>
      <c r="P605" t="s">
        <v>107</v>
      </c>
      <c r="Q605" t="s">
        <v>108</v>
      </c>
      <c r="R605" t="s">
        <v>109</v>
      </c>
    </row>
    <row r="606" spans="1:18" x14ac:dyDescent="0.3">
      <c r="A606">
        <v>79290</v>
      </c>
      <c r="B606">
        <v>122</v>
      </c>
      <c r="C606" t="s">
        <v>28</v>
      </c>
      <c r="D606" t="s">
        <v>370</v>
      </c>
      <c r="E606">
        <v>1500</v>
      </c>
      <c r="F606" s="22">
        <v>45582</v>
      </c>
      <c r="G606" s="22">
        <v>45580</v>
      </c>
      <c r="H606" s="22">
        <v>45581</v>
      </c>
      <c r="I606" s="22">
        <v>45566</v>
      </c>
      <c r="J606" s="22">
        <v>45568</v>
      </c>
      <c r="K606" t="s">
        <v>119</v>
      </c>
      <c r="L606" t="s">
        <v>279</v>
      </c>
      <c r="M606" t="s">
        <v>279</v>
      </c>
      <c r="N606" t="s">
        <v>105</v>
      </c>
      <c r="O606" t="s">
        <v>106</v>
      </c>
      <c r="P606" t="s">
        <v>107</v>
      </c>
      <c r="Q606" t="s">
        <v>108</v>
      </c>
      <c r="R606" t="s">
        <v>109</v>
      </c>
    </row>
    <row r="607" spans="1:18" x14ac:dyDescent="0.3">
      <c r="A607">
        <v>79291</v>
      </c>
      <c r="B607">
        <v>122</v>
      </c>
      <c r="C607" t="s">
        <v>28</v>
      </c>
      <c r="D607" t="s">
        <v>371</v>
      </c>
      <c r="E607">
        <v>147</v>
      </c>
      <c r="F607" s="22">
        <v>45582</v>
      </c>
      <c r="G607" s="22">
        <v>45580</v>
      </c>
      <c r="H607" s="22">
        <v>45581</v>
      </c>
      <c r="I607" s="22">
        <v>45568</v>
      </c>
      <c r="J607" s="22">
        <v>45568</v>
      </c>
      <c r="K607" t="s">
        <v>119</v>
      </c>
      <c r="L607" t="s">
        <v>120</v>
      </c>
      <c r="M607" t="s">
        <v>372</v>
      </c>
      <c r="N607" t="s">
        <v>105</v>
      </c>
      <c r="O607" t="s">
        <v>106</v>
      </c>
      <c r="P607" t="s">
        <v>107</v>
      </c>
      <c r="Q607" t="s">
        <v>108</v>
      </c>
      <c r="R607" t="s">
        <v>109</v>
      </c>
    </row>
    <row r="608" spans="1:18" x14ac:dyDescent="0.3">
      <c r="A608">
        <v>78373</v>
      </c>
      <c r="B608">
        <v>122</v>
      </c>
      <c r="C608" t="s">
        <v>28</v>
      </c>
      <c r="D608" t="s">
        <v>220</v>
      </c>
      <c r="E608">
        <v>2838.89</v>
      </c>
      <c r="F608" s="22">
        <v>45583</v>
      </c>
      <c r="G608" s="22">
        <v>45580</v>
      </c>
      <c r="H608" s="22">
        <v>45581</v>
      </c>
      <c r="I608" s="22">
        <v>45560</v>
      </c>
      <c r="J608" s="22">
        <v>45565</v>
      </c>
      <c r="K608" t="s">
        <v>104</v>
      </c>
      <c r="N608" t="s">
        <v>105</v>
      </c>
      <c r="O608" t="s">
        <v>106</v>
      </c>
      <c r="P608" t="s">
        <v>107</v>
      </c>
      <c r="Q608" t="s">
        <v>108</v>
      </c>
      <c r="R608" t="s">
        <v>109</v>
      </c>
    </row>
    <row r="609" spans="1:18" x14ac:dyDescent="0.3">
      <c r="A609">
        <v>78374</v>
      </c>
      <c r="B609">
        <v>122</v>
      </c>
      <c r="C609" t="s">
        <v>28</v>
      </c>
      <c r="D609" t="s">
        <v>219</v>
      </c>
      <c r="E609">
        <v>270.45999999999998</v>
      </c>
      <c r="F609" s="22">
        <v>45582</v>
      </c>
      <c r="G609" s="22">
        <v>45580</v>
      </c>
      <c r="H609" s="22">
        <v>45581</v>
      </c>
      <c r="I609" s="22">
        <v>45560</v>
      </c>
      <c r="J609" s="22">
        <v>45565</v>
      </c>
      <c r="K609" t="s">
        <v>104</v>
      </c>
      <c r="N609" t="s">
        <v>105</v>
      </c>
      <c r="O609" t="s">
        <v>106</v>
      </c>
      <c r="P609" t="s">
        <v>107</v>
      </c>
      <c r="Q609" t="s">
        <v>108</v>
      </c>
      <c r="R609" t="s">
        <v>109</v>
      </c>
    </row>
    <row r="610" spans="1:18" x14ac:dyDescent="0.3">
      <c r="A610">
        <v>78496</v>
      </c>
      <c r="B610">
        <v>122</v>
      </c>
      <c r="C610" t="s">
        <v>28</v>
      </c>
      <c r="D610" t="s">
        <v>211</v>
      </c>
      <c r="E610">
        <v>2266</v>
      </c>
      <c r="F610" s="22">
        <v>45582</v>
      </c>
      <c r="G610" s="22">
        <v>45580</v>
      </c>
      <c r="H610" s="22">
        <v>45581</v>
      </c>
      <c r="I610" s="22">
        <v>45561</v>
      </c>
      <c r="J610" s="22">
        <v>45566</v>
      </c>
      <c r="K610" t="s">
        <v>104</v>
      </c>
      <c r="N610" t="s">
        <v>105</v>
      </c>
      <c r="O610" t="s">
        <v>106</v>
      </c>
      <c r="P610" t="s">
        <v>107</v>
      </c>
      <c r="Q610" t="s">
        <v>108</v>
      </c>
      <c r="R610" t="s">
        <v>109</v>
      </c>
    </row>
    <row r="611" spans="1:18" x14ac:dyDescent="0.3">
      <c r="A611">
        <v>78694</v>
      </c>
      <c r="B611">
        <v>122</v>
      </c>
      <c r="C611" t="s">
        <v>28</v>
      </c>
      <c r="D611" t="s">
        <v>168</v>
      </c>
      <c r="E611">
        <v>139.5</v>
      </c>
      <c r="F611" s="22">
        <v>45583</v>
      </c>
      <c r="G611" s="22">
        <v>45580</v>
      </c>
      <c r="H611" s="22">
        <v>45581</v>
      </c>
      <c r="I611" s="22">
        <v>45565</v>
      </c>
      <c r="J611" s="22">
        <v>45567</v>
      </c>
      <c r="K611" t="s">
        <v>104</v>
      </c>
      <c r="L611" t="s">
        <v>166</v>
      </c>
      <c r="M611" t="s">
        <v>251</v>
      </c>
      <c r="N611" t="s">
        <v>105</v>
      </c>
      <c r="O611" t="s">
        <v>106</v>
      </c>
      <c r="P611" t="s">
        <v>107</v>
      </c>
      <c r="Q611" t="s">
        <v>108</v>
      </c>
      <c r="R611" t="s">
        <v>109</v>
      </c>
    </row>
    <row r="612" spans="1:18" x14ac:dyDescent="0.3">
      <c r="A612">
        <v>78699</v>
      </c>
      <c r="B612">
        <v>122</v>
      </c>
      <c r="C612" t="s">
        <v>28</v>
      </c>
      <c r="D612" t="s">
        <v>250</v>
      </c>
      <c r="E612">
        <v>45</v>
      </c>
      <c r="F612" s="22">
        <v>45583</v>
      </c>
      <c r="G612" s="22">
        <v>45580</v>
      </c>
      <c r="H612" s="22">
        <v>45581</v>
      </c>
      <c r="I612" s="22">
        <v>45565</v>
      </c>
      <c r="J612" s="22">
        <v>45567</v>
      </c>
      <c r="K612" t="s">
        <v>104</v>
      </c>
      <c r="L612" t="s">
        <v>166</v>
      </c>
      <c r="M612" t="s">
        <v>251</v>
      </c>
      <c r="N612" t="s">
        <v>105</v>
      </c>
      <c r="O612" t="s">
        <v>106</v>
      </c>
      <c r="P612" t="s">
        <v>107</v>
      </c>
      <c r="Q612" t="s">
        <v>108</v>
      </c>
      <c r="R612" t="s">
        <v>109</v>
      </c>
    </row>
    <row r="613" spans="1:18" x14ac:dyDescent="0.3">
      <c r="A613">
        <v>77173</v>
      </c>
      <c r="B613">
        <v>122</v>
      </c>
      <c r="C613" t="s">
        <v>28</v>
      </c>
      <c r="D613" t="s">
        <v>153</v>
      </c>
      <c r="E613">
        <v>394.5</v>
      </c>
      <c r="F613" s="22">
        <v>45582</v>
      </c>
      <c r="G613" s="22">
        <v>45580</v>
      </c>
      <c r="H613" s="22">
        <v>45581</v>
      </c>
      <c r="I613" s="22">
        <v>45552</v>
      </c>
      <c r="J613" s="22">
        <v>45559</v>
      </c>
      <c r="K613" t="s">
        <v>104</v>
      </c>
      <c r="N613" t="s">
        <v>105</v>
      </c>
      <c r="O613" t="s">
        <v>106</v>
      </c>
      <c r="P613" t="s">
        <v>107</v>
      </c>
      <c r="Q613" t="s">
        <v>108</v>
      </c>
      <c r="R613" t="s">
        <v>109</v>
      </c>
    </row>
    <row r="614" spans="1:18" x14ac:dyDescent="0.3">
      <c r="A614">
        <v>77245</v>
      </c>
      <c r="B614">
        <v>122</v>
      </c>
      <c r="C614" t="s">
        <v>28</v>
      </c>
      <c r="D614" t="s">
        <v>152</v>
      </c>
      <c r="E614">
        <v>2569.3200000000002</v>
      </c>
      <c r="F614" s="22">
        <v>45583</v>
      </c>
      <c r="G614" s="22">
        <v>45580</v>
      </c>
      <c r="H614" s="22">
        <v>45581</v>
      </c>
      <c r="I614" s="22">
        <v>45552</v>
      </c>
      <c r="J614" s="22">
        <v>45559</v>
      </c>
      <c r="K614" t="s">
        <v>104</v>
      </c>
      <c r="N614" t="s">
        <v>105</v>
      </c>
      <c r="O614" t="s">
        <v>106</v>
      </c>
      <c r="P614" t="s">
        <v>107</v>
      </c>
      <c r="Q614" t="s">
        <v>108</v>
      </c>
      <c r="R614" t="s">
        <v>109</v>
      </c>
    </row>
    <row r="615" spans="1:18" x14ac:dyDescent="0.3">
      <c r="A615">
        <v>77282</v>
      </c>
      <c r="B615">
        <v>122</v>
      </c>
      <c r="C615" t="s">
        <v>28</v>
      </c>
      <c r="D615" t="s">
        <v>151</v>
      </c>
      <c r="E615">
        <v>645.12</v>
      </c>
      <c r="F615" s="22">
        <v>45582</v>
      </c>
      <c r="G615" s="22">
        <v>45580</v>
      </c>
      <c r="H615" s="22">
        <v>45581</v>
      </c>
      <c r="I615" s="22">
        <v>45552</v>
      </c>
      <c r="J615" s="22">
        <v>45559</v>
      </c>
      <c r="K615" t="s">
        <v>104</v>
      </c>
      <c r="N615" t="s">
        <v>105</v>
      </c>
      <c r="O615" t="s">
        <v>106</v>
      </c>
      <c r="P615" t="s">
        <v>107</v>
      </c>
      <c r="Q615" t="s">
        <v>108</v>
      </c>
      <c r="R615" t="s">
        <v>109</v>
      </c>
    </row>
    <row r="616" spans="1:18" x14ac:dyDescent="0.3">
      <c r="A616">
        <v>64785</v>
      </c>
      <c r="B616">
        <v>122</v>
      </c>
      <c r="C616" t="s">
        <v>28</v>
      </c>
      <c r="D616" t="s">
        <v>252</v>
      </c>
      <c r="E616">
        <v>192</v>
      </c>
      <c r="F616" s="22">
        <v>45583</v>
      </c>
      <c r="G616" s="22">
        <v>45580</v>
      </c>
      <c r="H616" s="22">
        <v>45581</v>
      </c>
      <c r="I616" s="22">
        <v>45566</v>
      </c>
      <c r="J616" s="22"/>
      <c r="K616" t="s">
        <v>119</v>
      </c>
      <c r="L616" t="s">
        <v>253</v>
      </c>
      <c r="M616" t="s">
        <v>254</v>
      </c>
      <c r="N616" t="s">
        <v>105</v>
      </c>
      <c r="O616" t="s">
        <v>106</v>
      </c>
      <c r="P616" t="s">
        <v>107</v>
      </c>
      <c r="Q616" t="s">
        <v>108</v>
      </c>
      <c r="R616" t="s">
        <v>109</v>
      </c>
    </row>
    <row r="617" spans="1:18" x14ac:dyDescent="0.3">
      <c r="A617">
        <v>60530</v>
      </c>
      <c r="B617">
        <v>122</v>
      </c>
      <c r="C617" t="s">
        <v>28</v>
      </c>
      <c r="D617" t="s">
        <v>238</v>
      </c>
      <c r="E617">
        <v>925.5</v>
      </c>
      <c r="F617" s="22">
        <v>45586</v>
      </c>
      <c r="G617" s="22">
        <v>45580</v>
      </c>
      <c r="H617" s="22">
        <v>45581</v>
      </c>
      <c r="I617" s="22">
        <v>45579</v>
      </c>
      <c r="J617" s="22"/>
      <c r="K617" t="s">
        <v>104</v>
      </c>
      <c r="L617" t="s">
        <v>112</v>
      </c>
      <c r="M617" t="s">
        <v>113</v>
      </c>
      <c r="N617" t="s">
        <v>105</v>
      </c>
      <c r="O617" t="s">
        <v>106</v>
      </c>
      <c r="P617" t="s">
        <v>107</v>
      </c>
      <c r="Q617" t="s">
        <v>108</v>
      </c>
      <c r="R617" t="s">
        <v>109</v>
      </c>
    </row>
    <row r="618" spans="1:18" x14ac:dyDescent="0.3">
      <c r="A618">
        <v>60553</v>
      </c>
      <c r="B618">
        <v>122</v>
      </c>
      <c r="C618" t="s">
        <v>28</v>
      </c>
      <c r="D618" t="s">
        <v>271</v>
      </c>
      <c r="E618">
        <v>240</v>
      </c>
      <c r="F618" s="22">
        <v>45583</v>
      </c>
      <c r="G618" s="22">
        <v>45580</v>
      </c>
      <c r="H618" s="22">
        <v>45581</v>
      </c>
      <c r="I618" s="22">
        <v>45545</v>
      </c>
      <c r="J618" s="22"/>
      <c r="K618" t="s">
        <v>104</v>
      </c>
      <c r="L618" t="s">
        <v>184</v>
      </c>
      <c r="M618" t="s">
        <v>185</v>
      </c>
      <c r="N618" t="s">
        <v>105</v>
      </c>
      <c r="O618" t="s">
        <v>106</v>
      </c>
      <c r="P618" t="s">
        <v>107</v>
      </c>
      <c r="Q618" t="s">
        <v>108</v>
      </c>
      <c r="R618" t="s">
        <v>109</v>
      </c>
    </row>
    <row r="619" spans="1:18" x14ac:dyDescent="0.3">
      <c r="A619">
        <v>60570</v>
      </c>
      <c r="B619">
        <v>122</v>
      </c>
      <c r="C619" t="s">
        <v>28</v>
      </c>
      <c r="D619" t="s">
        <v>189</v>
      </c>
      <c r="E619">
        <v>109.9</v>
      </c>
      <c r="F619" s="22">
        <v>45582</v>
      </c>
      <c r="G619" s="22">
        <v>45580</v>
      </c>
      <c r="H619" s="22">
        <v>45581</v>
      </c>
      <c r="I619" s="22">
        <v>45565</v>
      </c>
      <c r="J619" s="22"/>
      <c r="K619" t="s">
        <v>104</v>
      </c>
      <c r="L619" t="s">
        <v>190</v>
      </c>
      <c r="M619" t="s">
        <v>191</v>
      </c>
      <c r="N619" t="s">
        <v>105</v>
      </c>
      <c r="O619" t="s">
        <v>106</v>
      </c>
      <c r="P619" t="s">
        <v>107</v>
      </c>
      <c r="Q619" t="s">
        <v>108</v>
      </c>
      <c r="R619" t="s">
        <v>109</v>
      </c>
    </row>
    <row r="620" spans="1:18" x14ac:dyDescent="0.3">
      <c r="A620">
        <v>59341</v>
      </c>
      <c r="B620">
        <v>122</v>
      </c>
      <c r="C620" t="s">
        <v>28</v>
      </c>
      <c r="D620" t="s">
        <v>241</v>
      </c>
      <c r="E620">
        <v>185</v>
      </c>
      <c r="F620" s="22">
        <v>45585</v>
      </c>
      <c r="G620" s="22">
        <v>45580</v>
      </c>
      <c r="H620" s="22">
        <v>45581</v>
      </c>
      <c r="I620" s="22">
        <v>45582</v>
      </c>
      <c r="J620" s="22"/>
      <c r="K620" t="s">
        <v>104</v>
      </c>
      <c r="L620" t="s">
        <v>166</v>
      </c>
      <c r="M620" t="s">
        <v>167</v>
      </c>
      <c r="N620" t="s">
        <v>105</v>
      </c>
      <c r="O620" t="s">
        <v>106</v>
      </c>
      <c r="P620" t="s">
        <v>107</v>
      </c>
      <c r="Q620" t="s">
        <v>108</v>
      </c>
      <c r="R620" t="s">
        <v>109</v>
      </c>
    </row>
    <row r="621" spans="1:18" x14ac:dyDescent="0.3">
      <c r="A621">
        <v>58524</v>
      </c>
      <c r="B621">
        <v>122</v>
      </c>
      <c r="C621" t="s">
        <v>28</v>
      </c>
      <c r="D621" t="s">
        <v>163</v>
      </c>
      <c r="E621">
        <v>13244</v>
      </c>
      <c r="F621" s="22">
        <v>45581</v>
      </c>
      <c r="G621" s="22">
        <v>45580</v>
      </c>
      <c r="H621" s="22">
        <v>45581</v>
      </c>
      <c r="I621" s="22">
        <v>45580</v>
      </c>
      <c r="J621" s="22"/>
      <c r="K621" t="s">
        <v>104</v>
      </c>
      <c r="L621" t="s">
        <v>120</v>
      </c>
      <c r="M621" t="s">
        <v>164</v>
      </c>
      <c r="N621" t="s">
        <v>105</v>
      </c>
      <c r="O621" t="s">
        <v>106</v>
      </c>
      <c r="P621" t="s">
        <v>107</v>
      </c>
      <c r="Q621" t="s">
        <v>108</v>
      </c>
      <c r="R621" t="s">
        <v>109</v>
      </c>
    </row>
    <row r="622" spans="1:18" x14ac:dyDescent="0.3">
      <c r="A622">
        <v>58567</v>
      </c>
      <c r="B622">
        <v>122</v>
      </c>
      <c r="C622" t="s">
        <v>28</v>
      </c>
      <c r="D622" t="s">
        <v>245</v>
      </c>
      <c r="E622">
        <v>1500</v>
      </c>
      <c r="F622" s="22">
        <v>45585</v>
      </c>
      <c r="G622" s="22">
        <v>45580</v>
      </c>
      <c r="H622" s="22">
        <v>45581</v>
      </c>
      <c r="I622" s="22">
        <v>45542</v>
      </c>
      <c r="J622" s="22"/>
      <c r="K622" t="s">
        <v>119</v>
      </c>
      <c r="L622" t="s">
        <v>166</v>
      </c>
      <c r="M622" t="s">
        <v>246</v>
      </c>
      <c r="N622" t="s">
        <v>105</v>
      </c>
      <c r="O622" t="s">
        <v>106</v>
      </c>
      <c r="P622" t="s">
        <v>107</v>
      </c>
      <c r="Q622" t="s">
        <v>108</v>
      </c>
      <c r="R622" t="s">
        <v>109</v>
      </c>
    </row>
    <row r="623" spans="1:18" x14ac:dyDescent="0.3">
      <c r="A623">
        <v>58581</v>
      </c>
      <c r="B623">
        <v>122</v>
      </c>
      <c r="C623" t="s">
        <v>28</v>
      </c>
      <c r="D623" t="s">
        <v>247</v>
      </c>
      <c r="E623">
        <v>314.62</v>
      </c>
      <c r="F623" s="22">
        <v>45585</v>
      </c>
      <c r="G623" s="22">
        <v>45580</v>
      </c>
      <c r="H623" s="22">
        <v>45581</v>
      </c>
      <c r="I623" s="22">
        <v>45548</v>
      </c>
      <c r="J623" s="22"/>
      <c r="K623" t="s">
        <v>104</v>
      </c>
      <c r="L623" t="s">
        <v>184</v>
      </c>
      <c r="M623" t="s">
        <v>185</v>
      </c>
      <c r="N623" t="s">
        <v>105</v>
      </c>
      <c r="O623" t="s">
        <v>106</v>
      </c>
      <c r="P623" t="s">
        <v>107</v>
      </c>
      <c r="Q623" t="s">
        <v>108</v>
      </c>
      <c r="R623" t="s">
        <v>109</v>
      </c>
    </row>
    <row r="624" spans="1:18" x14ac:dyDescent="0.3">
      <c r="A624">
        <v>58602</v>
      </c>
      <c r="B624">
        <v>122</v>
      </c>
      <c r="C624" t="s">
        <v>28</v>
      </c>
      <c r="D624" t="s">
        <v>174</v>
      </c>
      <c r="E624">
        <v>28383.54</v>
      </c>
      <c r="F624" s="22">
        <v>45586</v>
      </c>
      <c r="G624" s="22">
        <v>45580</v>
      </c>
      <c r="H624" s="22">
        <v>45581</v>
      </c>
      <c r="I624" s="22">
        <v>45565</v>
      </c>
      <c r="J624" s="22"/>
      <c r="K624" t="s">
        <v>104</v>
      </c>
      <c r="L624" t="s">
        <v>248</v>
      </c>
      <c r="M624" t="s">
        <v>249</v>
      </c>
      <c r="N624" t="s">
        <v>105</v>
      </c>
      <c r="O624" t="s">
        <v>106</v>
      </c>
      <c r="P624" t="s">
        <v>107</v>
      </c>
      <c r="Q624" t="s">
        <v>108</v>
      </c>
      <c r="R624" t="s">
        <v>109</v>
      </c>
    </row>
    <row r="625" spans="1:18" x14ac:dyDescent="0.3">
      <c r="A625">
        <v>58618</v>
      </c>
      <c r="B625">
        <v>122</v>
      </c>
      <c r="C625" t="s">
        <v>28</v>
      </c>
      <c r="D625" t="s">
        <v>250</v>
      </c>
      <c r="E625">
        <v>66.459999999999994</v>
      </c>
      <c r="F625" s="22">
        <v>45583</v>
      </c>
      <c r="G625" s="22">
        <v>45580</v>
      </c>
      <c r="H625" s="22">
        <v>45581</v>
      </c>
      <c r="I625" s="22">
        <v>45565</v>
      </c>
      <c r="J625" s="22"/>
      <c r="K625" t="s">
        <v>104</v>
      </c>
      <c r="L625" t="s">
        <v>262</v>
      </c>
      <c r="M625" t="s">
        <v>263</v>
      </c>
      <c r="N625" t="s">
        <v>105</v>
      </c>
      <c r="O625" t="s">
        <v>106</v>
      </c>
      <c r="P625" t="s">
        <v>107</v>
      </c>
      <c r="Q625" t="s">
        <v>108</v>
      </c>
      <c r="R625" t="s">
        <v>109</v>
      </c>
    </row>
    <row r="626" spans="1:18" x14ac:dyDescent="0.3">
      <c r="A626">
        <v>56075</v>
      </c>
      <c r="B626">
        <v>122</v>
      </c>
      <c r="C626" t="s">
        <v>28</v>
      </c>
      <c r="D626" t="s">
        <v>244</v>
      </c>
      <c r="E626">
        <v>2247.59</v>
      </c>
      <c r="F626" s="22">
        <v>45583</v>
      </c>
      <c r="G626" s="22">
        <v>45580</v>
      </c>
      <c r="H626" s="22">
        <v>45581</v>
      </c>
      <c r="I626" s="22">
        <v>45536</v>
      </c>
      <c r="J626" s="22">
        <v>45441</v>
      </c>
      <c r="K626" t="s">
        <v>104</v>
      </c>
      <c r="L626" t="s">
        <v>166</v>
      </c>
      <c r="M626" t="s">
        <v>167</v>
      </c>
      <c r="N626" t="s">
        <v>105</v>
      </c>
      <c r="O626" t="s">
        <v>106</v>
      </c>
      <c r="P626" t="s">
        <v>107</v>
      </c>
      <c r="Q626" t="s">
        <v>108</v>
      </c>
      <c r="R626" t="s">
        <v>109</v>
      </c>
    </row>
    <row r="627" spans="1:18" x14ac:dyDescent="0.3">
      <c r="A627">
        <v>82926</v>
      </c>
      <c r="B627">
        <v>122</v>
      </c>
      <c r="C627" t="s">
        <v>28</v>
      </c>
      <c r="D627" t="s">
        <v>352</v>
      </c>
      <c r="E627">
        <v>0.15</v>
      </c>
      <c r="F627" s="22">
        <v>45581</v>
      </c>
      <c r="G627" s="22"/>
      <c r="H627" s="22">
        <v>45581</v>
      </c>
      <c r="I627" s="22">
        <v>45581</v>
      </c>
      <c r="J627" s="22">
        <v>45590</v>
      </c>
      <c r="K627" t="s">
        <v>181</v>
      </c>
      <c r="L627" t="s">
        <v>193</v>
      </c>
      <c r="M627" t="s">
        <v>373</v>
      </c>
      <c r="N627" t="s">
        <v>105</v>
      </c>
      <c r="O627" t="s">
        <v>106</v>
      </c>
      <c r="P627" t="s">
        <v>107</v>
      </c>
      <c r="Q627" t="s">
        <v>108</v>
      </c>
    </row>
    <row r="628" spans="1:18" x14ac:dyDescent="0.3">
      <c r="A628">
        <v>81547</v>
      </c>
      <c r="B628">
        <v>122</v>
      </c>
      <c r="C628" t="s">
        <v>28</v>
      </c>
      <c r="D628" t="s">
        <v>180</v>
      </c>
      <c r="E628">
        <v>138.4</v>
      </c>
      <c r="F628" s="22">
        <v>45581</v>
      </c>
      <c r="G628" s="22"/>
      <c r="H628" s="22">
        <v>45581</v>
      </c>
      <c r="I628" s="22">
        <v>45581</v>
      </c>
      <c r="J628" s="22">
        <v>45582</v>
      </c>
      <c r="K628" t="s">
        <v>181</v>
      </c>
      <c r="L628" t="s">
        <v>182</v>
      </c>
      <c r="M628" t="s">
        <v>18</v>
      </c>
      <c r="Q628" t="s">
        <v>108</v>
      </c>
    </row>
    <row r="629" spans="1:18" x14ac:dyDescent="0.3">
      <c r="A629">
        <v>79831</v>
      </c>
      <c r="B629">
        <v>122</v>
      </c>
      <c r="C629" t="s">
        <v>28</v>
      </c>
      <c r="D629" t="s">
        <v>350</v>
      </c>
      <c r="E629">
        <v>730</v>
      </c>
      <c r="F629" s="22">
        <v>45583</v>
      </c>
      <c r="G629" s="22">
        <v>45580</v>
      </c>
      <c r="H629" s="22">
        <v>45581</v>
      </c>
      <c r="I629" s="22">
        <v>45568</v>
      </c>
      <c r="J629" s="22">
        <v>45573</v>
      </c>
      <c r="K629" t="s">
        <v>104</v>
      </c>
      <c r="N629" t="s">
        <v>105</v>
      </c>
      <c r="O629" t="s">
        <v>106</v>
      </c>
      <c r="P629" t="s">
        <v>107</v>
      </c>
      <c r="Q629" t="s">
        <v>108</v>
      </c>
      <c r="R629" t="s">
        <v>109</v>
      </c>
    </row>
    <row r="630" spans="1:18" x14ac:dyDescent="0.3">
      <c r="A630">
        <v>79833</v>
      </c>
      <c r="B630">
        <v>122</v>
      </c>
      <c r="C630" t="s">
        <v>28</v>
      </c>
      <c r="D630" t="s">
        <v>110</v>
      </c>
      <c r="E630">
        <v>399</v>
      </c>
      <c r="F630" s="22">
        <v>45583</v>
      </c>
      <c r="G630" s="22">
        <v>45580</v>
      </c>
      <c r="H630" s="22">
        <v>45581</v>
      </c>
      <c r="I630" s="22">
        <v>45568</v>
      </c>
      <c r="J630" s="22">
        <v>45573</v>
      </c>
      <c r="K630" t="s">
        <v>104</v>
      </c>
      <c r="N630" t="s">
        <v>105</v>
      </c>
      <c r="O630" t="s">
        <v>106</v>
      </c>
      <c r="P630" t="s">
        <v>107</v>
      </c>
      <c r="Q630" t="s">
        <v>108</v>
      </c>
      <c r="R630" t="s">
        <v>109</v>
      </c>
    </row>
    <row r="631" spans="1:18" x14ac:dyDescent="0.3">
      <c r="A631">
        <v>79842</v>
      </c>
      <c r="B631">
        <v>122</v>
      </c>
      <c r="C631" t="s">
        <v>28</v>
      </c>
      <c r="D631" t="s">
        <v>221</v>
      </c>
      <c r="E631">
        <v>1439.4</v>
      </c>
      <c r="F631" s="22">
        <v>45582</v>
      </c>
      <c r="G631" s="22">
        <v>45580</v>
      </c>
      <c r="H631" s="22">
        <v>45581</v>
      </c>
      <c r="I631" s="22">
        <v>45567</v>
      </c>
      <c r="J631" s="22">
        <v>45573</v>
      </c>
      <c r="K631" t="s">
        <v>104</v>
      </c>
      <c r="N631" t="s">
        <v>105</v>
      </c>
      <c r="O631" t="s">
        <v>106</v>
      </c>
      <c r="P631" t="s">
        <v>107</v>
      </c>
      <c r="Q631" t="s">
        <v>108</v>
      </c>
      <c r="R631" t="s">
        <v>109</v>
      </c>
    </row>
    <row r="632" spans="1:18" x14ac:dyDescent="0.3">
      <c r="A632">
        <v>79843</v>
      </c>
      <c r="B632">
        <v>122</v>
      </c>
      <c r="C632" t="s">
        <v>28</v>
      </c>
      <c r="D632" t="s">
        <v>280</v>
      </c>
      <c r="E632">
        <v>1696.4</v>
      </c>
      <c r="F632" s="22">
        <v>45582</v>
      </c>
      <c r="G632" s="22">
        <v>45580</v>
      </c>
      <c r="H632" s="22">
        <v>45581</v>
      </c>
      <c r="I632" s="22">
        <v>45568</v>
      </c>
      <c r="J632" s="22">
        <v>45573</v>
      </c>
      <c r="K632" t="s">
        <v>104</v>
      </c>
      <c r="N632" t="s">
        <v>105</v>
      </c>
      <c r="O632" t="s">
        <v>106</v>
      </c>
      <c r="P632" t="s">
        <v>107</v>
      </c>
      <c r="Q632" t="s">
        <v>108</v>
      </c>
      <c r="R632" t="s">
        <v>109</v>
      </c>
    </row>
    <row r="633" spans="1:18" x14ac:dyDescent="0.3">
      <c r="A633">
        <v>79844</v>
      </c>
      <c r="B633">
        <v>122</v>
      </c>
      <c r="C633" t="s">
        <v>28</v>
      </c>
      <c r="D633" t="s">
        <v>221</v>
      </c>
      <c r="E633">
        <v>518.5</v>
      </c>
      <c r="F633" s="22">
        <v>45582</v>
      </c>
      <c r="G633" s="22">
        <v>45580</v>
      </c>
      <c r="H633" s="22">
        <v>45581</v>
      </c>
      <c r="I633" s="22">
        <v>45567</v>
      </c>
      <c r="J633" s="22">
        <v>45573</v>
      </c>
      <c r="K633" t="s">
        <v>104</v>
      </c>
      <c r="N633" t="s">
        <v>105</v>
      </c>
      <c r="O633" t="s">
        <v>106</v>
      </c>
      <c r="P633" t="s">
        <v>107</v>
      </c>
      <c r="Q633" t="s">
        <v>108</v>
      </c>
      <c r="R633" t="s">
        <v>109</v>
      </c>
    </row>
    <row r="634" spans="1:18" x14ac:dyDescent="0.3">
      <c r="A634">
        <v>79846</v>
      </c>
      <c r="B634">
        <v>122</v>
      </c>
      <c r="C634" t="s">
        <v>28</v>
      </c>
      <c r="D634" t="s">
        <v>288</v>
      </c>
      <c r="E634">
        <v>1345.67</v>
      </c>
      <c r="F634" s="22">
        <v>45582</v>
      </c>
      <c r="G634" s="22">
        <v>45580</v>
      </c>
      <c r="H634" s="22">
        <v>45581</v>
      </c>
      <c r="I634" s="22">
        <v>45567</v>
      </c>
      <c r="J634" s="22">
        <v>45573</v>
      </c>
      <c r="K634" t="s">
        <v>104</v>
      </c>
      <c r="N634" t="s">
        <v>105</v>
      </c>
      <c r="O634" t="s">
        <v>106</v>
      </c>
      <c r="P634" t="s">
        <v>107</v>
      </c>
      <c r="Q634" t="s">
        <v>108</v>
      </c>
      <c r="R634" t="s">
        <v>109</v>
      </c>
    </row>
    <row r="635" spans="1:18" x14ac:dyDescent="0.3">
      <c r="A635">
        <v>79848</v>
      </c>
      <c r="B635">
        <v>122</v>
      </c>
      <c r="C635" t="s">
        <v>28</v>
      </c>
      <c r="D635" t="s">
        <v>200</v>
      </c>
      <c r="E635">
        <v>905.02</v>
      </c>
      <c r="F635" s="22">
        <v>45582</v>
      </c>
      <c r="G635" s="22">
        <v>45580</v>
      </c>
      <c r="H635" s="22">
        <v>45581</v>
      </c>
      <c r="I635" s="22">
        <v>45567</v>
      </c>
      <c r="J635" s="22">
        <v>45573</v>
      </c>
      <c r="K635" t="s">
        <v>104</v>
      </c>
      <c r="N635" t="s">
        <v>105</v>
      </c>
      <c r="O635" t="s">
        <v>106</v>
      </c>
      <c r="P635" t="s">
        <v>107</v>
      </c>
      <c r="Q635" t="s">
        <v>108</v>
      </c>
      <c r="R635" t="s">
        <v>109</v>
      </c>
    </row>
    <row r="636" spans="1:18" x14ac:dyDescent="0.3">
      <c r="A636">
        <v>79850</v>
      </c>
      <c r="B636">
        <v>122</v>
      </c>
      <c r="C636" t="s">
        <v>28</v>
      </c>
      <c r="D636" t="s">
        <v>162</v>
      </c>
      <c r="E636">
        <v>251.27</v>
      </c>
      <c r="F636" s="22">
        <v>45582</v>
      </c>
      <c r="G636" s="22">
        <v>45580</v>
      </c>
      <c r="H636" s="22">
        <v>45581</v>
      </c>
      <c r="I636" s="22">
        <v>45567</v>
      </c>
      <c r="J636" s="22">
        <v>45573</v>
      </c>
      <c r="K636" t="s">
        <v>104</v>
      </c>
      <c r="N636" t="s">
        <v>105</v>
      </c>
      <c r="O636" t="s">
        <v>106</v>
      </c>
      <c r="P636" t="s">
        <v>107</v>
      </c>
      <c r="Q636" t="s">
        <v>108</v>
      </c>
      <c r="R636" t="s">
        <v>109</v>
      </c>
    </row>
    <row r="637" spans="1:18" x14ac:dyDescent="0.3">
      <c r="A637">
        <v>79851</v>
      </c>
      <c r="B637">
        <v>122</v>
      </c>
      <c r="C637" t="s">
        <v>28</v>
      </c>
      <c r="D637" t="s">
        <v>159</v>
      </c>
      <c r="E637">
        <v>279.8</v>
      </c>
      <c r="F637" s="22">
        <v>45583</v>
      </c>
      <c r="G637" s="22">
        <v>45580</v>
      </c>
      <c r="H637" s="22">
        <v>45581</v>
      </c>
      <c r="I637" s="22">
        <v>45567</v>
      </c>
      <c r="J637" s="22">
        <v>45573</v>
      </c>
      <c r="K637" t="s">
        <v>104</v>
      </c>
      <c r="N637" t="s">
        <v>105</v>
      </c>
      <c r="O637" t="s">
        <v>106</v>
      </c>
      <c r="P637" t="s">
        <v>107</v>
      </c>
      <c r="Q637" t="s">
        <v>108</v>
      </c>
      <c r="R637" t="s">
        <v>109</v>
      </c>
    </row>
    <row r="638" spans="1:18" x14ac:dyDescent="0.3">
      <c r="A638">
        <v>79853</v>
      </c>
      <c r="B638">
        <v>122</v>
      </c>
      <c r="C638" t="s">
        <v>28</v>
      </c>
      <c r="D638" t="s">
        <v>374</v>
      </c>
      <c r="E638">
        <v>959.4</v>
      </c>
      <c r="F638" s="22">
        <v>45582</v>
      </c>
      <c r="G638" s="22">
        <v>45580</v>
      </c>
      <c r="H638" s="22">
        <v>45581</v>
      </c>
      <c r="I638" s="22">
        <v>45567</v>
      </c>
      <c r="J638" s="22">
        <v>45573</v>
      </c>
      <c r="K638" t="s">
        <v>104</v>
      </c>
      <c r="N638" t="s">
        <v>105</v>
      </c>
      <c r="O638" t="s">
        <v>106</v>
      </c>
      <c r="P638" t="s">
        <v>107</v>
      </c>
      <c r="Q638" t="s">
        <v>108</v>
      </c>
      <c r="R638" t="s">
        <v>109</v>
      </c>
    </row>
    <row r="639" spans="1:18" x14ac:dyDescent="0.3">
      <c r="A639">
        <v>79854</v>
      </c>
      <c r="B639">
        <v>122</v>
      </c>
      <c r="C639" t="s">
        <v>28</v>
      </c>
      <c r="D639" t="s">
        <v>206</v>
      </c>
      <c r="E639">
        <v>1168.3499999999999</v>
      </c>
      <c r="F639" s="22">
        <v>45582</v>
      </c>
      <c r="G639" s="22">
        <v>45580</v>
      </c>
      <c r="H639" s="22">
        <v>45581</v>
      </c>
      <c r="I639" s="22">
        <v>45567</v>
      </c>
      <c r="J639" s="22">
        <v>45573</v>
      </c>
      <c r="K639" t="s">
        <v>104</v>
      </c>
      <c r="N639" t="s">
        <v>105</v>
      </c>
      <c r="O639" t="s">
        <v>106</v>
      </c>
      <c r="P639" t="s">
        <v>107</v>
      </c>
      <c r="Q639" t="s">
        <v>108</v>
      </c>
      <c r="R639" t="s">
        <v>109</v>
      </c>
    </row>
    <row r="640" spans="1:18" x14ac:dyDescent="0.3">
      <c r="A640">
        <v>79856</v>
      </c>
      <c r="B640">
        <v>122</v>
      </c>
      <c r="C640" t="s">
        <v>28</v>
      </c>
      <c r="D640" t="s">
        <v>160</v>
      </c>
      <c r="E640">
        <v>837.28</v>
      </c>
      <c r="F640" s="22">
        <v>45584</v>
      </c>
      <c r="G640" s="22">
        <v>45580</v>
      </c>
      <c r="H640" s="22">
        <v>45581</v>
      </c>
      <c r="I640" s="22">
        <v>45568</v>
      </c>
      <c r="J640" s="22">
        <v>45573</v>
      </c>
      <c r="K640" t="s">
        <v>104</v>
      </c>
      <c r="N640" t="s">
        <v>105</v>
      </c>
      <c r="O640" t="s">
        <v>106</v>
      </c>
      <c r="P640" t="s">
        <v>107</v>
      </c>
      <c r="Q640" t="s">
        <v>108</v>
      </c>
      <c r="R640" t="s">
        <v>109</v>
      </c>
    </row>
    <row r="641" spans="1:18" x14ac:dyDescent="0.3">
      <c r="A641">
        <v>79859</v>
      </c>
      <c r="B641">
        <v>122</v>
      </c>
      <c r="C641" t="s">
        <v>28</v>
      </c>
      <c r="D641" t="s">
        <v>157</v>
      </c>
      <c r="E641">
        <v>780</v>
      </c>
      <c r="F641" s="22">
        <v>45582</v>
      </c>
      <c r="G641" s="22">
        <v>45580</v>
      </c>
      <c r="H641" s="22">
        <v>45581</v>
      </c>
      <c r="I641" s="22">
        <v>45568</v>
      </c>
      <c r="J641" s="22">
        <v>45573</v>
      </c>
      <c r="K641" t="s">
        <v>104</v>
      </c>
      <c r="N641" t="s">
        <v>105</v>
      </c>
      <c r="O641" t="s">
        <v>106</v>
      </c>
      <c r="P641" t="s">
        <v>107</v>
      </c>
      <c r="Q641" t="s">
        <v>108</v>
      </c>
      <c r="R641" t="s">
        <v>109</v>
      </c>
    </row>
    <row r="642" spans="1:18" x14ac:dyDescent="0.3">
      <c r="A642">
        <v>80254</v>
      </c>
      <c r="B642">
        <v>122</v>
      </c>
      <c r="C642" t="s">
        <v>28</v>
      </c>
      <c r="D642" t="s">
        <v>339</v>
      </c>
      <c r="E642">
        <v>331.57</v>
      </c>
      <c r="F642" s="22">
        <v>45583</v>
      </c>
      <c r="G642" s="22">
        <v>45580</v>
      </c>
      <c r="H642" s="22">
        <v>45581</v>
      </c>
      <c r="I642" s="22">
        <v>45569</v>
      </c>
      <c r="J642" s="22">
        <v>45574</v>
      </c>
      <c r="K642" t="s">
        <v>104</v>
      </c>
      <c r="N642" t="s">
        <v>105</v>
      </c>
      <c r="O642" t="s">
        <v>106</v>
      </c>
      <c r="P642" t="s">
        <v>107</v>
      </c>
      <c r="Q642" t="s">
        <v>108</v>
      </c>
      <c r="R642" t="s">
        <v>109</v>
      </c>
    </row>
    <row r="643" spans="1:18" x14ac:dyDescent="0.3">
      <c r="A643">
        <v>80258</v>
      </c>
      <c r="B643">
        <v>122</v>
      </c>
      <c r="C643" t="s">
        <v>28</v>
      </c>
      <c r="D643" t="s">
        <v>206</v>
      </c>
      <c r="E643">
        <v>315</v>
      </c>
      <c r="F643" s="22">
        <v>45582</v>
      </c>
      <c r="G643" s="22">
        <v>45580</v>
      </c>
      <c r="H643" s="22">
        <v>45581</v>
      </c>
      <c r="I643" s="22">
        <v>45567</v>
      </c>
      <c r="J643" s="22">
        <v>45574</v>
      </c>
      <c r="K643" t="s">
        <v>104</v>
      </c>
      <c r="N643" t="s">
        <v>105</v>
      </c>
      <c r="O643" t="s">
        <v>106</v>
      </c>
      <c r="P643" t="s">
        <v>107</v>
      </c>
      <c r="Q643" t="s">
        <v>108</v>
      </c>
      <c r="R643" t="s">
        <v>109</v>
      </c>
    </row>
    <row r="644" spans="1:18" x14ac:dyDescent="0.3">
      <c r="A644">
        <v>80259</v>
      </c>
      <c r="B644">
        <v>122</v>
      </c>
      <c r="C644" t="s">
        <v>28</v>
      </c>
      <c r="D644" t="s">
        <v>221</v>
      </c>
      <c r="E644">
        <v>1314.98</v>
      </c>
      <c r="F644" s="22">
        <v>45582</v>
      </c>
      <c r="G644" s="22">
        <v>45580</v>
      </c>
      <c r="H644" s="22">
        <v>45581</v>
      </c>
      <c r="I644" s="22">
        <v>45568</v>
      </c>
      <c r="J644" s="22">
        <v>45574</v>
      </c>
      <c r="K644" t="s">
        <v>104</v>
      </c>
      <c r="N644" t="s">
        <v>105</v>
      </c>
      <c r="O644" t="s">
        <v>106</v>
      </c>
      <c r="P644" t="s">
        <v>107</v>
      </c>
      <c r="Q644" t="s">
        <v>108</v>
      </c>
      <c r="R644" t="s">
        <v>109</v>
      </c>
    </row>
    <row r="645" spans="1:18" x14ac:dyDescent="0.3">
      <c r="A645">
        <v>80264</v>
      </c>
      <c r="B645">
        <v>122</v>
      </c>
      <c r="C645" t="s">
        <v>28</v>
      </c>
      <c r="D645" t="s">
        <v>197</v>
      </c>
      <c r="E645">
        <v>2496.4499999999998</v>
      </c>
      <c r="F645" s="22">
        <v>45582</v>
      </c>
      <c r="G645" s="22">
        <v>45580</v>
      </c>
      <c r="H645" s="22">
        <v>45581</v>
      </c>
      <c r="I645" s="22">
        <v>45567</v>
      </c>
      <c r="J645" s="22">
        <v>45574</v>
      </c>
      <c r="K645" t="s">
        <v>104</v>
      </c>
      <c r="N645" t="s">
        <v>105</v>
      </c>
      <c r="O645" t="s">
        <v>106</v>
      </c>
      <c r="P645" t="s">
        <v>107</v>
      </c>
      <c r="Q645" t="s">
        <v>108</v>
      </c>
      <c r="R645" t="s">
        <v>109</v>
      </c>
    </row>
    <row r="646" spans="1:18" x14ac:dyDescent="0.3">
      <c r="A646">
        <v>80266</v>
      </c>
      <c r="B646">
        <v>122</v>
      </c>
      <c r="C646" t="s">
        <v>28</v>
      </c>
      <c r="D646" t="s">
        <v>375</v>
      </c>
      <c r="E646">
        <v>2870.26</v>
      </c>
      <c r="F646" s="22">
        <v>45583</v>
      </c>
      <c r="G646" s="22">
        <v>45580</v>
      </c>
      <c r="H646" s="22">
        <v>45581</v>
      </c>
      <c r="I646" s="22">
        <v>45569</v>
      </c>
      <c r="J646" s="22">
        <v>45574</v>
      </c>
      <c r="K646" t="s">
        <v>104</v>
      </c>
      <c r="N646" t="s">
        <v>105</v>
      </c>
      <c r="O646" t="s">
        <v>106</v>
      </c>
      <c r="P646" t="s">
        <v>107</v>
      </c>
      <c r="Q646" t="s">
        <v>108</v>
      </c>
      <c r="R646" t="s">
        <v>109</v>
      </c>
    </row>
    <row r="647" spans="1:18" x14ac:dyDescent="0.3">
      <c r="A647">
        <v>80269</v>
      </c>
      <c r="B647">
        <v>122</v>
      </c>
      <c r="C647" t="s">
        <v>28</v>
      </c>
      <c r="D647" t="s">
        <v>115</v>
      </c>
      <c r="E647">
        <v>2106.0100000000002</v>
      </c>
      <c r="F647" s="22">
        <v>45585</v>
      </c>
      <c r="G647" s="22">
        <v>45580</v>
      </c>
      <c r="H647" s="22">
        <v>45581</v>
      </c>
      <c r="I647" s="22">
        <v>45573</v>
      </c>
      <c r="J647" s="22">
        <v>45574</v>
      </c>
      <c r="K647" t="s">
        <v>104</v>
      </c>
      <c r="N647" t="s">
        <v>105</v>
      </c>
      <c r="O647" t="s">
        <v>106</v>
      </c>
      <c r="P647" t="s">
        <v>107</v>
      </c>
      <c r="Q647" t="s">
        <v>108</v>
      </c>
      <c r="R647" t="s">
        <v>109</v>
      </c>
    </row>
    <row r="648" spans="1:18" x14ac:dyDescent="0.3">
      <c r="A648">
        <v>80285</v>
      </c>
      <c r="B648">
        <v>122</v>
      </c>
      <c r="C648" t="s">
        <v>28</v>
      </c>
      <c r="D648" t="s">
        <v>376</v>
      </c>
      <c r="E648">
        <v>2334</v>
      </c>
      <c r="F648" s="22">
        <v>45582</v>
      </c>
      <c r="G648" s="22">
        <v>45580</v>
      </c>
      <c r="H648" s="22">
        <v>45581</v>
      </c>
      <c r="I648" s="22">
        <v>45568</v>
      </c>
      <c r="J648" s="22">
        <v>45575</v>
      </c>
      <c r="K648" t="s">
        <v>104</v>
      </c>
      <c r="N648" t="s">
        <v>105</v>
      </c>
      <c r="O648" t="s">
        <v>106</v>
      </c>
      <c r="P648" t="s">
        <v>107</v>
      </c>
      <c r="Q648" t="s">
        <v>108</v>
      </c>
      <c r="R648" t="s">
        <v>109</v>
      </c>
    </row>
    <row r="649" spans="1:18" x14ac:dyDescent="0.3">
      <c r="A649">
        <v>80299</v>
      </c>
      <c r="B649">
        <v>122</v>
      </c>
      <c r="C649" t="s">
        <v>28</v>
      </c>
      <c r="D649" t="s">
        <v>196</v>
      </c>
      <c r="E649">
        <v>716.25</v>
      </c>
      <c r="F649" s="22">
        <v>45582</v>
      </c>
      <c r="G649" s="22">
        <v>45580</v>
      </c>
      <c r="H649" s="22">
        <v>45581</v>
      </c>
      <c r="I649" s="22">
        <v>45569</v>
      </c>
      <c r="J649" s="22">
        <v>45575</v>
      </c>
      <c r="K649" t="s">
        <v>104</v>
      </c>
      <c r="N649" t="s">
        <v>105</v>
      </c>
      <c r="O649" t="s">
        <v>106</v>
      </c>
      <c r="P649" t="s">
        <v>107</v>
      </c>
      <c r="Q649" t="s">
        <v>108</v>
      </c>
      <c r="R649" t="s">
        <v>109</v>
      </c>
    </row>
    <row r="650" spans="1:18" x14ac:dyDescent="0.3">
      <c r="A650">
        <v>80776</v>
      </c>
      <c r="B650">
        <v>122</v>
      </c>
      <c r="C650" t="s">
        <v>28</v>
      </c>
      <c r="D650" t="s">
        <v>368</v>
      </c>
      <c r="E650">
        <v>400</v>
      </c>
      <c r="F650" s="22">
        <v>45581</v>
      </c>
      <c r="G650" s="22"/>
      <c r="H650" s="22">
        <v>45581</v>
      </c>
      <c r="I650" s="22">
        <v>45580</v>
      </c>
      <c r="J650" s="22">
        <v>45580</v>
      </c>
      <c r="K650" t="s">
        <v>119</v>
      </c>
      <c r="L650" t="s">
        <v>172</v>
      </c>
      <c r="M650" t="s">
        <v>260</v>
      </c>
      <c r="N650" t="s">
        <v>105</v>
      </c>
      <c r="O650" t="s">
        <v>106</v>
      </c>
      <c r="P650" t="s">
        <v>107</v>
      </c>
      <c r="Q650" t="s">
        <v>108</v>
      </c>
      <c r="R650" t="s">
        <v>109</v>
      </c>
    </row>
    <row r="651" spans="1:18" x14ac:dyDescent="0.3">
      <c r="A651">
        <v>80839</v>
      </c>
      <c r="B651">
        <v>122</v>
      </c>
      <c r="C651" t="s">
        <v>28</v>
      </c>
      <c r="D651" t="s">
        <v>123</v>
      </c>
      <c r="E651">
        <v>651.08000000000004</v>
      </c>
      <c r="F651" s="22">
        <v>45583</v>
      </c>
      <c r="G651" s="22"/>
      <c r="H651" s="22">
        <v>45581</v>
      </c>
      <c r="I651" s="22">
        <v>45580</v>
      </c>
      <c r="J651" s="22"/>
      <c r="K651" t="s">
        <v>119</v>
      </c>
      <c r="L651" t="s">
        <v>120</v>
      </c>
      <c r="M651" t="s">
        <v>121</v>
      </c>
      <c r="N651" t="s">
        <v>105</v>
      </c>
      <c r="O651" t="s">
        <v>106</v>
      </c>
      <c r="P651" t="s">
        <v>107</v>
      </c>
      <c r="Q651" t="s">
        <v>108</v>
      </c>
      <c r="R651" t="s">
        <v>109</v>
      </c>
    </row>
    <row r="652" spans="1:18" x14ac:dyDescent="0.3">
      <c r="A652">
        <v>80840</v>
      </c>
      <c r="B652">
        <v>122</v>
      </c>
      <c r="C652" t="s">
        <v>28</v>
      </c>
      <c r="D652" t="s">
        <v>125</v>
      </c>
      <c r="E652">
        <v>696.23</v>
      </c>
      <c r="F652" s="22">
        <v>45583</v>
      </c>
      <c r="G652" s="22"/>
      <c r="H652" s="22">
        <v>45581</v>
      </c>
      <c r="I652" s="22">
        <v>45580</v>
      </c>
      <c r="J652" s="22"/>
      <c r="K652" t="s">
        <v>119</v>
      </c>
      <c r="L652" t="s">
        <v>120</v>
      </c>
      <c r="M652" t="s">
        <v>121</v>
      </c>
      <c r="N652" t="s">
        <v>105</v>
      </c>
      <c r="O652" t="s">
        <v>106</v>
      </c>
      <c r="P652" t="s">
        <v>107</v>
      </c>
      <c r="Q652" t="s">
        <v>108</v>
      </c>
      <c r="R652" t="s">
        <v>109</v>
      </c>
    </row>
    <row r="653" spans="1:18" x14ac:dyDescent="0.3">
      <c r="A653">
        <v>80841</v>
      </c>
      <c r="B653">
        <v>122</v>
      </c>
      <c r="C653" t="s">
        <v>28</v>
      </c>
      <c r="D653" t="s">
        <v>126</v>
      </c>
      <c r="E653">
        <v>611.12</v>
      </c>
      <c r="F653" s="22">
        <v>45583</v>
      </c>
      <c r="G653" s="22"/>
      <c r="H653" s="22">
        <v>45581</v>
      </c>
      <c r="I653" s="22">
        <v>45580</v>
      </c>
      <c r="J653" s="22"/>
      <c r="K653" t="s">
        <v>119</v>
      </c>
      <c r="L653" t="s">
        <v>120</v>
      </c>
      <c r="M653" t="s">
        <v>121</v>
      </c>
      <c r="N653" t="s">
        <v>105</v>
      </c>
      <c r="O653" t="s">
        <v>106</v>
      </c>
      <c r="P653" t="s">
        <v>107</v>
      </c>
      <c r="Q653" t="s">
        <v>108</v>
      </c>
      <c r="R653" t="s">
        <v>109</v>
      </c>
    </row>
    <row r="654" spans="1:18" x14ac:dyDescent="0.3">
      <c r="A654">
        <v>80842</v>
      </c>
      <c r="B654">
        <v>122</v>
      </c>
      <c r="C654" t="s">
        <v>28</v>
      </c>
      <c r="D654" t="s">
        <v>127</v>
      </c>
      <c r="E654">
        <v>626.65</v>
      </c>
      <c r="F654" s="22">
        <v>45583</v>
      </c>
      <c r="G654" s="22"/>
      <c r="H654" s="22">
        <v>45581</v>
      </c>
      <c r="I654" s="22">
        <v>45580</v>
      </c>
      <c r="J654" s="22"/>
      <c r="K654" t="s">
        <v>119</v>
      </c>
      <c r="L654" t="s">
        <v>120</v>
      </c>
      <c r="M654" t="s">
        <v>121</v>
      </c>
      <c r="N654" t="s">
        <v>105</v>
      </c>
      <c r="O654" t="s">
        <v>106</v>
      </c>
      <c r="P654" t="s">
        <v>107</v>
      </c>
      <c r="Q654" t="s">
        <v>108</v>
      </c>
      <c r="R654" t="s">
        <v>109</v>
      </c>
    </row>
    <row r="655" spans="1:18" x14ac:dyDescent="0.3">
      <c r="A655">
        <v>80843</v>
      </c>
      <c r="B655">
        <v>122</v>
      </c>
      <c r="C655" t="s">
        <v>28</v>
      </c>
      <c r="D655" t="s">
        <v>118</v>
      </c>
      <c r="E655">
        <v>635.54</v>
      </c>
      <c r="F655" s="22">
        <v>45583</v>
      </c>
      <c r="G655" s="22"/>
      <c r="H655" s="22">
        <v>45581</v>
      </c>
      <c r="I655" s="22">
        <v>45580</v>
      </c>
      <c r="J655" s="22"/>
      <c r="K655" t="s">
        <v>119</v>
      </c>
      <c r="L655" t="s">
        <v>120</v>
      </c>
      <c r="M655" t="s">
        <v>121</v>
      </c>
      <c r="N655" t="s">
        <v>105</v>
      </c>
      <c r="O655" t="s">
        <v>106</v>
      </c>
      <c r="P655" t="s">
        <v>107</v>
      </c>
      <c r="Q655" t="s">
        <v>108</v>
      </c>
      <c r="R655" t="s">
        <v>109</v>
      </c>
    </row>
    <row r="656" spans="1:18" x14ac:dyDescent="0.3">
      <c r="A656">
        <v>80844</v>
      </c>
      <c r="B656">
        <v>122</v>
      </c>
      <c r="C656" t="s">
        <v>28</v>
      </c>
      <c r="D656" t="s">
        <v>128</v>
      </c>
      <c r="E656">
        <v>655.58</v>
      </c>
      <c r="F656" s="22">
        <v>45583</v>
      </c>
      <c r="G656" s="22"/>
      <c r="H656" s="22">
        <v>45581</v>
      </c>
      <c r="I656" s="22">
        <v>45580</v>
      </c>
      <c r="J656" s="22"/>
      <c r="K656" t="s">
        <v>119</v>
      </c>
      <c r="L656" t="s">
        <v>120</v>
      </c>
      <c r="M656" t="s">
        <v>121</v>
      </c>
      <c r="N656" t="s">
        <v>105</v>
      </c>
      <c r="O656" t="s">
        <v>106</v>
      </c>
      <c r="P656" t="s">
        <v>107</v>
      </c>
      <c r="Q656" t="s">
        <v>108</v>
      </c>
      <c r="R656" t="s">
        <v>109</v>
      </c>
    </row>
    <row r="657" spans="1:18" x14ac:dyDescent="0.3">
      <c r="A657">
        <v>80845</v>
      </c>
      <c r="B657">
        <v>122</v>
      </c>
      <c r="C657" t="s">
        <v>28</v>
      </c>
      <c r="D657" t="s">
        <v>129</v>
      </c>
      <c r="E657">
        <v>621.07000000000005</v>
      </c>
      <c r="F657" s="22">
        <v>45583</v>
      </c>
      <c r="G657" s="22"/>
      <c r="H657" s="22">
        <v>45581</v>
      </c>
      <c r="I657" s="22">
        <v>45580</v>
      </c>
      <c r="J657" s="22"/>
      <c r="K657" t="s">
        <v>119</v>
      </c>
      <c r="L657" t="s">
        <v>120</v>
      </c>
      <c r="M657" t="s">
        <v>121</v>
      </c>
      <c r="N657" t="s">
        <v>105</v>
      </c>
      <c r="O657" t="s">
        <v>106</v>
      </c>
      <c r="P657" t="s">
        <v>107</v>
      </c>
      <c r="Q657" t="s">
        <v>108</v>
      </c>
      <c r="R657" t="s">
        <v>109</v>
      </c>
    </row>
    <row r="658" spans="1:18" x14ac:dyDescent="0.3">
      <c r="A658">
        <v>80846</v>
      </c>
      <c r="B658">
        <v>122</v>
      </c>
      <c r="C658" t="s">
        <v>28</v>
      </c>
      <c r="D658" t="s">
        <v>130</v>
      </c>
      <c r="E658">
        <v>620.09</v>
      </c>
      <c r="F658" s="22">
        <v>45583</v>
      </c>
      <c r="G658" s="22"/>
      <c r="H658" s="22">
        <v>45581</v>
      </c>
      <c r="I658" s="22">
        <v>45580</v>
      </c>
      <c r="J658" s="22"/>
      <c r="K658" t="s">
        <v>119</v>
      </c>
      <c r="L658" t="s">
        <v>120</v>
      </c>
      <c r="M658" t="s">
        <v>121</v>
      </c>
      <c r="N658" t="s">
        <v>105</v>
      </c>
      <c r="O658" t="s">
        <v>106</v>
      </c>
      <c r="P658" t="s">
        <v>107</v>
      </c>
      <c r="Q658" t="s">
        <v>108</v>
      </c>
      <c r="R658" t="s">
        <v>109</v>
      </c>
    </row>
    <row r="659" spans="1:18" x14ac:dyDescent="0.3">
      <c r="A659">
        <v>80847</v>
      </c>
      <c r="B659">
        <v>122</v>
      </c>
      <c r="C659" t="s">
        <v>28</v>
      </c>
      <c r="D659" t="s">
        <v>131</v>
      </c>
      <c r="E659">
        <v>629.33000000000004</v>
      </c>
      <c r="F659" s="22">
        <v>45583</v>
      </c>
      <c r="G659" s="22"/>
      <c r="H659" s="22">
        <v>45581</v>
      </c>
      <c r="I659" s="22">
        <v>45580</v>
      </c>
      <c r="J659" s="22"/>
      <c r="K659" t="s">
        <v>119</v>
      </c>
      <c r="L659" t="s">
        <v>120</v>
      </c>
      <c r="M659" t="s">
        <v>121</v>
      </c>
      <c r="N659" t="s">
        <v>105</v>
      </c>
      <c r="O659" t="s">
        <v>106</v>
      </c>
      <c r="P659" t="s">
        <v>107</v>
      </c>
      <c r="Q659" t="s">
        <v>108</v>
      </c>
      <c r="R659" t="s">
        <v>109</v>
      </c>
    </row>
    <row r="660" spans="1:18" x14ac:dyDescent="0.3">
      <c r="A660">
        <v>80848</v>
      </c>
      <c r="B660">
        <v>122</v>
      </c>
      <c r="C660" t="s">
        <v>28</v>
      </c>
      <c r="D660" t="s">
        <v>132</v>
      </c>
      <c r="E660">
        <v>595.79</v>
      </c>
      <c r="F660" s="22">
        <v>45583</v>
      </c>
      <c r="G660" s="22"/>
      <c r="H660" s="22">
        <v>45581</v>
      </c>
      <c r="I660" s="22">
        <v>45580</v>
      </c>
      <c r="J660" s="22"/>
      <c r="K660" t="s">
        <v>119</v>
      </c>
      <c r="L660" t="s">
        <v>120</v>
      </c>
      <c r="M660" t="s">
        <v>121</v>
      </c>
      <c r="N660" t="s">
        <v>105</v>
      </c>
      <c r="O660" t="s">
        <v>106</v>
      </c>
      <c r="P660" t="s">
        <v>107</v>
      </c>
      <c r="Q660" t="s">
        <v>108</v>
      </c>
      <c r="R660" t="s">
        <v>109</v>
      </c>
    </row>
    <row r="661" spans="1:18" x14ac:dyDescent="0.3">
      <c r="A661">
        <v>80849</v>
      </c>
      <c r="B661">
        <v>122</v>
      </c>
      <c r="C661" t="s">
        <v>28</v>
      </c>
      <c r="D661" t="s">
        <v>133</v>
      </c>
      <c r="E661">
        <v>641.86</v>
      </c>
      <c r="F661" s="22">
        <v>45583</v>
      </c>
      <c r="G661" s="22"/>
      <c r="H661" s="22">
        <v>45581</v>
      </c>
      <c r="I661" s="22">
        <v>45580</v>
      </c>
      <c r="J661" s="22"/>
      <c r="K661" t="s">
        <v>119</v>
      </c>
      <c r="L661" t="s">
        <v>120</v>
      </c>
      <c r="M661" t="s">
        <v>121</v>
      </c>
      <c r="N661" t="s">
        <v>105</v>
      </c>
      <c r="O661" t="s">
        <v>106</v>
      </c>
      <c r="P661" t="s">
        <v>107</v>
      </c>
      <c r="Q661" t="s">
        <v>108</v>
      </c>
      <c r="R661" t="s">
        <v>109</v>
      </c>
    </row>
    <row r="662" spans="1:18" x14ac:dyDescent="0.3">
      <c r="A662">
        <v>80850</v>
      </c>
      <c r="B662">
        <v>122</v>
      </c>
      <c r="C662" t="s">
        <v>28</v>
      </c>
      <c r="D662" t="s">
        <v>134</v>
      </c>
      <c r="E662">
        <v>659.46</v>
      </c>
      <c r="F662" s="22">
        <v>45583</v>
      </c>
      <c r="G662" s="22"/>
      <c r="H662" s="22">
        <v>45581</v>
      </c>
      <c r="I662" s="22">
        <v>45580</v>
      </c>
      <c r="J662" s="22"/>
      <c r="K662" t="s">
        <v>119</v>
      </c>
      <c r="L662" t="s">
        <v>120</v>
      </c>
      <c r="M662" t="s">
        <v>121</v>
      </c>
      <c r="N662" t="s">
        <v>105</v>
      </c>
      <c r="O662" t="s">
        <v>106</v>
      </c>
      <c r="P662" t="s">
        <v>107</v>
      </c>
      <c r="Q662" t="s">
        <v>108</v>
      </c>
      <c r="R662" t="s">
        <v>109</v>
      </c>
    </row>
    <row r="663" spans="1:18" x14ac:dyDescent="0.3">
      <c r="A663">
        <v>80851</v>
      </c>
      <c r="B663">
        <v>122</v>
      </c>
      <c r="C663" t="s">
        <v>28</v>
      </c>
      <c r="D663" t="s">
        <v>135</v>
      </c>
      <c r="E663">
        <v>642.16999999999996</v>
      </c>
      <c r="F663" s="22">
        <v>45583</v>
      </c>
      <c r="G663" s="22"/>
      <c r="H663" s="22">
        <v>45581</v>
      </c>
      <c r="I663" s="22">
        <v>45580</v>
      </c>
      <c r="J663" s="22"/>
      <c r="K663" t="s">
        <v>119</v>
      </c>
      <c r="L663" t="s">
        <v>120</v>
      </c>
      <c r="M663" t="s">
        <v>121</v>
      </c>
      <c r="N663" t="s">
        <v>105</v>
      </c>
      <c r="O663" t="s">
        <v>106</v>
      </c>
      <c r="P663" t="s">
        <v>107</v>
      </c>
      <c r="Q663" t="s">
        <v>108</v>
      </c>
      <c r="R663" t="s">
        <v>109</v>
      </c>
    </row>
    <row r="664" spans="1:18" x14ac:dyDescent="0.3">
      <c r="A664">
        <v>80852</v>
      </c>
      <c r="B664">
        <v>122</v>
      </c>
      <c r="C664" t="s">
        <v>28</v>
      </c>
      <c r="D664" t="s">
        <v>136</v>
      </c>
      <c r="E664">
        <v>734.64</v>
      </c>
      <c r="F664" s="22">
        <v>45583</v>
      </c>
      <c r="G664" s="22"/>
      <c r="H664" s="22">
        <v>45581</v>
      </c>
      <c r="I664" s="22">
        <v>45580</v>
      </c>
      <c r="J664" s="22"/>
      <c r="K664" t="s">
        <v>119</v>
      </c>
      <c r="L664" t="s">
        <v>120</v>
      </c>
      <c r="M664" t="s">
        <v>121</v>
      </c>
      <c r="N664" t="s">
        <v>105</v>
      </c>
      <c r="O664" t="s">
        <v>106</v>
      </c>
      <c r="P664" t="s">
        <v>107</v>
      </c>
      <c r="Q664" t="s">
        <v>108</v>
      </c>
      <c r="R664" t="s">
        <v>109</v>
      </c>
    </row>
    <row r="665" spans="1:18" x14ac:dyDescent="0.3">
      <c r="A665">
        <v>80853</v>
      </c>
      <c r="B665">
        <v>122</v>
      </c>
      <c r="C665" t="s">
        <v>28</v>
      </c>
      <c r="D665" t="s">
        <v>137</v>
      </c>
      <c r="E665">
        <v>737.65</v>
      </c>
      <c r="F665" s="22">
        <v>45583</v>
      </c>
      <c r="G665" s="22"/>
      <c r="H665" s="22">
        <v>45581</v>
      </c>
      <c r="I665" s="22">
        <v>45580</v>
      </c>
      <c r="J665" s="22"/>
      <c r="K665" t="s">
        <v>119</v>
      </c>
      <c r="L665" t="s">
        <v>120</v>
      </c>
      <c r="M665" t="s">
        <v>121</v>
      </c>
      <c r="N665" t="s">
        <v>105</v>
      </c>
      <c r="O665" t="s">
        <v>106</v>
      </c>
      <c r="P665" t="s">
        <v>107</v>
      </c>
      <c r="Q665" t="s">
        <v>108</v>
      </c>
      <c r="R665" t="s">
        <v>109</v>
      </c>
    </row>
    <row r="666" spans="1:18" x14ac:dyDescent="0.3">
      <c r="A666">
        <v>80854</v>
      </c>
      <c r="B666">
        <v>122</v>
      </c>
      <c r="C666" t="s">
        <v>28</v>
      </c>
      <c r="D666" t="s">
        <v>138</v>
      </c>
      <c r="E666">
        <v>616.17999999999995</v>
      </c>
      <c r="F666" s="22">
        <v>45583</v>
      </c>
      <c r="G666" s="22"/>
      <c r="H666" s="22">
        <v>45581</v>
      </c>
      <c r="I666" s="22">
        <v>45580</v>
      </c>
      <c r="J666" s="22"/>
      <c r="K666" t="s">
        <v>119</v>
      </c>
      <c r="L666" t="s">
        <v>120</v>
      </c>
      <c r="M666" t="s">
        <v>121</v>
      </c>
      <c r="N666" t="s">
        <v>105</v>
      </c>
      <c r="O666" t="s">
        <v>106</v>
      </c>
      <c r="P666" t="s">
        <v>107</v>
      </c>
      <c r="Q666" t="s">
        <v>108</v>
      </c>
      <c r="R666" t="s">
        <v>109</v>
      </c>
    </row>
    <row r="667" spans="1:18" x14ac:dyDescent="0.3">
      <c r="A667">
        <v>80855</v>
      </c>
      <c r="B667">
        <v>122</v>
      </c>
      <c r="C667" t="s">
        <v>28</v>
      </c>
      <c r="D667" t="s">
        <v>139</v>
      </c>
      <c r="E667">
        <v>616.17999999999995</v>
      </c>
      <c r="F667" s="22">
        <v>45583</v>
      </c>
      <c r="G667" s="22"/>
      <c r="H667" s="22">
        <v>45581</v>
      </c>
      <c r="I667" s="22">
        <v>45580</v>
      </c>
      <c r="J667" s="22"/>
      <c r="K667" t="s">
        <v>119</v>
      </c>
      <c r="L667" t="s">
        <v>120</v>
      </c>
      <c r="M667" t="s">
        <v>121</v>
      </c>
      <c r="N667" t="s">
        <v>105</v>
      </c>
      <c r="O667" t="s">
        <v>106</v>
      </c>
      <c r="P667" t="s">
        <v>107</v>
      </c>
      <c r="Q667" t="s">
        <v>108</v>
      </c>
      <c r="R667" t="s">
        <v>109</v>
      </c>
    </row>
    <row r="668" spans="1:18" x14ac:dyDescent="0.3">
      <c r="A668">
        <v>80856</v>
      </c>
      <c r="B668">
        <v>122</v>
      </c>
      <c r="C668" t="s">
        <v>28</v>
      </c>
      <c r="D668" t="s">
        <v>140</v>
      </c>
      <c r="E668">
        <v>815.56</v>
      </c>
      <c r="F668" s="22">
        <v>45583</v>
      </c>
      <c r="G668" s="22"/>
      <c r="H668" s="22">
        <v>45581</v>
      </c>
      <c r="I668" s="22">
        <v>45580</v>
      </c>
      <c r="J668" s="22"/>
      <c r="K668" t="s">
        <v>119</v>
      </c>
      <c r="L668" t="s">
        <v>120</v>
      </c>
      <c r="M668" t="s">
        <v>121</v>
      </c>
      <c r="N668" t="s">
        <v>105</v>
      </c>
      <c r="O668" t="s">
        <v>106</v>
      </c>
      <c r="P668" t="s">
        <v>107</v>
      </c>
      <c r="Q668" t="s">
        <v>108</v>
      </c>
      <c r="R668" t="s">
        <v>109</v>
      </c>
    </row>
    <row r="669" spans="1:18" x14ac:dyDescent="0.3">
      <c r="A669">
        <v>80857</v>
      </c>
      <c r="B669">
        <v>122</v>
      </c>
      <c r="C669" t="s">
        <v>28</v>
      </c>
      <c r="D669" t="s">
        <v>141</v>
      </c>
      <c r="E669">
        <v>667.75</v>
      </c>
      <c r="F669" s="22">
        <v>45583</v>
      </c>
      <c r="G669" s="22"/>
      <c r="H669" s="22">
        <v>45581</v>
      </c>
      <c r="I669" s="22">
        <v>45580</v>
      </c>
      <c r="J669" s="22"/>
      <c r="K669" t="s">
        <v>119</v>
      </c>
      <c r="L669" t="s">
        <v>120</v>
      </c>
      <c r="M669" t="s">
        <v>121</v>
      </c>
      <c r="N669" t="s">
        <v>105</v>
      </c>
      <c r="O669" t="s">
        <v>106</v>
      </c>
      <c r="P669" t="s">
        <v>107</v>
      </c>
      <c r="Q669" t="s">
        <v>108</v>
      </c>
      <c r="R669" t="s">
        <v>109</v>
      </c>
    </row>
    <row r="670" spans="1:18" x14ac:dyDescent="0.3">
      <c r="A670">
        <v>80858</v>
      </c>
      <c r="B670">
        <v>122</v>
      </c>
      <c r="C670" t="s">
        <v>28</v>
      </c>
      <c r="D670" t="s">
        <v>142</v>
      </c>
      <c r="E670">
        <v>615.70000000000005</v>
      </c>
      <c r="F670" s="22">
        <v>45583</v>
      </c>
      <c r="G670" s="22"/>
      <c r="H670" s="22">
        <v>45581</v>
      </c>
      <c r="I670" s="22">
        <v>45580</v>
      </c>
      <c r="J670" s="22"/>
      <c r="K670" t="s">
        <v>119</v>
      </c>
      <c r="L670" t="s">
        <v>120</v>
      </c>
      <c r="M670" t="s">
        <v>121</v>
      </c>
      <c r="N670" t="s">
        <v>105</v>
      </c>
      <c r="O670" t="s">
        <v>106</v>
      </c>
      <c r="P670" t="s">
        <v>107</v>
      </c>
      <c r="Q670" t="s">
        <v>108</v>
      </c>
      <c r="R670" t="s">
        <v>109</v>
      </c>
    </row>
    <row r="671" spans="1:18" x14ac:dyDescent="0.3">
      <c r="A671">
        <v>80859</v>
      </c>
      <c r="B671">
        <v>122</v>
      </c>
      <c r="C671" t="s">
        <v>28</v>
      </c>
      <c r="D671" t="s">
        <v>143</v>
      </c>
      <c r="E671">
        <v>700.29</v>
      </c>
      <c r="F671" s="22">
        <v>45583</v>
      </c>
      <c r="G671" s="22"/>
      <c r="H671" s="22">
        <v>45581</v>
      </c>
      <c r="I671" s="22">
        <v>45580</v>
      </c>
      <c r="J671" s="22"/>
      <c r="K671" t="s">
        <v>119</v>
      </c>
      <c r="L671" t="s">
        <v>120</v>
      </c>
      <c r="M671" t="s">
        <v>121</v>
      </c>
      <c r="N671" t="s">
        <v>105</v>
      </c>
      <c r="O671" t="s">
        <v>106</v>
      </c>
      <c r="P671" t="s">
        <v>107</v>
      </c>
      <c r="Q671" t="s">
        <v>108</v>
      </c>
      <c r="R671" t="s">
        <v>109</v>
      </c>
    </row>
    <row r="672" spans="1:18" x14ac:dyDescent="0.3">
      <c r="A672">
        <v>80860</v>
      </c>
      <c r="B672">
        <v>122</v>
      </c>
      <c r="C672" t="s">
        <v>28</v>
      </c>
      <c r="D672" t="s">
        <v>351</v>
      </c>
      <c r="E672">
        <v>786.13</v>
      </c>
      <c r="F672" s="22">
        <v>45583</v>
      </c>
      <c r="G672" s="22"/>
      <c r="H672" s="22">
        <v>45581</v>
      </c>
      <c r="I672" s="22">
        <v>45580</v>
      </c>
      <c r="J672" s="22"/>
      <c r="K672" t="s">
        <v>119</v>
      </c>
      <c r="L672" t="s">
        <v>120</v>
      </c>
      <c r="M672" t="s">
        <v>121</v>
      </c>
      <c r="N672" t="s">
        <v>105</v>
      </c>
      <c r="O672" t="s">
        <v>106</v>
      </c>
      <c r="P672" t="s">
        <v>107</v>
      </c>
      <c r="Q672" t="s">
        <v>108</v>
      </c>
      <c r="R672" t="s">
        <v>109</v>
      </c>
    </row>
    <row r="673" spans="1:18" x14ac:dyDescent="0.3">
      <c r="A673">
        <v>80861</v>
      </c>
      <c r="B673">
        <v>122</v>
      </c>
      <c r="C673" t="s">
        <v>28</v>
      </c>
      <c r="D673" t="s">
        <v>144</v>
      </c>
      <c r="E673">
        <v>568.39</v>
      </c>
      <c r="F673" s="22">
        <v>45583</v>
      </c>
      <c r="G673" s="22"/>
      <c r="H673" s="22">
        <v>45581</v>
      </c>
      <c r="I673" s="22">
        <v>45580</v>
      </c>
      <c r="J673" s="22"/>
      <c r="K673" t="s">
        <v>119</v>
      </c>
      <c r="L673" t="s">
        <v>120</v>
      </c>
      <c r="M673" t="s">
        <v>121</v>
      </c>
      <c r="N673" t="s">
        <v>105</v>
      </c>
      <c r="O673" t="s">
        <v>106</v>
      </c>
      <c r="P673" t="s">
        <v>107</v>
      </c>
      <c r="Q673" t="s">
        <v>108</v>
      </c>
      <c r="R673" t="s">
        <v>109</v>
      </c>
    </row>
    <row r="674" spans="1:18" x14ac:dyDescent="0.3">
      <c r="A674">
        <v>80862</v>
      </c>
      <c r="B674">
        <v>122</v>
      </c>
      <c r="C674" t="s">
        <v>28</v>
      </c>
      <c r="D674" t="s">
        <v>145</v>
      </c>
      <c r="E674">
        <v>855.68</v>
      </c>
      <c r="F674" s="22">
        <v>45583</v>
      </c>
      <c r="G674" s="22"/>
      <c r="H674" s="22">
        <v>45581</v>
      </c>
      <c r="I674" s="22">
        <v>45580</v>
      </c>
      <c r="J674" s="22"/>
      <c r="K674" t="s">
        <v>119</v>
      </c>
      <c r="L674" t="s">
        <v>120</v>
      </c>
      <c r="M674" t="s">
        <v>121</v>
      </c>
      <c r="N674" t="s">
        <v>105</v>
      </c>
      <c r="O674" t="s">
        <v>106</v>
      </c>
      <c r="P674" t="s">
        <v>107</v>
      </c>
      <c r="Q674" t="s">
        <v>108</v>
      </c>
      <c r="R674" t="s">
        <v>109</v>
      </c>
    </row>
    <row r="675" spans="1:18" x14ac:dyDescent="0.3">
      <c r="A675">
        <v>80863</v>
      </c>
      <c r="B675">
        <v>122</v>
      </c>
      <c r="C675" t="s">
        <v>28</v>
      </c>
      <c r="D675" t="s">
        <v>146</v>
      </c>
      <c r="E675">
        <v>886.43</v>
      </c>
      <c r="F675" s="22">
        <v>45583</v>
      </c>
      <c r="G675" s="22"/>
      <c r="H675" s="22">
        <v>45581</v>
      </c>
      <c r="I675" s="22">
        <v>45580</v>
      </c>
      <c r="J675" s="22"/>
      <c r="K675" t="s">
        <v>119</v>
      </c>
      <c r="L675" t="s">
        <v>120</v>
      </c>
      <c r="M675" t="s">
        <v>121</v>
      </c>
      <c r="N675" t="s">
        <v>105</v>
      </c>
      <c r="O675" t="s">
        <v>106</v>
      </c>
      <c r="P675" t="s">
        <v>107</v>
      </c>
      <c r="Q675" t="s">
        <v>108</v>
      </c>
      <c r="R675" t="s">
        <v>109</v>
      </c>
    </row>
    <row r="676" spans="1:18" x14ac:dyDescent="0.3">
      <c r="A676">
        <v>80864</v>
      </c>
      <c r="B676">
        <v>122</v>
      </c>
      <c r="C676" t="s">
        <v>28</v>
      </c>
      <c r="D676" t="s">
        <v>147</v>
      </c>
      <c r="E676">
        <v>591.6</v>
      </c>
      <c r="F676" s="22">
        <v>45583</v>
      </c>
      <c r="G676" s="22"/>
      <c r="H676" s="22">
        <v>45581</v>
      </c>
      <c r="I676" s="22">
        <v>45580</v>
      </c>
      <c r="J676" s="22"/>
      <c r="K676" t="s">
        <v>119</v>
      </c>
      <c r="L676" t="s">
        <v>120</v>
      </c>
      <c r="M676" t="s">
        <v>121</v>
      </c>
      <c r="N676" t="s">
        <v>105</v>
      </c>
      <c r="O676" t="s">
        <v>106</v>
      </c>
      <c r="P676" t="s">
        <v>107</v>
      </c>
      <c r="Q676" t="s">
        <v>108</v>
      </c>
      <c r="R676" t="s">
        <v>109</v>
      </c>
    </row>
    <row r="677" spans="1:18" x14ac:dyDescent="0.3">
      <c r="A677">
        <v>80865</v>
      </c>
      <c r="B677">
        <v>122</v>
      </c>
      <c r="C677" t="s">
        <v>28</v>
      </c>
      <c r="D677" t="s">
        <v>148</v>
      </c>
      <c r="E677">
        <v>781.48</v>
      </c>
      <c r="F677" s="22">
        <v>45583</v>
      </c>
      <c r="G677" s="22"/>
      <c r="H677" s="22">
        <v>45581</v>
      </c>
      <c r="I677" s="22">
        <v>45580</v>
      </c>
      <c r="J677" s="22"/>
      <c r="K677" t="s">
        <v>119</v>
      </c>
      <c r="L677" t="s">
        <v>120</v>
      </c>
      <c r="M677" t="s">
        <v>121</v>
      </c>
      <c r="N677" t="s">
        <v>105</v>
      </c>
      <c r="O677" t="s">
        <v>106</v>
      </c>
      <c r="P677" t="s">
        <v>107</v>
      </c>
      <c r="Q677" t="s">
        <v>108</v>
      </c>
      <c r="R677" t="s">
        <v>109</v>
      </c>
    </row>
    <row r="678" spans="1:18" x14ac:dyDescent="0.3">
      <c r="A678">
        <v>80866</v>
      </c>
      <c r="B678">
        <v>122</v>
      </c>
      <c r="C678" t="s">
        <v>28</v>
      </c>
      <c r="D678" t="s">
        <v>149</v>
      </c>
      <c r="E678">
        <v>603.52</v>
      </c>
      <c r="F678" s="22">
        <v>45583</v>
      </c>
      <c r="G678" s="22"/>
      <c r="H678" s="22">
        <v>45581</v>
      </c>
      <c r="I678" s="22">
        <v>45580</v>
      </c>
      <c r="J678" s="22"/>
      <c r="K678" t="s">
        <v>119</v>
      </c>
      <c r="L678" t="s">
        <v>120</v>
      </c>
      <c r="M678" t="s">
        <v>121</v>
      </c>
      <c r="N678" t="s">
        <v>105</v>
      </c>
      <c r="O678" t="s">
        <v>106</v>
      </c>
      <c r="P678" t="s">
        <v>107</v>
      </c>
      <c r="Q678" t="s">
        <v>108</v>
      </c>
      <c r="R678" t="s">
        <v>109</v>
      </c>
    </row>
    <row r="679" spans="1:18" x14ac:dyDescent="0.3">
      <c r="A679">
        <v>80867</v>
      </c>
      <c r="B679">
        <v>122</v>
      </c>
      <c r="C679" t="s">
        <v>28</v>
      </c>
      <c r="D679" t="s">
        <v>150</v>
      </c>
      <c r="E679">
        <v>758.4</v>
      </c>
      <c r="F679" s="22">
        <v>45583</v>
      </c>
      <c r="G679" s="22"/>
      <c r="H679" s="22">
        <v>45581</v>
      </c>
      <c r="I679" s="22">
        <v>45580</v>
      </c>
      <c r="J679" s="22"/>
      <c r="K679" t="s">
        <v>119</v>
      </c>
      <c r="L679" t="s">
        <v>120</v>
      </c>
      <c r="M679" t="s">
        <v>121</v>
      </c>
      <c r="N679" t="s">
        <v>105</v>
      </c>
      <c r="O679" t="s">
        <v>106</v>
      </c>
      <c r="P679" t="s">
        <v>107</v>
      </c>
      <c r="Q679" t="s">
        <v>108</v>
      </c>
      <c r="R679" t="s">
        <v>109</v>
      </c>
    </row>
    <row r="680" spans="1:18" x14ac:dyDescent="0.3">
      <c r="A680">
        <v>80868</v>
      </c>
      <c r="B680">
        <v>122</v>
      </c>
      <c r="C680" t="s">
        <v>28</v>
      </c>
      <c r="D680" t="s">
        <v>328</v>
      </c>
      <c r="E680">
        <v>641.07000000000005</v>
      </c>
      <c r="F680" s="22">
        <v>45583</v>
      </c>
      <c r="G680" s="22"/>
      <c r="H680" s="22">
        <v>45581</v>
      </c>
      <c r="I680" s="22">
        <v>45580</v>
      </c>
      <c r="J680" s="22"/>
      <c r="K680" t="s">
        <v>119</v>
      </c>
      <c r="L680" t="s">
        <v>120</v>
      </c>
      <c r="M680" t="s">
        <v>121</v>
      </c>
      <c r="N680" t="s">
        <v>105</v>
      </c>
      <c r="O680" t="s">
        <v>106</v>
      </c>
      <c r="P680" t="s">
        <v>107</v>
      </c>
      <c r="Q680" t="s">
        <v>108</v>
      </c>
      <c r="R680" t="s">
        <v>109</v>
      </c>
    </row>
    <row r="681" spans="1:18" x14ac:dyDescent="0.3">
      <c r="A681">
        <v>50875</v>
      </c>
      <c r="B681">
        <v>122</v>
      </c>
      <c r="C681" t="s">
        <v>28</v>
      </c>
      <c r="D681" t="s">
        <v>266</v>
      </c>
      <c r="E681">
        <v>660</v>
      </c>
      <c r="F681" s="22">
        <v>45585</v>
      </c>
      <c r="G681" s="22">
        <v>45580</v>
      </c>
      <c r="H681" s="22">
        <v>45581</v>
      </c>
      <c r="I681" s="22">
        <v>45566</v>
      </c>
      <c r="J681" s="22">
        <v>45405</v>
      </c>
      <c r="K681" t="s">
        <v>104</v>
      </c>
      <c r="L681" t="s">
        <v>184</v>
      </c>
      <c r="M681" t="s">
        <v>185</v>
      </c>
      <c r="N681" t="s">
        <v>105</v>
      </c>
      <c r="O681" t="s">
        <v>106</v>
      </c>
      <c r="P681" t="s">
        <v>107</v>
      </c>
      <c r="Q681" t="s">
        <v>108</v>
      </c>
      <c r="R681" t="s">
        <v>109</v>
      </c>
    </row>
    <row r="682" spans="1:18" x14ac:dyDescent="0.3">
      <c r="A682">
        <v>80718</v>
      </c>
      <c r="B682">
        <v>122</v>
      </c>
      <c r="C682" t="s">
        <v>28</v>
      </c>
      <c r="D682" t="s">
        <v>360</v>
      </c>
      <c r="E682">
        <v>40000</v>
      </c>
      <c r="F682" s="22">
        <v>45580</v>
      </c>
      <c r="G682" s="22"/>
      <c r="H682" s="22">
        <v>45580</v>
      </c>
      <c r="I682" s="22">
        <v>45580</v>
      </c>
      <c r="J682" s="22">
        <v>45580</v>
      </c>
      <c r="K682" t="s">
        <v>119</v>
      </c>
      <c r="L682" t="s">
        <v>177</v>
      </c>
      <c r="M682" t="s">
        <v>178</v>
      </c>
      <c r="N682" t="s">
        <v>105</v>
      </c>
      <c r="O682" t="s">
        <v>106</v>
      </c>
      <c r="P682" t="s">
        <v>107</v>
      </c>
      <c r="Q682" t="s">
        <v>108</v>
      </c>
      <c r="R682" t="s">
        <v>109</v>
      </c>
    </row>
    <row r="683" spans="1:18" x14ac:dyDescent="0.3">
      <c r="A683">
        <v>80719</v>
      </c>
      <c r="B683">
        <v>122</v>
      </c>
      <c r="C683" t="s">
        <v>28</v>
      </c>
      <c r="D683" t="s">
        <v>176</v>
      </c>
      <c r="E683">
        <v>60000</v>
      </c>
      <c r="F683" s="22">
        <v>45580</v>
      </c>
      <c r="G683" s="22"/>
      <c r="H683" s="22">
        <v>45580</v>
      </c>
      <c r="I683" s="22">
        <v>45580</v>
      </c>
      <c r="J683" s="22">
        <v>45580</v>
      </c>
      <c r="K683" t="s">
        <v>119</v>
      </c>
      <c r="L683" t="s">
        <v>177</v>
      </c>
      <c r="M683" t="s">
        <v>178</v>
      </c>
      <c r="N683" t="s">
        <v>105</v>
      </c>
      <c r="O683" t="s">
        <v>106</v>
      </c>
      <c r="P683" t="s">
        <v>107</v>
      </c>
      <c r="Q683" t="s">
        <v>108</v>
      </c>
      <c r="R683" t="s">
        <v>109</v>
      </c>
    </row>
    <row r="684" spans="1:18" x14ac:dyDescent="0.3">
      <c r="A684">
        <v>80771</v>
      </c>
      <c r="B684">
        <v>122</v>
      </c>
      <c r="C684" t="s">
        <v>28</v>
      </c>
      <c r="D684" t="s">
        <v>377</v>
      </c>
      <c r="E684">
        <v>65.5</v>
      </c>
      <c r="F684" s="22">
        <v>45580</v>
      </c>
      <c r="G684" s="22"/>
      <c r="H684" s="22">
        <v>45580</v>
      </c>
      <c r="I684" s="22">
        <v>45580</v>
      </c>
      <c r="J684" s="22">
        <v>45580</v>
      </c>
      <c r="K684" t="s">
        <v>104</v>
      </c>
      <c r="L684" t="s">
        <v>182</v>
      </c>
      <c r="M684" t="s">
        <v>18</v>
      </c>
      <c r="N684" t="s">
        <v>105</v>
      </c>
      <c r="O684" t="s">
        <v>106</v>
      </c>
      <c r="P684" t="s">
        <v>107</v>
      </c>
      <c r="Q684" t="s">
        <v>108</v>
      </c>
      <c r="R684" t="s">
        <v>109</v>
      </c>
    </row>
    <row r="685" spans="1:18" x14ac:dyDescent="0.3">
      <c r="A685">
        <v>80772</v>
      </c>
      <c r="B685">
        <v>122</v>
      </c>
      <c r="C685" t="s">
        <v>28</v>
      </c>
      <c r="D685" t="s">
        <v>168</v>
      </c>
      <c r="E685">
        <v>979.47</v>
      </c>
      <c r="F685" s="22">
        <v>45586</v>
      </c>
      <c r="G685" s="22"/>
      <c r="H685" s="22">
        <v>45580</v>
      </c>
      <c r="I685" s="22">
        <v>45580</v>
      </c>
      <c r="J685" s="22">
        <v>45580</v>
      </c>
      <c r="K685" t="s">
        <v>104</v>
      </c>
      <c r="L685" t="s">
        <v>182</v>
      </c>
      <c r="M685" t="s">
        <v>18</v>
      </c>
      <c r="N685" t="s">
        <v>105</v>
      </c>
      <c r="O685" t="s">
        <v>106</v>
      </c>
      <c r="P685" t="s">
        <v>107</v>
      </c>
      <c r="Q685" t="s">
        <v>108</v>
      </c>
      <c r="R685" t="s">
        <v>109</v>
      </c>
    </row>
    <row r="686" spans="1:18" x14ac:dyDescent="0.3">
      <c r="A686">
        <v>81293</v>
      </c>
      <c r="B686">
        <v>122</v>
      </c>
      <c r="C686" t="s">
        <v>28</v>
      </c>
      <c r="D686" t="s">
        <v>180</v>
      </c>
      <c r="E686">
        <v>24.6</v>
      </c>
      <c r="F686" s="22">
        <v>45580</v>
      </c>
      <c r="G686" s="22"/>
      <c r="H686" s="22">
        <v>45580</v>
      </c>
      <c r="I686" s="22">
        <v>45580</v>
      </c>
      <c r="J686" s="22">
        <v>45581</v>
      </c>
      <c r="K686" t="s">
        <v>181</v>
      </c>
      <c r="L686" t="s">
        <v>182</v>
      </c>
      <c r="M686" t="s">
        <v>18</v>
      </c>
      <c r="Q686" t="s">
        <v>108</v>
      </c>
    </row>
    <row r="687" spans="1:18" x14ac:dyDescent="0.3">
      <c r="A687">
        <v>79828</v>
      </c>
      <c r="B687">
        <v>122</v>
      </c>
      <c r="C687" t="s">
        <v>28</v>
      </c>
      <c r="D687" t="s">
        <v>196</v>
      </c>
      <c r="E687">
        <v>716.25</v>
      </c>
      <c r="F687" s="22">
        <v>45580</v>
      </c>
      <c r="G687" s="22">
        <v>45580</v>
      </c>
      <c r="H687" s="22">
        <v>45579</v>
      </c>
      <c r="I687" s="22">
        <v>45567</v>
      </c>
      <c r="J687" s="22">
        <v>45573</v>
      </c>
      <c r="K687" t="s">
        <v>104</v>
      </c>
      <c r="N687" t="s">
        <v>105</v>
      </c>
      <c r="O687" t="s">
        <v>106</v>
      </c>
      <c r="P687" t="s">
        <v>107</v>
      </c>
      <c r="Q687" t="s">
        <v>108</v>
      </c>
      <c r="R687" t="s">
        <v>109</v>
      </c>
    </row>
    <row r="688" spans="1:18" x14ac:dyDescent="0.3">
      <c r="A688">
        <v>79834</v>
      </c>
      <c r="B688">
        <v>122</v>
      </c>
      <c r="C688" t="s">
        <v>28</v>
      </c>
      <c r="D688" t="s">
        <v>115</v>
      </c>
      <c r="E688">
        <v>1616.55</v>
      </c>
      <c r="F688" s="22">
        <v>45578</v>
      </c>
      <c r="G688" s="22">
        <v>45580</v>
      </c>
      <c r="H688" s="22">
        <v>45579</v>
      </c>
      <c r="I688" s="22">
        <v>45566</v>
      </c>
      <c r="J688" s="22">
        <v>45573</v>
      </c>
      <c r="K688" t="s">
        <v>104</v>
      </c>
      <c r="N688" t="s">
        <v>105</v>
      </c>
      <c r="O688" t="s">
        <v>106</v>
      </c>
      <c r="P688" t="s">
        <v>107</v>
      </c>
      <c r="Q688" t="s">
        <v>108</v>
      </c>
      <c r="R688" t="s">
        <v>109</v>
      </c>
    </row>
    <row r="689" spans="1:18" x14ac:dyDescent="0.3">
      <c r="A689">
        <v>79835</v>
      </c>
      <c r="B689">
        <v>122</v>
      </c>
      <c r="C689" t="s">
        <v>28</v>
      </c>
      <c r="D689" t="s">
        <v>261</v>
      </c>
      <c r="E689">
        <v>2847</v>
      </c>
      <c r="F689" s="22">
        <v>45580</v>
      </c>
      <c r="G689" s="22">
        <v>45580</v>
      </c>
      <c r="H689" s="22">
        <v>45579</v>
      </c>
      <c r="I689" s="22">
        <v>45567</v>
      </c>
      <c r="J689" s="22">
        <v>45573</v>
      </c>
      <c r="K689" t="s">
        <v>104</v>
      </c>
      <c r="N689" t="s">
        <v>105</v>
      </c>
      <c r="O689" t="s">
        <v>106</v>
      </c>
      <c r="P689" t="s">
        <v>107</v>
      </c>
      <c r="Q689" t="s">
        <v>108</v>
      </c>
      <c r="R689" t="s">
        <v>109</v>
      </c>
    </row>
    <row r="690" spans="1:18" x14ac:dyDescent="0.3">
      <c r="A690">
        <v>79840</v>
      </c>
      <c r="B690">
        <v>122</v>
      </c>
      <c r="C690" t="s">
        <v>28</v>
      </c>
      <c r="D690" t="s">
        <v>366</v>
      </c>
      <c r="E690">
        <v>685.44</v>
      </c>
      <c r="F690" s="22">
        <v>45580</v>
      </c>
      <c r="G690" s="22">
        <v>45580</v>
      </c>
      <c r="H690" s="22">
        <v>45579</v>
      </c>
      <c r="I690" s="22">
        <v>45566</v>
      </c>
      <c r="J690" s="22">
        <v>45573</v>
      </c>
      <c r="K690" t="s">
        <v>104</v>
      </c>
      <c r="N690" t="s">
        <v>105</v>
      </c>
      <c r="O690" t="s">
        <v>106</v>
      </c>
      <c r="P690" t="s">
        <v>107</v>
      </c>
      <c r="Q690" t="s">
        <v>108</v>
      </c>
      <c r="R690" t="s">
        <v>109</v>
      </c>
    </row>
    <row r="691" spans="1:18" x14ac:dyDescent="0.3">
      <c r="A691">
        <v>79845</v>
      </c>
      <c r="B691">
        <v>122</v>
      </c>
      <c r="C691" t="s">
        <v>28</v>
      </c>
      <c r="D691" t="s">
        <v>204</v>
      </c>
      <c r="E691">
        <v>492.06</v>
      </c>
      <c r="F691" s="22">
        <v>45581</v>
      </c>
      <c r="G691" s="22">
        <v>45580</v>
      </c>
      <c r="H691" s="22">
        <v>45579</v>
      </c>
      <c r="I691" s="22">
        <v>45567</v>
      </c>
      <c r="J691" s="22">
        <v>45573</v>
      </c>
      <c r="K691" t="s">
        <v>104</v>
      </c>
      <c r="N691" t="s">
        <v>105</v>
      </c>
      <c r="O691" t="s">
        <v>106</v>
      </c>
      <c r="P691" t="s">
        <v>107</v>
      </c>
      <c r="Q691" t="s">
        <v>108</v>
      </c>
      <c r="R691" t="s">
        <v>109</v>
      </c>
    </row>
    <row r="692" spans="1:18" x14ac:dyDescent="0.3">
      <c r="A692">
        <v>79847</v>
      </c>
      <c r="B692">
        <v>122</v>
      </c>
      <c r="C692" t="s">
        <v>28</v>
      </c>
      <c r="D692" t="s">
        <v>195</v>
      </c>
      <c r="E692">
        <v>2465.5500000000002</v>
      </c>
      <c r="F692" s="22">
        <v>45581</v>
      </c>
      <c r="G692" s="22">
        <v>45580</v>
      </c>
      <c r="H692" s="22">
        <v>45579</v>
      </c>
      <c r="I692" s="22">
        <v>45567</v>
      </c>
      <c r="J692" s="22">
        <v>45573</v>
      </c>
      <c r="K692" t="s">
        <v>104</v>
      </c>
      <c r="N692" t="s">
        <v>105</v>
      </c>
      <c r="O692" t="s">
        <v>106</v>
      </c>
      <c r="P692" t="s">
        <v>107</v>
      </c>
      <c r="Q692" t="s">
        <v>108</v>
      </c>
      <c r="R692" t="s">
        <v>109</v>
      </c>
    </row>
    <row r="693" spans="1:18" x14ac:dyDescent="0.3">
      <c r="A693">
        <v>79857</v>
      </c>
      <c r="B693">
        <v>122</v>
      </c>
      <c r="C693" t="s">
        <v>28</v>
      </c>
      <c r="D693" t="s">
        <v>375</v>
      </c>
      <c r="E693">
        <v>4048.18</v>
      </c>
      <c r="F693" s="22">
        <v>45581</v>
      </c>
      <c r="G693" s="22">
        <v>45580</v>
      </c>
      <c r="H693" s="22">
        <v>45579</v>
      </c>
      <c r="I693" s="22">
        <v>45567</v>
      </c>
      <c r="J693" s="22">
        <v>45573</v>
      </c>
      <c r="K693" t="s">
        <v>104</v>
      </c>
      <c r="N693" t="s">
        <v>105</v>
      </c>
      <c r="O693" t="s">
        <v>106</v>
      </c>
      <c r="P693" t="s">
        <v>107</v>
      </c>
      <c r="Q693" t="s">
        <v>108</v>
      </c>
      <c r="R693" t="s">
        <v>109</v>
      </c>
    </row>
    <row r="694" spans="1:18" x14ac:dyDescent="0.3">
      <c r="A694">
        <v>79860</v>
      </c>
      <c r="B694">
        <v>122</v>
      </c>
      <c r="C694" t="s">
        <v>28</v>
      </c>
      <c r="D694" t="s">
        <v>280</v>
      </c>
      <c r="E694">
        <v>1194.9000000000001</v>
      </c>
      <c r="F694" s="22">
        <v>45581</v>
      </c>
      <c r="G694" s="22">
        <v>45580</v>
      </c>
      <c r="H694" s="22">
        <v>45579</v>
      </c>
      <c r="I694" s="22">
        <v>45568</v>
      </c>
      <c r="J694" s="22">
        <v>45573</v>
      </c>
      <c r="K694" t="s">
        <v>104</v>
      </c>
      <c r="L694" t="s">
        <v>213</v>
      </c>
      <c r="M694" t="s">
        <v>363</v>
      </c>
      <c r="N694" t="s">
        <v>105</v>
      </c>
      <c r="O694" t="s">
        <v>106</v>
      </c>
      <c r="P694" t="s">
        <v>107</v>
      </c>
      <c r="Q694" t="s">
        <v>108</v>
      </c>
      <c r="R694" t="s">
        <v>109</v>
      </c>
    </row>
    <row r="695" spans="1:18" x14ac:dyDescent="0.3">
      <c r="A695">
        <v>80270</v>
      </c>
      <c r="B695">
        <v>122</v>
      </c>
      <c r="C695" t="s">
        <v>28</v>
      </c>
      <c r="D695" t="s">
        <v>215</v>
      </c>
      <c r="E695">
        <v>217.94</v>
      </c>
      <c r="F695" s="22">
        <v>45579</v>
      </c>
      <c r="G695" s="22">
        <v>45580</v>
      </c>
      <c r="H695" s="22">
        <v>45579</v>
      </c>
      <c r="I695" s="22">
        <v>45568</v>
      </c>
      <c r="J695" s="22">
        <v>45574</v>
      </c>
      <c r="K695" t="s">
        <v>104</v>
      </c>
      <c r="N695" t="s">
        <v>105</v>
      </c>
      <c r="O695" t="s">
        <v>106</v>
      </c>
      <c r="P695" t="s">
        <v>107</v>
      </c>
      <c r="Q695" t="s">
        <v>108</v>
      </c>
      <c r="R695" t="s">
        <v>109</v>
      </c>
    </row>
    <row r="696" spans="1:18" x14ac:dyDescent="0.3">
      <c r="A696">
        <v>80708</v>
      </c>
      <c r="B696">
        <v>122</v>
      </c>
      <c r="C696" t="s">
        <v>28</v>
      </c>
      <c r="D696" t="s">
        <v>180</v>
      </c>
      <c r="E696">
        <v>49.2</v>
      </c>
      <c r="F696" s="22">
        <v>45579</v>
      </c>
      <c r="G696" s="22"/>
      <c r="H696" s="22">
        <v>45579</v>
      </c>
      <c r="I696" s="22">
        <v>45579</v>
      </c>
      <c r="J696" s="22">
        <v>45580</v>
      </c>
      <c r="K696" t="s">
        <v>181</v>
      </c>
      <c r="L696" t="s">
        <v>182</v>
      </c>
      <c r="M696" t="s">
        <v>18</v>
      </c>
      <c r="Q696" t="s">
        <v>108</v>
      </c>
    </row>
    <row r="697" spans="1:18" x14ac:dyDescent="0.3">
      <c r="A697">
        <v>32824</v>
      </c>
      <c r="B697">
        <v>122</v>
      </c>
      <c r="C697" t="s">
        <v>28</v>
      </c>
      <c r="D697" t="s">
        <v>282</v>
      </c>
      <c r="E697">
        <v>1588</v>
      </c>
      <c r="F697" s="22">
        <v>45580</v>
      </c>
      <c r="G697" s="22">
        <v>45580</v>
      </c>
      <c r="H697" s="22">
        <v>45579</v>
      </c>
      <c r="I697" s="22">
        <v>45566</v>
      </c>
      <c r="J697" s="22">
        <v>45337</v>
      </c>
      <c r="K697" t="s">
        <v>119</v>
      </c>
      <c r="L697" t="s">
        <v>184</v>
      </c>
      <c r="M697" t="s">
        <v>185</v>
      </c>
      <c r="N697" t="s">
        <v>105</v>
      </c>
      <c r="O697" t="s">
        <v>106</v>
      </c>
      <c r="P697" t="s">
        <v>107</v>
      </c>
      <c r="Q697" t="s">
        <v>108</v>
      </c>
      <c r="R697" t="s">
        <v>109</v>
      </c>
    </row>
    <row r="698" spans="1:18" x14ac:dyDescent="0.3">
      <c r="A698">
        <v>56068</v>
      </c>
      <c r="B698">
        <v>122</v>
      </c>
      <c r="C698" t="s">
        <v>28</v>
      </c>
      <c r="D698" t="s">
        <v>274</v>
      </c>
      <c r="E698">
        <v>219</v>
      </c>
      <c r="F698" s="22">
        <v>45580</v>
      </c>
      <c r="G698" s="22">
        <v>45580</v>
      </c>
      <c r="H698" s="22">
        <v>45579</v>
      </c>
      <c r="I698" s="22">
        <v>45536</v>
      </c>
      <c r="J698" s="22">
        <v>45441</v>
      </c>
      <c r="K698" t="s">
        <v>104</v>
      </c>
      <c r="L698" t="s">
        <v>190</v>
      </c>
      <c r="M698" t="s">
        <v>232</v>
      </c>
      <c r="N698" t="s">
        <v>105</v>
      </c>
      <c r="O698" t="s">
        <v>106</v>
      </c>
      <c r="P698" t="s">
        <v>107</v>
      </c>
      <c r="Q698" t="s">
        <v>108</v>
      </c>
      <c r="R698" t="s">
        <v>109</v>
      </c>
    </row>
    <row r="699" spans="1:18" x14ac:dyDescent="0.3">
      <c r="A699">
        <v>58494</v>
      </c>
      <c r="B699">
        <v>122</v>
      </c>
      <c r="C699" t="s">
        <v>28</v>
      </c>
      <c r="D699" t="s">
        <v>275</v>
      </c>
      <c r="E699">
        <v>9800</v>
      </c>
      <c r="F699" s="22">
        <v>45580</v>
      </c>
      <c r="G699" s="22">
        <v>45580</v>
      </c>
      <c r="H699" s="22">
        <v>45579</v>
      </c>
      <c r="I699" s="22">
        <v>45555</v>
      </c>
      <c r="J699" s="22"/>
      <c r="K699" t="s">
        <v>119</v>
      </c>
      <c r="L699" t="s">
        <v>193</v>
      </c>
      <c r="M699" t="s">
        <v>276</v>
      </c>
      <c r="N699" t="s">
        <v>105</v>
      </c>
      <c r="O699" t="s">
        <v>106</v>
      </c>
      <c r="P699" t="s">
        <v>107</v>
      </c>
      <c r="Q699" t="s">
        <v>108</v>
      </c>
      <c r="R699" t="s">
        <v>109</v>
      </c>
    </row>
    <row r="700" spans="1:18" x14ac:dyDescent="0.3">
      <c r="A700">
        <v>58775</v>
      </c>
      <c r="B700">
        <v>122</v>
      </c>
      <c r="C700" t="s">
        <v>28</v>
      </c>
      <c r="D700" t="s">
        <v>269</v>
      </c>
      <c r="E700">
        <v>320</v>
      </c>
      <c r="F700" s="22">
        <v>45580</v>
      </c>
      <c r="G700" s="22">
        <v>45580</v>
      </c>
      <c r="H700" s="22">
        <v>45579</v>
      </c>
      <c r="I700" s="22">
        <v>45566</v>
      </c>
      <c r="J700" s="22"/>
      <c r="K700" t="s">
        <v>104</v>
      </c>
      <c r="L700" t="s">
        <v>166</v>
      </c>
      <c r="M700" t="s">
        <v>246</v>
      </c>
      <c r="N700" t="s">
        <v>105</v>
      </c>
      <c r="O700" t="s">
        <v>106</v>
      </c>
      <c r="P700" t="s">
        <v>107</v>
      </c>
      <c r="Q700" t="s">
        <v>108</v>
      </c>
      <c r="R700" t="s">
        <v>109</v>
      </c>
    </row>
    <row r="701" spans="1:18" x14ac:dyDescent="0.3">
      <c r="A701">
        <v>58781</v>
      </c>
      <c r="B701">
        <v>122</v>
      </c>
      <c r="C701" t="s">
        <v>28</v>
      </c>
      <c r="D701" t="s">
        <v>378</v>
      </c>
      <c r="E701">
        <v>275</v>
      </c>
      <c r="F701" s="22">
        <v>45580</v>
      </c>
      <c r="G701" s="22">
        <v>45580</v>
      </c>
      <c r="H701" s="22">
        <v>45579</v>
      </c>
      <c r="I701" s="22">
        <v>45565</v>
      </c>
      <c r="J701" s="22"/>
      <c r="K701" t="s">
        <v>104</v>
      </c>
      <c r="L701" t="s">
        <v>190</v>
      </c>
      <c r="M701" t="s">
        <v>191</v>
      </c>
      <c r="N701" t="s">
        <v>105</v>
      </c>
      <c r="O701" t="s">
        <v>106</v>
      </c>
      <c r="P701" t="s">
        <v>107</v>
      </c>
      <c r="Q701" t="s">
        <v>108</v>
      </c>
      <c r="R701" t="s">
        <v>109</v>
      </c>
    </row>
    <row r="702" spans="1:18" x14ac:dyDescent="0.3">
      <c r="A702">
        <v>58812</v>
      </c>
      <c r="B702">
        <v>122</v>
      </c>
      <c r="C702" t="s">
        <v>28</v>
      </c>
      <c r="D702" t="s">
        <v>270</v>
      </c>
      <c r="E702">
        <v>2815.5</v>
      </c>
      <c r="F702" s="22">
        <v>45580</v>
      </c>
      <c r="G702" s="22">
        <v>45580</v>
      </c>
      <c r="H702" s="22">
        <v>45579</v>
      </c>
      <c r="I702" s="22">
        <v>45566</v>
      </c>
      <c r="J702" s="22"/>
      <c r="K702" t="s">
        <v>104</v>
      </c>
      <c r="L702" t="s">
        <v>166</v>
      </c>
      <c r="M702" t="s">
        <v>251</v>
      </c>
      <c r="N702" t="s">
        <v>105</v>
      </c>
      <c r="O702" t="s">
        <v>106</v>
      </c>
      <c r="P702" t="s">
        <v>107</v>
      </c>
      <c r="Q702" t="s">
        <v>108</v>
      </c>
      <c r="R702" t="s">
        <v>109</v>
      </c>
    </row>
    <row r="703" spans="1:18" x14ac:dyDescent="0.3">
      <c r="A703">
        <v>50209</v>
      </c>
      <c r="B703">
        <v>122</v>
      </c>
      <c r="C703" t="s">
        <v>28</v>
      </c>
      <c r="D703" t="s">
        <v>283</v>
      </c>
      <c r="E703">
        <v>2800</v>
      </c>
      <c r="F703" s="22">
        <v>45580</v>
      </c>
      <c r="G703" s="22">
        <v>45580</v>
      </c>
      <c r="H703" s="22">
        <v>45579</v>
      </c>
      <c r="I703" s="22">
        <v>45536</v>
      </c>
      <c r="J703" s="22">
        <v>45400</v>
      </c>
      <c r="K703" t="s">
        <v>104</v>
      </c>
      <c r="L703" t="s">
        <v>184</v>
      </c>
      <c r="M703" t="s">
        <v>185</v>
      </c>
      <c r="N703" t="s">
        <v>105</v>
      </c>
      <c r="O703" t="s">
        <v>106</v>
      </c>
      <c r="P703" t="s">
        <v>107</v>
      </c>
      <c r="Q703" t="s">
        <v>108</v>
      </c>
      <c r="R703" t="s">
        <v>109</v>
      </c>
    </row>
    <row r="704" spans="1:18" x14ac:dyDescent="0.3">
      <c r="A704">
        <v>77237</v>
      </c>
      <c r="B704">
        <v>122</v>
      </c>
      <c r="C704" t="s">
        <v>28</v>
      </c>
      <c r="D704" t="s">
        <v>354</v>
      </c>
      <c r="E704">
        <v>996</v>
      </c>
      <c r="F704" s="22">
        <v>45580</v>
      </c>
      <c r="G704" s="22">
        <v>45580</v>
      </c>
      <c r="H704" s="22">
        <v>45579</v>
      </c>
      <c r="I704" s="22">
        <v>45552</v>
      </c>
      <c r="J704" s="22">
        <v>45559</v>
      </c>
      <c r="K704" t="s">
        <v>104</v>
      </c>
      <c r="N704" t="s">
        <v>105</v>
      </c>
      <c r="O704" t="s">
        <v>106</v>
      </c>
      <c r="P704" t="s">
        <v>107</v>
      </c>
      <c r="Q704" t="s">
        <v>108</v>
      </c>
      <c r="R704" t="s">
        <v>109</v>
      </c>
    </row>
    <row r="705" spans="1:18" x14ac:dyDescent="0.3">
      <c r="A705">
        <v>77261</v>
      </c>
      <c r="B705">
        <v>122</v>
      </c>
      <c r="C705" t="s">
        <v>28</v>
      </c>
      <c r="D705" t="s">
        <v>347</v>
      </c>
      <c r="E705">
        <v>2994.3</v>
      </c>
      <c r="F705" s="22">
        <v>45580</v>
      </c>
      <c r="G705" s="22">
        <v>45580</v>
      </c>
      <c r="H705" s="22">
        <v>45579</v>
      </c>
      <c r="I705" s="22">
        <v>45552</v>
      </c>
      <c r="J705" s="22">
        <v>45559</v>
      </c>
      <c r="K705" t="s">
        <v>104</v>
      </c>
      <c r="N705" t="s">
        <v>105</v>
      </c>
      <c r="O705" t="s">
        <v>106</v>
      </c>
      <c r="P705" t="s">
        <v>107</v>
      </c>
      <c r="Q705" t="s">
        <v>108</v>
      </c>
      <c r="R705" t="s">
        <v>109</v>
      </c>
    </row>
    <row r="706" spans="1:18" x14ac:dyDescent="0.3">
      <c r="A706">
        <v>77280</v>
      </c>
      <c r="B706">
        <v>122</v>
      </c>
      <c r="C706" t="s">
        <v>28</v>
      </c>
      <c r="D706" t="s">
        <v>277</v>
      </c>
      <c r="E706">
        <v>858.19</v>
      </c>
      <c r="F706" s="22">
        <v>45580</v>
      </c>
      <c r="G706" s="22">
        <v>45580</v>
      </c>
      <c r="H706" s="22">
        <v>45579</v>
      </c>
      <c r="I706" s="22">
        <v>45552</v>
      </c>
      <c r="J706" s="22">
        <v>45559</v>
      </c>
      <c r="K706" t="s">
        <v>104</v>
      </c>
      <c r="N706" t="s">
        <v>105</v>
      </c>
      <c r="O706" t="s">
        <v>106</v>
      </c>
      <c r="P706" t="s">
        <v>107</v>
      </c>
      <c r="Q706" t="s">
        <v>108</v>
      </c>
      <c r="R706" t="s">
        <v>109</v>
      </c>
    </row>
    <row r="707" spans="1:18" x14ac:dyDescent="0.3">
      <c r="A707">
        <v>77359</v>
      </c>
      <c r="B707">
        <v>122</v>
      </c>
      <c r="C707" t="s">
        <v>28</v>
      </c>
      <c r="D707" t="s">
        <v>284</v>
      </c>
      <c r="E707">
        <v>997</v>
      </c>
      <c r="F707" s="22">
        <v>45580</v>
      </c>
      <c r="G707" s="22">
        <v>45580</v>
      </c>
      <c r="H707" s="22">
        <v>45579</v>
      </c>
      <c r="I707" s="22">
        <v>45559</v>
      </c>
      <c r="J707" s="22">
        <v>45560</v>
      </c>
      <c r="K707" t="s">
        <v>104</v>
      </c>
      <c r="N707" t="s">
        <v>105</v>
      </c>
      <c r="O707" t="s">
        <v>106</v>
      </c>
      <c r="P707" t="s">
        <v>107</v>
      </c>
      <c r="Q707" t="s">
        <v>108</v>
      </c>
      <c r="R707" t="s">
        <v>109</v>
      </c>
    </row>
    <row r="708" spans="1:18" x14ac:dyDescent="0.3">
      <c r="A708">
        <v>77388</v>
      </c>
      <c r="B708">
        <v>122</v>
      </c>
      <c r="C708" t="s">
        <v>28</v>
      </c>
      <c r="D708" t="s">
        <v>209</v>
      </c>
      <c r="E708">
        <v>571.71</v>
      </c>
      <c r="F708" s="22">
        <v>45579</v>
      </c>
      <c r="G708" s="22">
        <v>45580</v>
      </c>
      <c r="H708" s="22">
        <v>45579</v>
      </c>
      <c r="I708" s="22">
        <v>45560</v>
      </c>
      <c r="J708" s="22">
        <v>45560</v>
      </c>
      <c r="K708" t="s">
        <v>104</v>
      </c>
      <c r="N708" t="s">
        <v>105</v>
      </c>
      <c r="O708" t="s">
        <v>106</v>
      </c>
      <c r="P708" t="s">
        <v>107</v>
      </c>
      <c r="Q708" t="s">
        <v>108</v>
      </c>
      <c r="R708" t="s">
        <v>109</v>
      </c>
    </row>
    <row r="709" spans="1:18" x14ac:dyDescent="0.3">
      <c r="A709">
        <v>78160</v>
      </c>
      <c r="B709">
        <v>122</v>
      </c>
      <c r="C709" t="s">
        <v>28</v>
      </c>
      <c r="D709" t="s">
        <v>293</v>
      </c>
      <c r="E709">
        <v>396</v>
      </c>
      <c r="F709" s="22">
        <v>45581</v>
      </c>
      <c r="G709" s="22">
        <v>45580</v>
      </c>
      <c r="H709" s="22">
        <v>45579</v>
      </c>
      <c r="I709" s="22">
        <v>45561</v>
      </c>
      <c r="J709" s="22">
        <v>45562</v>
      </c>
      <c r="K709" t="s">
        <v>104</v>
      </c>
      <c r="L709" t="s">
        <v>213</v>
      </c>
      <c r="M709" t="s">
        <v>344</v>
      </c>
      <c r="N709" t="s">
        <v>105</v>
      </c>
      <c r="O709" t="s">
        <v>106</v>
      </c>
      <c r="P709" t="s">
        <v>107</v>
      </c>
      <c r="Q709" t="s">
        <v>108</v>
      </c>
      <c r="R709" t="s">
        <v>109</v>
      </c>
    </row>
    <row r="710" spans="1:18" x14ac:dyDescent="0.3">
      <c r="A710">
        <v>78390</v>
      </c>
      <c r="B710">
        <v>122</v>
      </c>
      <c r="C710" t="s">
        <v>28</v>
      </c>
      <c r="D710" t="s">
        <v>110</v>
      </c>
      <c r="E710">
        <v>351.5</v>
      </c>
      <c r="F710" s="22">
        <v>45579</v>
      </c>
      <c r="G710" s="22">
        <v>45580</v>
      </c>
      <c r="H710" s="22">
        <v>45579</v>
      </c>
      <c r="I710" s="22">
        <v>45562</v>
      </c>
      <c r="J710" s="22">
        <v>45565</v>
      </c>
      <c r="K710" t="s">
        <v>104</v>
      </c>
      <c r="N710" t="s">
        <v>105</v>
      </c>
      <c r="O710" t="s">
        <v>106</v>
      </c>
      <c r="P710" t="s">
        <v>107</v>
      </c>
      <c r="Q710" t="s">
        <v>108</v>
      </c>
      <c r="R710" t="s">
        <v>109</v>
      </c>
    </row>
    <row r="711" spans="1:18" x14ac:dyDescent="0.3">
      <c r="A711">
        <v>78498</v>
      </c>
      <c r="B711">
        <v>122</v>
      </c>
      <c r="C711" t="s">
        <v>28</v>
      </c>
      <c r="D711" t="s">
        <v>288</v>
      </c>
      <c r="E711">
        <v>1310.18</v>
      </c>
      <c r="F711" s="22">
        <v>45579</v>
      </c>
      <c r="G711" s="22">
        <v>45580</v>
      </c>
      <c r="H711" s="22">
        <v>45579</v>
      </c>
      <c r="I711" s="22">
        <v>45562</v>
      </c>
      <c r="J711" s="22">
        <v>45566</v>
      </c>
      <c r="K711" t="s">
        <v>104</v>
      </c>
      <c r="N711" t="s">
        <v>105</v>
      </c>
      <c r="O711" t="s">
        <v>106</v>
      </c>
      <c r="P711" t="s">
        <v>107</v>
      </c>
      <c r="Q711" t="s">
        <v>108</v>
      </c>
      <c r="R711" t="s">
        <v>109</v>
      </c>
    </row>
    <row r="712" spans="1:18" x14ac:dyDescent="0.3">
      <c r="A712">
        <v>78504</v>
      </c>
      <c r="B712">
        <v>122</v>
      </c>
      <c r="C712" t="s">
        <v>28</v>
      </c>
      <c r="D712" t="s">
        <v>159</v>
      </c>
      <c r="E712">
        <v>417.7</v>
      </c>
      <c r="F712" s="22">
        <v>45579</v>
      </c>
      <c r="G712" s="22">
        <v>45580</v>
      </c>
      <c r="H712" s="22">
        <v>45579</v>
      </c>
      <c r="I712" s="22">
        <v>45562</v>
      </c>
      <c r="J712" s="22">
        <v>45566</v>
      </c>
      <c r="K712" t="s">
        <v>104</v>
      </c>
      <c r="N712" t="s">
        <v>105</v>
      </c>
      <c r="O712" t="s">
        <v>106</v>
      </c>
      <c r="P712" t="s">
        <v>107</v>
      </c>
      <c r="Q712" t="s">
        <v>108</v>
      </c>
      <c r="R712" t="s">
        <v>109</v>
      </c>
    </row>
    <row r="713" spans="1:18" x14ac:dyDescent="0.3">
      <c r="A713">
        <v>78514</v>
      </c>
      <c r="B713">
        <v>122</v>
      </c>
      <c r="C713" t="s">
        <v>28</v>
      </c>
      <c r="D713" t="s">
        <v>220</v>
      </c>
      <c r="E713">
        <v>664.2</v>
      </c>
      <c r="F713" s="22">
        <v>45580</v>
      </c>
      <c r="G713" s="22">
        <v>45580</v>
      </c>
      <c r="H713" s="22">
        <v>45579</v>
      </c>
      <c r="I713" s="22">
        <v>45561</v>
      </c>
      <c r="J713" s="22">
        <v>45566</v>
      </c>
      <c r="K713" t="s">
        <v>104</v>
      </c>
      <c r="N713" t="s">
        <v>105</v>
      </c>
      <c r="O713" t="s">
        <v>106</v>
      </c>
      <c r="P713" t="s">
        <v>107</v>
      </c>
      <c r="Q713" t="s">
        <v>108</v>
      </c>
      <c r="R713" t="s">
        <v>109</v>
      </c>
    </row>
    <row r="714" spans="1:18" x14ac:dyDescent="0.3">
      <c r="A714">
        <v>78691</v>
      </c>
      <c r="B714">
        <v>122</v>
      </c>
      <c r="C714" t="s">
        <v>28</v>
      </c>
      <c r="D714" t="s">
        <v>195</v>
      </c>
      <c r="E714">
        <v>4979.8599999999997</v>
      </c>
      <c r="F714" s="22">
        <v>45579</v>
      </c>
      <c r="G714" s="22">
        <v>45580</v>
      </c>
      <c r="H714" s="22">
        <v>45579</v>
      </c>
      <c r="I714" s="22">
        <v>45565</v>
      </c>
      <c r="J714" s="22">
        <v>45567</v>
      </c>
      <c r="K714" t="s">
        <v>104</v>
      </c>
      <c r="N714" t="s">
        <v>105</v>
      </c>
      <c r="O714" t="s">
        <v>106</v>
      </c>
      <c r="P714" t="s">
        <v>107</v>
      </c>
      <c r="Q714" t="s">
        <v>108</v>
      </c>
      <c r="R714" t="s">
        <v>109</v>
      </c>
    </row>
    <row r="715" spans="1:18" x14ac:dyDescent="0.3">
      <c r="A715">
        <v>78692</v>
      </c>
      <c r="B715">
        <v>122</v>
      </c>
      <c r="C715" t="s">
        <v>28</v>
      </c>
      <c r="D715" t="s">
        <v>288</v>
      </c>
      <c r="E715">
        <v>1226.75</v>
      </c>
      <c r="F715" s="22">
        <v>45580</v>
      </c>
      <c r="G715" s="22">
        <v>45580</v>
      </c>
      <c r="H715" s="22">
        <v>45579</v>
      </c>
      <c r="I715" s="22">
        <v>45565</v>
      </c>
      <c r="J715" s="22">
        <v>45567</v>
      </c>
      <c r="K715" t="s">
        <v>104</v>
      </c>
      <c r="N715" t="s">
        <v>105</v>
      </c>
      <c r="O715" t="s">
        <v>106</v>
      </c>
      <c r="P715" t="s">
        <v>107</v>
      </c>
      <c r="Q715" t="s">
        <v>108</v>
      </c>
      <c r="R715" t="s">
        <v>109</v>
      </c>
    </row>
    <row r="716" spans="1:18" x14ac:dyDescent="0.3">
      <c r="A716">
        <v>78696</v>
      </c>
      <c r="B716">
        <v>122</v>
      </c>
      <c r="C716" t="s">
        <v>28</v>
      </c>
      <c r="D716" t="s">
        <v>159</v>
      </c>
      <c r="E716">
        <v>629.75</v>
      </c>
      <c r="F716" s="22">
        <v>45581</v>
      </c>
      <c r="G716" s="22">
        <v>45580</v>
      </c>
      <c r="H716" s="22">
        <v>45579</v>
      </c>
      <c r="I716" s="22">
        <v>45565</v>
      </c>
      <c r="J716" s="22">
        <v>45567</v>
      </c>
      <c r="K716" t="s">
        <v>104</v>
      </c>
      <c r="N716" t="s">
        <v>105</v>
      </c>
      <c r="O716" t="s">
        <v>106</v>
      </c>
      <c r="P716" t="s">
        <v>107</v>
      </c>
      <c r="Q716" t="s">
        <v>108</v>
      </c>
      <c r="R716" t="s">
        <v>109</v>
      </c>
    </row>
    <row r="717" spans="1:18" x14ac:dyDescent="0.3">
      <c r="A717">
        <v>78701</v>
      </c>
      <c r="B717">
        <v>122</v>
      </c>
      <c r="C717" t="s">
        <v>28</v>
      </c>
      <c r="D717" t="s">
        <v>110</v>
      </c>
      <c r="E717">
        <v>752.6</v>
      </c>
      <c r="F717" s="22">
        <v>45580</v>
      </c>
      <c r="G717" s="22">
        <v>45580</v>
      </c>
      <c r="H717" s="22">
        <v>45579</v>
      </c>
      <c r="I717" s="22">
        <v>45565</v>
      </c>
      <c r="J717" s="22">
        <v>45567</v>
      </c>
      <c r="K717" t="s">
        <v>104</v>
      </c>
      <c r="N717" t="s">
        <v>105</v>
      </c>
      <c r="O717" t="s">
        <v>106</v>
      </c>
      <c r="P717" t="s">
        <v>107</v>
      </c>
      <c r="Q717" t="s">
        <v>108</v>
      </c>
      <c r="R717" t="s">
        <v>109</v>
      </c>
    </row>
    <row r="718" spans="1:18" x14ac:dyDescent="0.3">
      <c r="A718">
        <v>78711</v>
      </c>
      <c r="B718">
        <v>122</v>
      </c>
      <c r="C718" t="s">
        <v>28</v>
      </c>
      <c r="D718" t="s">
        <v>223</v>
      </c>
      <c r="E718">
        <v>565</v>
      </c>
      <c r="F718" s="22">
        <v>45580</v>
      </c>
      <c r="G718" s="22">
        <v>45580</v>
      </c>
      <c r="H718" s="22">
        <v>45579</v>
      </c>
      <c r="I718" s="22">
        <v>45565</v>
      </c>
      <c r="J718" s="22">
        <v>45567</v>
      </c>
      <c r="K718" t="s">
        <v>104</v>
      </c>
      <c r="N718" t="s">
        <v>105</v>
      </c>
      <c r="O718" t="s">
        <v>106</v>
      </c>
      <c r="P718" t="s">
        <v>107</v>
      </c>
      <c r="Q718" t="s">
        <v>108</v>
      </c>
      <c r="R718" t="s">
        <v>109</v>
      </c>
    </row>
    <row r="719" spans="1:18" x14ac:dyDescent="0.3">
      <c r="A719">
        <v>78750</v>
      </c>
      <c r="B719">
        <v>122</v>
      </c>
      <c r="C719" t="s">
        <v>28</v>
      </c>
      <c r="D719" t="s">
        <v>379</v>
      </c>
      <c r="E719">
        <v>700</v>
      </c>
      <c r="F719" s="22">
        <v>45580</v>
      </c>
      <c r="G719" s="22">
        <v>45580</v>
      </c>
      <c r="H719" s="22">
        <v>45579</v>
      </c>
      <c r="I719" s="22">
        <v>45565</v>
      </c>
      <c r="J719" s="22">
        <v>45567</v>
      </c>
      <c r="K719" t="s">
        <v>119</v>
      </c>
      <c r="L719" t="s">
        <v>279</v>
      </c>
      <c r="M719" t="s">
        <v>279</v>
      </c>
      <c r="N719" t="s">
        <v>105</v>
      </c>
      <c r="O719" t="s">
        <v>106</v>
      </c>
      <c r="P719" t="s">
        <v>107</v>
      </c>
      <c r="Q719" t="s">
        <v>108</v>
      </c>
      <c r="R719" t="s">
        <v>109</v>
      </c>
    </row>
    <row r="720" spans="1:18" x14ac:dyDescent="0.3">
      <c r="A720">
        <v>76294</v>
      </c>
      <c r="B720">
        <v>122</v>
      </c>
      <c r="C720" t="s">
        <v>28</v>
      </c>
      <c r="D720" t="s">
        <v>380</v>
      </c>
      <c r="E720">
        <v>3600</v>
      </c>
      <c r="F720" s="22">
        <v>45579</v>
      </c>
      <c r="G720" s="22">
        <v>45580</v>
      </c>
      <c r="H720" s="22">
        <v>45579</v>
      </c>
      <c r="I720" s="22">
        <v>45578</v>
      </c>
      <c r="J720" s="22">
        <v>45554</v>
      </c>
      <c r="K720" t="s">
        <v>119</v>
      </c>
      <c r="L720" t="s">
        <v>187</v>
      </c>
      <c r="M720" t="s">
        <v>265</v>
      </c>
      <c r="N720" t="s">
        <v>105</v>
      </c>
      <c r="O720" t="s">
        <v>106</v>
      </c>
      <c r="P720" t="s">
        <v>107</v>
      </c>
      <c r="Q720" t="s">
        <v>108</v>
      </c>
      <c r="R720" t="s">
        <v>109</v>
      </c>
    </row>
    <row r="721" spans="1:18" x14ac:dyDescent="0.3">
      <c r="A721">
        <v>80422</v>
      </c>
      <c r="B721">
        <v>122</v>
      </c>
      <c r="C721" t="s">
        <v>28</v>
      </c>
      <c r="D721" t="s">
        <v>180</v>
      </c>
      <c r="E721">
        <v>20</v>
      </c>
      <c r="F721" s="22">
        <v>45575</v>
      </c>
      <c r="G721" s="22"/>
      <c r="H721" s="22">
        <v>45575</v>
      </c>
      <c r="I721" s="22">
        <v>45575</v>
      </c>
      <c r="J721" s="22">
        <v>45576</v>
      </c>
      <c r="K721" t="s">
        <v>181</v>
      </c>
      <c r="L721" t="s">
        <v>182</v>
      </c>
      <c r="M721" t="s">
        <v>18</v>
      </c>
      <c r="Q721" t="s">
        <v>108</v>
      </c>
    </row>
    <row r="722" spans="1:18" x14ac:dyDescent="0.3">
      <c r="A722">
        <v>22672</v>
      </c>
      <c r="B722">
        <v>122</v>
      </c>
      <c r="C722" t="s">
        <v>28</v>
      </c>
      <c r="D722" t="s">
        <v>272</v>
      </c>
      <c r="E722">
        <v>2100</v>
      </c>
      <c r="F722" s="22">
        <v>45575</v>
      </c>
      <c r="G722" s="22">
        <v>45574</v>
      </c>
      <c r="H722" s="22">
        <v>45574</v>
      </c>
      <c r="I722" s="22">
        <v>45536</v>
      </c>
      <c r="J722" s="22"/>
      <c r="L722" t="s">
        <v>213</v>
      </c>
      <c r="M722" t="s">
        <v>332</v>
      </c>
      <c r="N722" t="s">
        <v>105</v>
      </c>
      <c r="O722" t="s">
        <v>106</v>
      </c>
      <c r="P722" t="s">
        <v>107</v>
      </c>
      <c r="Q722" t="s">
        <v>108</v>
      </c>
      <c r="R722" t="s">
        <v>109</v>
      </c>
    </row>
    <row r="723" spans="1:18" x14ac:dyDescent="0.3">
      <c r="A723">
        <v>24642</v>
      </c>
      <c r="B723">
        <v>122</v>
      </c>
      <c r="C723" t="s">
        <v>28</v>
      </c>
      <c r="D723" t="s">
        <v>272</v>
      </c>
      <c r="E723">
        <v>4500</v>
      </c>
      <c r="F723" s="22">
        <v>45575</v>
      </c>
      <c r="G723" s="22">
        <v>45574</v>
      </c>
      <c r="H723" s="22">
        <v>45574</v>
      </c>
      <c r="I723" s="22">
        <v>45536</v>
      </c>
      <c r="J723" s="22"/>
      <c r="L723" t="s">
        <v>213</v>
      </c>
      <c r="M723" t="s">
        <v>332</v>
      </c>
      <c r="N723" t="s">
        <v>105</v>
      </c>
      <c r="O723" t="s">
        <v>106</v>
      </c>
      <c r="P723" t="s">
        <v>107</v>
      </c>
      <c r="Q723" t="s">
        <v>108</v>
      </c>
      <c r="R723" t="s">
        <v>109</v>
      </c>
    </row>
    <row r="724" spans="1:18" x14ac:dyDescent="0.3">
      <c r="A724">
        <v>75329</v>
      </c>
      <c r="B724">
        <v>122</v>
      </c>
      <c r="C724" t="s">
        <v>28</v>
      </c>
      <c r="D724" t="s">
        <v>153</v>
      </c>
      <c r="E724">
        <v>473.4</v>
      </c>
      <c r="F724" s="22">
        <v>45575</v>
      </c>
      <c r="G724" s="22">
        <v>45574</v>
      </c>
      <c r="H724" s="22">
        <v>45574</v>
      </c>
      <c r="I724" s="22">
        <v>45545</v>
      </c>
      <c r="J724" s="22">
        <v>45551</v>
      </c>
      <c r="K724" t="s">
        <v>104</v>
      </c>
      <c r="N724" t="s">
        <v>105</v>
      </c>
      <c r="O724" t="s">
        <v>106</v>
      </c>
      <c r="P724" t="s">
        <v>107</v>
      </c>
      <c r="Q724" t="s">
        <v>108</v>
      </c>
      <c r="R724" t="s">
        <v>109</v>
      </c>
    </row>
    <row r="725" spans="1:18" x14ac:dyDescent="0.3">
      <c r="A725">
        <v>75708</v>
      </c>
      <c r="B725">
        <v>122</v>
      </c>
      <c r="C725" t="s">
        <v>28</v>
      </c>
      <c r="D725" t="s">
        <v>152</v>
      </c>
      <c r="E725">
        <v>2490.48</v>
      </c>
      <c r="F725" s="22">
        <v>45576</v>
      </c>
      <c r="G725" s="22">
        <v>45574</v>
      </c>
      <c r="H725" s="22">
        <v>45574</v>
      </c>
      <c r="I725" s="22">
        <v>45545</v>
      </c>
      <c r="J725" s="22">
        <v>45551</v>
      </c>
      <c r="K725" t="s">
        <v>104</v>
      </c>
      <c r="N725" t="s">
        <v>105</v>
      </c>
      <c r="O725" t="s">
        <v>106</v>
      </c>
      <c r="P725" t="s">
        <v>107</v>
      </c>
      <c r="Q725" t="s">
        <v>108</v>
      </c>
      <c r="R725" t="s">
        <v>109</v>
      </c>
    </row>
    <row r="726" spans="1:18" x14ac:dyDescent="0.3">
      <c r="A726">
        <v>75721</v>
      </c>
      <c r="B726">
        <v>122</v>
      </c>
      <c r="C726" t="s">
        <v>28</v>
      </c>
      <c r="D726" t="s">
        <v>381</v>
      </c>
      <c r="E726">
        <v>2500</v>
      </c>
      <c r="F726" s="22">
        <v>45577</v>
      </c>
      <c r="G726" s="22">
        <v>45574</v>
      </c>
      <c r="H726" s="22">
        <v>45574</v>
      </c>
      <c r="I726" s="22">
        <v>45548</v>
      </c>
      <c r="J726" s="22">
        <v>45551</v>
      </c>
      <c r="K726" t="s">
        <v>119</v>
      </c>
      <c r="L726" t="s">
        <v>227</v>
      </c>
      <c r="M726" t="s">
        <v>382</v>
      </c>
      <c r="N726" t="s">
        <v>105</v>
      </c>
      <c r="O726" t="s">
        <v>106</v>
      </c>
      <c r="P726" t="s">
        <v>107</v>
      </c>
      <c r="Q726" t="s">
        <v>108</v>
      </c>
      <c r="R726" t="s">
        <v>109</v>
      </c>
    </row>
    <row r="727" spans="1:18" x14ac:dyDescent="0.3">
      <c r="A727">
        <v>76185</v>
      </c>
      <c r="B727">
        <v>122</v>
      </c>
      <c r="C727" t="s">
        <v>28</v>
      </c>
      <c r="D727" t="s">
        <v>152</v>
      </c>
      <c r="E727">
        <v>26.28</v>
      </c>
      <c r="F727" s="22">
        <v>45576</v>
      </c>
      <c r="G727" s="22">
        <v>45574</v>
      </c>
      <c r="H727" s="22">
        <v>45574</v>
      </c>
      <c r="I727" s="22">
        <v>45545</v>
      </c>
      <c r="J727" s="22">
        <v>45553</v>
      </c>
      <c r="K727" t="s">
        <v>104</v>
      </c>
      <c r="N727" t="s">
        <v>105</v>
      </c>
      <c r="O727" t="s">
        <v>106</v>
      </c>
      <c r="P727" t="s">
        <v>107</v>
      </c>
      <c r="Q727" t="s">
        <v>108</v>
      </c>
      <c r="R727" t="s">
        <v>109</v>
      </c>
    </row>
    <row r="728" spans="1:18" x14ac:dyDescent="0.3">
      <c r="A728">
        <v>78372</v>
      </c>
      <c r="B728">
        <v>122</v>
      </c>
      <c r="C728" t="s">
        <v>28</v>
      </c>
      <c r="D728" t="s">
        <v>157</v>
      </c>
      <c r="E728">
        <v>390</v>
      </c>
      <c r="F728" s="22">
        <v>45575</v>
      </c>
      <c r="G728" s="22">
        <v>45574</v>
      </c>
      <c r="H728" s="22">
        <v>45574</v>
      </c>
      <c r="I728" s="22">
        <v>45561</v>
      </c>
      <c r="J728" s="22">
        <v>45565</v>
      </c>
      <c r="K728" t="s">
        <v>104</v>
      </c>
      <c r="N728" t="s">
        <v>105</v>
      </c>
      <c r="O728" t="s">
        <v>106</v>
      </c>
      <c r="P728" t="s">
        <v>107</v>
      </c>
      <c r="Q728" t="s">
        <v>108</v>
      </c>
      <c r="R728" t="s">
        <v>109</v>
      </c>
    </row>
    <row r="729" spans="1:18" x14ac:dyDescent="0.3">
      <c r="A729">
        <v>78376</v>
      </c>
      <c r="B729">
        <v>122</v>
      </c>
      <c r="C729" t="s">
        <v>28</v>
      </c>
      <c r="D729" t="s">
        <v>221</v>
      </c>
      <c r="E729">
        <v>886</v>
      </c>
      <c r="F729" s="22">
        <v>45575</v>
      </c>
      <c r="G729" s="22">
        <v>45574</v>
      </c>
      <c r="H729" s="22">
        <v>45574</v>
      </c>
      <c r="I729" s="22">
        <v>45560</v>
      </c>
      <c r="J729" s="22">
        <v>45565</v>
      </c>
      <c r="K729" t="s">
        <v>104</v>
      </c>
      <c r="N729" t="s">
        <v>105</v>
      </c>
      <c r="O729" t="s">
        <v>106</v>
      </c>
      <c r="P729" t="s">
        <v>107</v>
      </c>
      <c r="Q729" t="s">
        <v>108</v>
      </c>
      <c r="R729" t="s">
        <v>109</v>
      </c>
    </row>
    <row r="730" spans="1:18" x14ac:dyDescent="0.3">
      <c r="A730">
        <v>78377</v>
      </c>
      <c r="B730">
        <v>122</v>
      </c>
      <c r="C730" t="s">
        <v>28</v>
      </c>
      <c r="D730" t="s">
        <v>206</v>
      </c>
      <c r="E730">
        <v>2112.63</v>
      </c>
      <c r="F730" s="22">
        <v>45575</v>
      </c>
      <c r="G730" s="22">
        <v>45574</v>
      </c>
      <c r="H730" s="22">
        <v>45574</v>
      </c>
      <c r="I730" s="22">
        <v>45560</v>
      </c>
      <c r="J730" s="22">
        <v>45565</v>
      </c>
      <c r="K730" t="s">
        <v>104</v>
      </c>
      <c r="N730" t="s">
        <v>105</v>
      </c>
      <c r="O730" t="s">
        <v>106</v>
      </c>
      <c r="P730" t="s">
        <v>107</v>
      </c>
      <c r="Q730" t="s">
        <v>108</v>
      </c>
      <c r="R730" t="s">
        <v>109</v>
      </c>
    </row>
    <row r="731" spans="1:18" x14ac:dyDescent="0.3">
      <c r="A731">
        <v>78378</v>
      </c>
      <c r="B731">
        <v>122</v>
      </c>
      <c r="C731" t="s">
        <v>28</v>
      </c>
      <c r="D731" t="s">
        <v>287</v>
      </c>
      <c r="E731">
        <v>119.25</v>
      </c>
      <c r="F731" s="22">
        <v>45575</v>
      </c>
      <c r="G731" s="22">
        <v>45574</v>
      </c>
      <c r="H731" s="22">
        <v>45574</v>
      </c>
      <c r="I731" s="22">
        <v>45560</v>
      </c>
      <c r="J731" s="22">
        <v>45565</v>
      </c>
      <c r="K731" t="s">
        <v>104</v>
      </c>
      <c r="N731" t="s">
        <v>105</v>
      </c>
      <c r="O731" t="s">
        <v>106</v>
      </c>
      <c r="P731" t="s">
        <v>107</v>
      </c>
      <c r="Q731" t="s">
        <v>108</v>
      </c>
      <c r="R731" t="s">
        <v>109</v>
      </c>
    </row>
    <row r="732" spans="1:18" x14ac:dyDescent="0.3">
      <c r="A732">
        <v>78383</v>
      </c>
      <c r="B732">
        <v>122</v>
      </c>
      <c r="C732" t="s">
        <v>28</v>
      </c>
      <c r="D732" t="s">
        <v>159</v>
      </c>
      <c r="E732">
        <v>572.6</v>
      </c>
      <c r="F732" s="22">
        <v>45576</v>
      </c>
      <c r="G732" s="22">
        <v>45574</v>
      </c>
      <c r="H732" s="22">
        <v>45574</v>
      </c>
      <c r="I732" s="22">
        <v>45560</v>
      </c>
      <c r="J732" s="22">
        <v>45565</v>
      </c>
      <c r="K732" t="s">
        <v>104</v>
      </c>
      <c r="N732" t="s">
        <v>105</v>
      </c>
      <c r="O732" t="s">
        <v>106</v>
      </c>
      <c r="P732" t="s">
        <v>107</v>
      </c>
      <c r="Q732" t="s">
        <v>108</v>
      </c>
      <c r="R732" t="s">
        <v>109</v>
      </c>
    </row>
    <row r="733" spans="1:18" x14ac:dyDescent="0.3">
      <c r="A733">
        <v>78384</v>
      </c>
      <c r="B733">
        <v>122</v>
      </c>
      <c r="C733" t="s">
        <v>28</v>
      </c>
      <c r="D733" t="s">
        <v>288</v>
      </c>
      <c r="E733">
        <v>1052.03</v>
      </c>
      <c r="F733" s="22">
        <v>45575</v>
      </c>
      <c r="G733" s="22">
        <v>45574</v>
      </c>
      <c r="H733" s="22">
        <v>45574</v>
      </c>
      <c r="I733" s="22">
        <v>45560</v>
      </c>
      <c r="J733" s="22">
        <v>45565</v>
      </c>
      <c r="K733" t="s">
        <v>104</v>
      </c>
      <c r="N733" t="s">
        <v>105</v>
      </c>
      <c r="O733" t="s">
        <v>106</v>
      </c>
      <c r="P733" t="s">
        <v>107</v>
      </c>
      <c r="Q733" t="s">
        <v>108</v>
      </c>
      <c r="R733" t="s">
        <v>109</v>
      </c>
    </row>
    <row r="734" spans="1:18" x14ac:dyDescent="0.3">
      <c r="A734">
        <v>78387</v>
      </c>
      <c r="B734">
        <v>122</v>
      </c>
      <c r="C734" t="s">
        <v>28</v>
      </c>
      <c r="D734" t="s">
        <v>200</v>
      </c>
      <c r="E734">
        <v>1460.37</v>
      </c>
      <c r="F734" s="22">
        <v>45575</v>
      </c>
      <c r="G734" s="22">
        <v>45574</v>
      </c>
      <c r="H734" s="22">
        <v>45574</v>
      </c>
      <c r="I734" s="22">
        <v>45560</v>
      </c>
      <c r="J734" s="22">
        <v>45565</v>
      </c>
      <c r="K734" t="s">
        <v>104</v>
      </c>
      <c r="N734" t="s">
        <v>105</v>
      </c>
      <c r="O734" t="s">
        <v>106</v>
      </c>
      <c r="P734" t="s">
        <v>107</v>
      </c>
      <c r="Q734" t="s">
        <v>108</v>
      </c>
      <c r="R734" t="s">
        <v>109</v>
      </c>
    </row>
    <row r="735" spans="1:18" x14ac:dyDescent="0.3">
      <c r="A735">
        <v>78389</v>
      </c>
      <c r="B735">
        <v>122</v>
      </c>
      <c r="C735" t="s">
        <v>28</v>
      </c>
      <c r="D735" t="s">
        <v>162</v>
      </c>
      <c r="E735">
        <v>130.19</v>
      </c>
      <c r="F735" s="22">
        <v>45575</v>
      </c>
      <c r="G735" s="22">
        <v>45574</v>
      </c>
      <c r="H735" s="22">
        <v>45574</v>
      </c>
      <c r="I735" s="22">
        <v>45560</v>
      </c>
      <c r="J735" s="22">
        <v>45565</v>
      </c>
      <c r="K735" t="s">
        <v>104</v>
      </c>
      <c r="N735" t="s">
        <v>105</v>
      </c>
      <c r="O735" t="s">
        <v>106</v>
      </c>
      <c r="P735" t="s">
        <v>107</v>
      </c>
      <c r="Q735" t="s">
        <v>108</v>
      </c>
      <c r="R735" t="s">
        <v>109</v>
      </c>
    </row>
    <row r="736" spans="1:18" x14ac:dyDescent="0.3">
      <c r="A736">
        <v>78491</v>
      </c>
      <c r="B736">
        <v>122</v>
      </c>
      <c r="C736" t="s">
        <v>28</v>
      </c>
      <c r="D736" t="s">
        <v>383</v>
      </c>
      <c r="E736">
        <v>785</v>
      </c>
      <c r="F736" s="22">
        <v>45575</v>
      </c>
      <c r="G736" s="22">
        <v>45574</v>
      </c>
      <c r="H736" s="22">
        <v>45574</v>
      </c>
      <c r="I736" s="22">
        <v>45560</v>
      </c>
      <c r="J736" s="22">
        <v>45566</v>
      </c>
      <c r="K736" t="s">
        <v>104</v>
      </c>
      <c r="N736" t="s">
        <v>105</v>
      </c>
      <c r="O736" t="s">
        <v>106</v>
      </c>
      <c r="P736" t="s">
        <v>107</v>
      </c>
      <c r="Q736" t="s">
        <v>108</v>
      </c>
      <c r="R736" t="s">
        <v>109</v>
      </c>
    </row>
    <row r="737" spans="1:18" x14ac:dyDescent="0.3">
      <c r="A737">
        <v>78495</v>
      </c>
      <c r="B737">
        <v>122</v>
      </c>
      <c r="C737" t="s">
        <v>28</v>
      </c>
      <c r="D737" t="s">
        <v>160</v>
      </c>
      <c r="E737">
        <v>590.5</v>
      </c>
      <c r="F737" s="22">
        <v>45578</v>
      </c>
      <c r="G737" s="22">
        <v>45574</v>
      </c>
      <c r="H737" s="22">
        <v>45574</v>
      </c>
      <c r="I737" s="22">
        <v>45562</v>
      </c>
      <c r="J737" s="22">
        <v>45566</v>
      </c>
      <c r="K737" t="s">
        <v>104</v>
      </c>
      <c r="N737" t="s">
        <v>105</v>
      </c>
      <c r="O737" t="s">
        <v>106</v>
      </c>
      <c r="P737" t="s">
        <v>107</v>
      </c>
      <c r="Q737" t="s">
        <v>108</v>
      </c>
      <c r="R737" t="s">
        <v>109</v>
      </c>
    </row>
    <row r="738" spans="1:18" x14ac:dyDescent="0.3">
      <c r="A738">
        <v>78505</v>
      </c>
      <c r="B738">
        <v>122</v>
      </c>
      <c r="C738" t="s">
        <v>28</v>
      </c>
      <c r="D738" t="s">
        <v>162</v>
      </c>
      <c r="E738">
        <v>128.94999999999999</v>
      </c>
      <c r="F738" s="22">
        <v>45577</v>
      </c>
      <c r="G738" s="22">
        <v>45574</v>
      </c>
      <c r="H738" s="22">
        <v>45574</v>
      </c>
      <c r="I738" s="22">
        <v>45562</v>
      </c>
      <c r="J738" s="22">
        <v>45566</v>
      </c>
      <c r="K738" t="s">
        <v>104</v>
      </c>
      <c r="N738" t="s">
        <v>105</v>
      </c>
      <c r="O738" t="s">
        <v>106</v>
      </c>
      <c r="P738" t="s">
        <v>107</v>
      </c>
      <c r="Q738" t="s">
        <v>108</v>
      </c>
      <c r="R738" t="s">
        <v>109</v>
      </c>
    </row>
    <row r="739" spans="1:18" x14ac:dyDescent="0.3">
      <c r="A739">
        <v>78506</v>
      </c>
      <c r="B739">
        <v>122</v>
      </c>
      <c r="C739" t="s">
        <v>28</v>
      </c>
      <c r="D739" t="s">
        <v>281</v>
      </c>
      <c r="E739">
        <v>494.25</v>
      </c>
      <c r="F739" s="22">
        <v>45576</v>
      </c>
      <c r="G739" s="22">
        <v>45574</v>
      </c>
      <c r="H739" s="22">
        <v>45574</v>
      </c>
      <c r="I739" s="22">
        <v>45561</v>
      </c>
      <c r="J739" s="22">
        <v>45566</v>
      </c>
      <c r="K739" t="s">
        <v>104</v>
      </c>
      <c r="N739" t="s">
        <v>105</v>
      </c>
      <c r="O739" t="s">
        <v>106</v>
      </c>
      <c r="P739" t="s">
        <v>107</v>
      </c>
      <c r="Q739" t="s">
        <v>108</v>
      </c>
      <c r="R739" t="s">
        <v>109</v>
      </c>
    </row>
    <row r="740" spans="1:18" x14ac:dyDescent="0.3">
      <c r="A740">
        <v>78512</v>
      </c>
      <c r="B740">
        <v>122</v>
      </c>
      <c r="C740" t="s">
        <v>28</v>
      </c>
      <c r="D740" t="s">
        <v>207</v>
      </c>
      <c r="E740">
        <v>77.3</v>
      </c>
      <c r="F740" s="22">
        <v>45576</v>
      </c>
      <c r="G740" s="22">
        <v>45574</v>
      </c>
      <c r="H740" s="22">
        <v>45574</v>
      </c>
      <c r="I740" s="22">
        <v>45562</v>
      </c>
      <c r="J740" s="22">
        <v>45566</v>
      </c>
      <c r="K740" t="s">
        <v>104</v>
      </c>
      <c r="N740" t="s">
        <v>105</v>
      </c>
      <c r="O740" t="s">
        <v>106</v>
      </c>
      <c r="P740" t="s">
        <v>107</v>
      </c>
      <c r="Q740" t="s">
        <v>108</v>
      </c>
      <c r="R740" t="s">
        <v>109</v>
      </c>
    </row>
    <row r="741" spans="1:18" x14ac:dyDescent="0.3">
      <c r="A741">
        <v>78521</v>
      </c>
      <c r="B741">
        <v>122</v>
      </c>
      <c r="C741" t="s">
        <v>28</v>
      </c>
      <c r="D741" t="s">
        <v>221</v>
      </c>
      <c r="E741">
        <v>735.17</v>
      </c>
      <c r="F741" s="22">
        <v>45575</v>
      </c>
      <c r="G741" s="22">
        <v>45574</v>
      </c>
      <c r="H741" s="22">
        <v>45574</v>
      </c>
      <c r="I741" s="22">
        <v>45561</v>
      </c>
      <c r="J741" s="22">
        <v>45566</v>
      </c>
      <c r="K741" t="s">
        <v>104</v>
      </c>
      <c r="N741" t="s">
        <v>105</v>
      </c>
      <c r="O741" t="s">
        <v>106</v>
      </c>
      <c r="P741" t="s">
        <v>107</v>
      </c>
      <c r="Q741" t="s">
        <v>108</v>
      </c>
      <c r="R741" t="s">
        <v>109</v>
      </c>
    </row>
    <row r="742" spans="1:18" x14ac:dyDescent="0.3">
      <c r="A742">
        <v>78522</v>
      </c>
      <c r="B742">
        <v>122</v>
      </c>
      <c r="C742" t="s">
        <v>28</v>
      </c>
      <c r="D742" t="s">
        <v>384</v>
      </c>
      <c r="E742">
        <v>429.31</v>
      </c>
      <c r="F742" s="22">
        <v>45576</v>
      </c>
      <c r="G742" s="22">
        <v>45574</v>
      </c>
      <c r="H742" s="22">
        <v>45574</v>
      </c>
      <c r="I742" s="22">
        <v>45561</v>
      </c>
      <c r="J742" s="22">
        <v>45566</v>
      </c>
      <c r="K742" t="s">
        <v>104</v>
      </c>
      <c r="N742" t="s">
        <v>105</v>
      </c>
      <c r="O742" t="s">
        <v>106</v>
      </c>
      <c r="P742" t="s">
        <v>107</v>
      </c>
      <c r="Q742" t="s">
        <v>108</v>
      </c>
      <c r="R742" t="s">
        <v>109</v>
      </c>
    </row>
    <row r="743" spans="1:18" x14ac:dyDescent="0.3">
      <c r="A743">
        <v>78523</v>
      </c>
      <c r="B743">
        <v>122</v>
      </c>
      <c r="C743" t="s">
        <v>28</v>
      </c>
      <c r="D743" t="s">
        <v>288</v>
      </c>
      <c r="E743">
        <v>447.9</v>
      </c>
      <c r="F743" s="22">
        <v>45576</v>
      </c>
      <c r="G743" s="22">
        <v>45574</v>
      </c>
      <c r="H743" s="22">
        <v>45574</v>
      </c>
      <c r="I743" s="22">
        <v>45561</v>
      </c>
      <c r="J743" s="22">
        <v>45566</v>
      </c>
      <c r="K743" t="s">
        <v>104</v>
      </c>
      <c r="N743" t="s">
        <v>105</v>
      </c>
      <c r="O743" t="s">
        <v>106</v>
      </c>
      <c r="P743" t="s">
        <v>107</v>
      </c>
      <c r="Q743" t="s">
        <v>108</v>
      </c>
      <c r="R743" t="s">
        <v>109</v>
      </c>
    </row>
    <row r="744" spans="1:18" x14ac:dyDescent="0.3">
      <c r="A744">
        <v>78524</v>
      </c>
      <c r="B744">
        <v>122</v>
      </c>
      <c r="C744" t="s">
        <v>28</v>
      </c>
      <c r="D744" t="s">
        <v>350</v>
      </c>
      <c r="E744">
        <v>584</v>
      </c>
      <c r="F744" s="22">
        <v>45577</v>
      </c>
      <c r="G744" s="22">
        <v>45574</v>
      </c>
      <c r="H744" s="22">
        <v>45574</v>
      </c>
      <c r="I744" s="22">
        <v>45562</v>
      </c>
      <c r="J744" s="22">
        <v>45566</v>
      </c>
      <c r="K744" t="s">
        <v>104</v>
      </c>
      <c r="N744" t="s">
        <v>105</v>
      </c>
      <c r="O744" t="s">
        <v>106</v>
      </c>
      <c r="P744" t="s">
        <v>107</v>
      </c>
      <c r="Q744" t="s">
        <v>108</v>
      </c>
      <c r="R744" t="s">
        <v>109</v>
      </c>
    </row>
    <row r="745" spans="1:18" x14ac:dyDescent="0.3">
      <c r="A745">
        <v>78533</v>
      </c>
      <c r="B745">
        <v>122</v>
      </c>
      <c r="C745" t="s">
        <v>28</v>
      </c>
      <c r="D745" t="s">
        <v>313</v>
      </c>
      <c r="E745">
        <v>104.5</v>
      </c>
      <c r="F745" s="22">
        <v>45575</v>
      </c>
      <c r="G745" s="22">
        <v>45574</v>
      </c>
      <c r="H745" s="22">
        <v>45574</v>
      </c>
      <c r="I745" s="22">
        <v>45565</v>
      </c>
      <c r="J745" s="22">
        <v>45566</v>
      </c>
      <c r="K745" t="s">
        <v>119</v>
      </c>
      <c r="L745" t="s">
        <v>172</v>
      </c>
      <c r="M745" t="s">
        <v>173</v>
      </c>
      <c r="N745" t="s">
        <v>105</v>
      </c>
      <c r="O745" t="s">
        <v>106</v>
      </c>
      <c r="P745" t="s">
        <v>107</v>
      </c>
      <c r="Q745" t="s">
        <v>108</v>
      </c>
      <c r="R745" t="s">
        <v>109</v>
      </c>
    </row>
    <row r="746" spans="1:18" x14ac:dyDescent="0.3">
      <c r="A746">
        <v>78534</v>
      </c>
      <c r="B746">
        <v>122</v>
      </c>
      <c r="C746" t="s">
        <v>28</v>
      </c>
      <c r="D746" t="s">
        <v>313</v>
      </c>
      <c r="E746">
        <v>1400.22</v>
      </c>
      <c r="F746" s="22">
        <v>45575</v>
      </c>
      <c r="G746" s="22">
        <v>45574</v>
      </c>
      <c r="H746" s="22">
        <v>45574</v>
      </c>
      <c r="I746" s="22">
        <v>45565</v>
      </c>
      <c r="J746" s="22">
        <v>45566</v>
      </c>
      <c r="K746" t="s">
        <v>119</v>
      </c>
      <c r="L746" t="s">
        <v>279</v>
      </c>
      <c r="M746" t="s">
        <v>279</v>
      </c>
      <c r="N746" t="s">
        <v>105</v>
      </c>
      <c r="O746" t="s">
        <v>106</v>
      </c>
      <c r="P746" t="s">
        <v>107</v>
      </c>
      <c r="Q746" t="s">
        <v>108</v>
      </c>
      <c r="R746" t="s">
        <v>109</v>
      </c>
    </row>
    <row r="747" spans="1:18" x14ac:dyDescent="0.3">
      <c r="A747">
        <v>78535</v>
      </c>
      <c r="B747">
        <v>122</v>
      </c>
      <c r="C747" t="s">
        <v>28</v>
      </c>
      <c r="D747" t="s">
        <v>315</v>
      </c>
      <c r="E747">
        <v>412.76</v>
      </c>
      <c r="F747" s="22">
        <v>45575</v>
      </c>
      <c r="G747" s="22">
        <v>45574</v>
      </c>
      <c r="H747" s="22">
        <v>45574</v>
      </c>
      <c r="I747" s="22">
        <v>45565</v>
      </c>
      <c r="J747" s="22">
        <v>45566</v>
      </c>
      <c r="K747" t="s">
        <v>119</v>
      </c>
      <c r="L747" t="s">
        <v>112</v>
      </c>
      <c r="M747" t="s">
        <v>113</v>
      </c>
      <c r="N747" t="s">
        <v>105</v>
      </c>
      <c r="O747" t="s">
        <v>106</v>
      </c>
      <c r="P747" t="s">
        <v>107</v>
      </c>
      <c r="Q747" t="s">
        <v>108</v>
      </c>
      <c r="R747" t="s">
        <v>109</v>
      </c>
    </row>
    <row r="748" spans="1:18" x14ac:dyDescent="0.3">
      <c r="A748">
        <v>78536</v>
      </c>
      <c r="B748">
        <v>122</v>
      </c>
      <c r="C748" t="s">
        <v>28</v>
      </c>
      <c r="D748" t="s">
        <v>315</v>
      </c>
      <c r="E748">
        <v>215.29</v>
      </c>
      <c r="F748" s="22">
        <v>45575</v>
      </c>
      <c r="G748" s="22">
        <v>45574</v>
      </c>
      <c r="H748" s="22">
        <v>45574</v>
      </c>
      <c r="I748" s="22">
        <v>45565</v>
      </c>
      <c r="J748" s="22">
        <v>45566</v>
      </c>
      <c r="K748" t="s">
        <v>119</v>
      </c>
      <c r="L748" t="s">
        <v>213</v>
      </c>
      <c r="M748" t="s">
        <v>363</v>
      </c>
      <c r="N748" t="s">
        <v>105</v>
      </c>
      <c r="O748" t="s">
        <v>106</v>
      </c>
      <c r="P748" t="s">
        <v>107</v>
      </c>
      <c r="Q748" t="s">
        <v>108</v>
      </c>
      <c r="R748" t="s">
        <v>109</v>
      </c>
    </row>
    <row r="749" spans="1:18" x14ac:dyDescent="0.3">
      <c r="A749">
        <v>78537</v>
      </c>
      <c r="B749">
        <v>122</v>
      </c>
      <c r="C749" t="s">
        <v>28</v>
      </c>
      <c r="D749" t="s">
        <v>315</v>
      </c>
      <c r="E749">
        <v>333.01</v>
      </c>
      <c r="F749" s="22">
        <v>45575</v>
      </c>
      <c r="G749" s="22">
        <v>45574</v>
      </c>
      <c r="H749" s="22">
        <v>45574</v>
      </c>
      <c r="I749" s="22">
        <v>45565</v>
      </c>
      <c r="J749" s="22">
        <v>45566</v>
      </c>
      <c r="K749" t="s">
        <v>119</v>
      </c>
      <c r="L749" t="s">
        <v>172</v>
      </c>
      <c r="M749" t="s">
        <v>173</v>
      </c>
      <c r="N749" t="s">
        <v>105</v>
      </c>
      <c r="O749" t="s">
        <v>106</v>
      </c>
      <c r="P749" t="s">
        <v>107</v>
      </c>
      <c r="Q749" t="s">
        <v>108</v>
      </c>
      <c r="R749" t="s">
        <v>109</v>
      </c>
    </row>
    <row r="750" spans="1:18" x14ac:dyDescent="0.3">
      <c r="A750">
        <v>78690</v>
      </c>
      <c r="B750">
        <v>122</v>
      </c>
      <c r="C750" t="s">
        <v>28</v>
      </c>
      <c r="D750" t="s">
        <v>375</v>
      </c>
      <c r="E750">
        <v>417.57</v>
      </c>
      <c r="F750" s="22">
        <v>45575</v>
      </c>
      <c r="G750" s="22">
        <v>45574</v>
      </c>
      <c r="H750" s="22">
        <v>45574</v>
      </c>
      <c r="I750" s="22">
        <v>45561</v>
      </c>
      <c r="J750" s="22">
        <v>45567</v>
      </c>
      <c r="K750" t="s">
        <v>104</v>
      </c>
      <c r="N750" t="s">
        <v>105</v>
      </c>
      <c r="O750" t="s">
        <v>106</v>
      </c>
      <c r="P750" t="s">
        <v>107</v>
      </c>
      <c r="Q750" t="s">
        <v>108</v>
      </c>
      <c r="R750" t="s">
        <v>109</v>
      </c>
    </row>
    <row r="751" spans="1:18" x14ac:dyDescent="0.3">
      <c r="A751">
        <v>78742</v>
      </c>
      <c r="B751">
        <v>122</v>
      </c>
      <c r="C751" t="s">
        <v>28</v>
      </c>
      <c r="D751" t="s">
        <v>385</v>
      </c>
      <c r="E751">
        <v>2700</v>
      </c>
      <c r="F751" s="22">
        <v>45575</v>
      </c>
      <c r="G751" s="22">
        <v>45574</v>
      </c>
      <c r="H751" s="22">
        <v>45574</v>
      </c>
      <c r="I751" s="22">
        <v>45565</v>
      </c>
      <c r="J751" s="22">
        <v>45567</v>
      </c>
      <c r="K751" t="s">
        <v>119</v>
      </c>
      <c r="L751" t="s">
        <v>120</v>
      </c>
      <c r="M751" t="s">
        <v>316</v>
      </c>
      <c r="N751" t="s">
        <v>105</v>
      </c>
      <c r="O751" t="s">
        <v>106</v>
      </c>
      <c r="P751" t="s">
        <v>107</v>
      </c>
      <c r="Q751" t="s">
        <v>108</v>
      </c>
      <c r="R751" t="s">
        <v>109</v>
      </c>
    </row>
    <row r="752" spans="1:18" x14ac:dyDescent="0.3">
      <c r="A752">
        <v>78743</v>
      </c>
      <c r="B752">
        <v>122</v>
      </c>
      <c r="C752" t="s">
        <v>28</v>
      </c>
      <c r="D752" t="s">
        <v>259</v>
      </c>
      <c r="E752">
        <v>167.24</v>
      </c>
      <c r="F752" s="22">
        <v>45577</v>
      </c>
      <c r="G752" s="22">
        <v>45574</v>
      </c>
      <c r="H752" s="22">
        <v>45574</v>
      </c>
      <c r="I752" s="22">
        <v>45565</v>
      </c>
      <c r="J752" s="22">
        <v>45567</v>
      </c>
      <c r="K752" t="s">
        <v>119</v>
      </c>
      <c r="L752" t="s">
        <v>172</v>
      </c>
      <c r="M752" t="s">
        <v>260</v>
      </c>
      <c r="N752" t="s">
        <v>105</v>
      </c>
      <c r="O752" t="s">
        <v>106</v>
      </c>
      <c r="P752" t="s">
        <v>107</v>
      </c>
      <c r="Q752" t="s">
        <v>108</v>
      </c>
      <c r="R752" t="s">
        <v>109</v>
      </c>
    </row>
    <row r="753" spans="1:18" x14ac:dyDescent="0.3">
      <c r="A753">
        <v>78805</v>
      </c>
      <c r="B753">
        <v>122</v>
      </c>
      <c r="C753" t="s">
        <v>28</v>
      </c>
      <c r="D753" t="s">
        <v>386</v>
      </c>
      <c r="E753">
        <v>350</v>
      </c>
      <c r="F753" s="22">
        <v>45575</v>
      </c>
      <c r="G753" s="22">
        <v>45574</v>
      </c>
      <c r="H753" s="22">
        <v>45574</v>
      </c>
      <c r="I753" s="22">
        <v>45565</v>
      </c>
      <c r="J753" s="22">
        <v>45568</v>
      </c>
      <c r="K753" t="s">
        <v>119</v>
      </c>
      <c r="L753" t="s">
        <v>387</v>
      </c>
      <c r="M753" t="s">
        <v>388</v>
      </c>
      <c r="N753" t="s">
        <v>105</v>
      </c>
      <c r="O753" t="s">
        <v>106</v>
      </c>
      <c r="P753" t="s">
        <v>107</v>
      </c>
      <c r="Q753" t="s">
        <v>108</v>
      </c>
      <c r="R753" t="s">
        <v>109</v>
      </c>
    </row>
    <row r="754" spans="1:18" x14ac:dyDescent="0.3">
      <c r="A754">
        <v>79455</v>
      </c>
      <c r="B754">
        <v>122</v>
      </c>
      <c r="C754" t="s">
        <v>28</v>
      </c>
      <c r="D754" t="s">
        <v>116</v>
      </c>
      <c r="E754">
        <v>960.5</v>
      </c>
      <c r="F754" s="22">
        <v>45576</v>
      </c>
      <c r="G754" s="22"/>
      <c r="H754" s="22">
        <v>45574</v>
      </c>
      <c r="I754" s="22">
        <v>45568</v>
      </c>
      <c r="J754" s="22">
        <v>45569</v>
      </c>
      <c r="K754" t="s">
        <v>104</v>
      </c>
      <c r="L754" t="s">
        <v>112</v>
      </c>
      <c r="M754" t="s">
        <v>117</v>
      </c>
      <c r="N754" t="s">
        <v>105</v>
      </c>
      <c r="O754" t="s">
        <v>106</v>
      </c>
      <c r="P754" t="s">
        <v>107</v>
      </c>
      <c r="Q754" t="s">
        <v>108</v>
      </c>
      <c r="R754" t="s">
        <v>109</v>
      </c>
    </row>
    <row r="755" spans="1:18" x14ac:dyDescent="0.3">
      <c r="A755">
        <v>73241</v>
      </c>
      <c r="B755">
        <v>122</v>
      </c>
      <c r="C755" t="s">
        <v>28</v>
      </c>
      <c r="D755" t="s">
        <v>324</v>
      </c>
      <c r="E755">
        <v>1800</v>
      </c>
      <c r="F755" s="22">
        <v>45575</v>
      </c>
      <c r="G755" s="22">
        <v>45574</v>
      </c>
      <c r="H755" s="22">
        <v>45574</v>
      </c>
      <c r="I755" s="22">
        <v>45565</v>
      </c>
      <c r="J755" s="22">
        <v>45537</v>
      </c>
      <c r="K755" t="s">
        <v>119</v>
      </c>
      <c r="L755" t="s">
        <v>120</v>
      </c>
      <c r="M755" t="s">
        <v>316</v>
      </c>
      <c r="N755" t="s">
        <v>105</v>
      </c>
      <c r="O755" t="s">
        <v>106</v>
      </c>
      <c r="P755" t="s">
        <v>107</v>
      </c>
      <c r="Q755" t="s">
        <v>108</v>
      </c>
      <c r="R755" t="s">
        <v>109</v>
      </c>
    </row>
    <row r="756" spans="1:18" x14ac:dyDescent="0.3">
      <c r="A756">
        <v>58820</v>
      </c>
      <c r="B756">
        <v>122</v>
      </c>
      <c r="C756" t="s">
        <v>28</v>
      </c>
      <c r="D756" t="s">
        <v>314</v>
      </c>
      <c r="E756">
        <v>5000</v>
      </c>
      <c r="F756" s="22">
        <v>45575</v>
      </c>
      <c r="G756" s="22">
        <v>45574</v>
      </c>
      <c r="H756" s="22">
        <v>45574</v>
      </c>
      <c r="I756" s="22">
        <v>45556</v>
      </c>
      <c r="J756" s="22"/>
      <c r="K756" t="s">
        <v>119</v>
      </c>
      <c r="L756" t="s">
        <v>166</v>
      </c>
      <c r="M756" t="s">
        <v>167</v>
      </c>
      <c r="N756" t="s">
        <v>105</v>
      </c>
      <c r="O756" t="s">
        <v>106</v>
      </c>
      <c r="P756" t="s">
        <v>107</v>
      </c>
      <c r="Q756" t="s">
        <v>108</v>
      </c>
      <c r="R756" t="s">
        <v>109</v>
      </c>
    </row>
    <row r="757" spans="1:18" x14ac:dyDescent="0.3">
      <c r="A757">
        <v>56060</v>
      </c>
      <c r="B757">
        <v>122</v>
      </c>
      <c r="C757" t="s">
        <v>28</v>
      </c>
      <c r="D757" t="s">
        <v>389</v>
      </c>
      <c r="E757">
        <v>400</v>
      </c>
      <c r="F757" s="22">
        <v>45575</v>
      </c>
      <c r="G757" s="22">
        <v>45574</v>
      </c>
      <c r="H757" s="22">
        <v>45574</v>
      </c>
      <c r="I757" s="22">
        <v>45536</v>
      </c>
      <c r="J757" s="22">
        <v>45441</v>
      </c>
      <c r="K757" t="s">
        <v>104</v>
      </c>
      <c r="L757" t="s">
        <v>213</v>
      </c>
      <c r="M757" t="s">
        <v>344</v>
      </c>
      <c r="N757" t="s">
        <v>105</v>
      </c>
      <c r="O757" t="s">
        <v>106</v>
      </c>
      <c r="P757" t="s">
        <v>107</v>
      </c>
      <c r="Q757" t="s">
        <v>108</v>
      </c>
      <c r="R757" t="s">
        <v>109</v>
      </c>
    </row>
    <row r="758" spans="1:18" x14ac:dyDescent="0.3">
      <c r="A758">
        <v>58523</v>
      </c>
      <c r="B758">
        <v>122</v>
      </c>
      <c r="C758" t="s">
        <v>28</v>
      </c>
      <c r="D758" t="s">
        <v>163</v>
      </c>
      <c r="E758">
        <v>18018</v>
      </c>
      <c r="F758" s="22">
        <v>45574</v>
      </c>
      <c r="G758" s="22">
        <v>45572</v>
      </c>
      <c r="H758" s="22">
        <v>45574</v>
      </c>
      <c r="I758" s="22">
        <v>45574</v>
      </c>
      <c r="J758" s="22"/>
      <c r="K758" t="s">
        <v>104</v>
      </c>
      <c r="L758" t="s">
        <v>120</v>
      </c>
      <c r="M758" t="s">
        <v>164</v>
      </c>
      <c r="N758" t="s">
        <v>105</v>
      </c>
      <c r="O758" t="s">
        <v>106</v>
      </c>
      <c r="P758" t="s">
        <v>107</v>
      </c>
      <c r="Q758" t="s">
        <v>108</v>
      </c>
      <c r="R758" t="s">
        <v>109</v>
      </c>
    </row>
    <row r="759" spans="1:18" x14ac:dyDescent="0.3">
      <c r="A759">
        <v>58721</v>
      </c>
      <c r="B759">
        <v>122</v>
      </c>
      <c r="C759" t="s">
        <v>28</v>
      </c>
      <c r="D759" t="s">
        <v>331</v>
      </c>
      <c r="E759">
        <v>801</v>
      </c>
      <c r="F759" s="22">
        <v>45575</v>
      </c>
      <c r="G759" s="22">
        <v>45574</v>
      </c>
      <c r="H759" s="22">
        <v>45574</v>
      </c>
      <c r="I759" s="22">
        <v>45565</v>
      </c>
      <c r="J759" s="22"/>
      <c r="K759" t="s">
        <v>104</v>
      </c>
      <c r="L759" t="s">
        <v>248</v>
      </c>
      <c r="M759" t="s">
        <v>331</v>
      </c>
      <c r="N759" t="s">
        <v>105</v>
      </c>
      <c r="O759" t="s">
        <v>106</v>
      </c>
      <c r="P759" t="s">
        <v>107</v>
      </c>
      <c r="Q759" t="s">
        <v>108</v>
      </c>
      <c r="R759" t="s">
        <v>109</v>
      </c>
    </row>
    <row r="760" spans="1:18" x14ac:dyDescent="0.3">
      <c r="A760">
        <v>58728</v>
      </c>
      <c r="B760">
        <v>122</v>
      </c>
      <c r="C760" t="s">
        <v>28</v>
      </c>
      <c r="D760" t="s">
        <v>331</v>
      </c>
      <c r="E760">
        <v>166.93</v>
      </c>
      <c r="F760" s="22">
        <v>45575</v>
      </c>
      <c r="G760" s="22">
        <v>45574</v>
      </c>
      <c r="H760" s="22">
        <v>45574</v>
      </c>
      <c r="I760" s="22">
        <v>45565</v>
      </c>
      <c r="J760" s="22"/>
      <c r="K760" t="s">
        <v>104</v>
      </c>
      <c r="L760" t="s">
        <v>213</v>
      </c>
      <c r="M760" t="s">
        <v>240</v>
      </c>
      <c r="N760" t="s">
        <v>105</v>
      </c>
      <c r="O760" t="s">
        <v>106</v>
      </c>
      <c r="P760" t="s">
        <v>107</v>
      </c>
      <c r="Q760" t="s">
        <v>108</v>
      </c>
      <c r="R760" t="s">
        <v>109</v>
      </c>
    </row>
    <row r="761" spans="1:18" x14ac:dyDescent="0.3">
      <c r="A761">
        <v>60513</v>
      </c>
      <c r="B761">
        <v>122</v>
      </c>
      <c r="C761" t="s">
        <v>28</v>
      </c>
      <c r="D761" t="s">
        <v>293</v>
      </c>
      <c r="E761">
        <v>778</v>
      </c>
      <c r="F761" s="22">
        <v>45575</v>
      </c>
      <c r="G761" s="22">
        <v>45574</v>
      </c>
      <c r="H761" s="22">
        <v>45574</v>
      </c>
      <c r="I761" s="22">
        <v>45560</v>
      </c>
      <c r="J761" s="22"/>
      <c r="K761" t="s">
        <v>104</v>
      </c>
      <c r="L761" t="s">
        <v>184</v>
      </c>
      <c r="M761" t="s">
        <v>185</v>
      </c>
      <c r="N761" t="s">
        <v>105</v>
      </c>
      <c r="O761" t="s">
        <v>106</v>
      </c>
      <c r="P761" t="s">
        <v>107</v>
      </c>
      <c r="Q761" t="s">
        <v>108</v>
      </c>
      <c r="R761" t="s">
        <v>109</v>
      </c>
    </row>
    <row r="762" spans="1:18" x14ac:dyDescent="0.3">
      <c r="A762">
        <v>60537</v>
      </c>
      <c r="B762">
        <v>122</v>
      </c>
      <c r="C762" t="s">
        <v>28</v>
      </c>
      <c r="D762" t="s">
        <v>329</v>
      </c>
      <c r="E762">
        <v>396</v>
      </c>
      <c r="F762" s="22">
        <v>45575</v>
      </c>
      <c r="G762" s="22">
        <v>45574</v>
      </c>
      <c r="H762" s="22">
        <v>45574</v>
      </c>
      <c r="I762" s="22">
        <v>45536</v>
      </c>
      <c r="J762" s="22"/>
      <c r="K762" t="s">
        <v>104</v>
      </c>
      <c r="L762" t="s">
        <v>193</v>
      </c>
      <c r="M762" t="s">
        <v>330</v>
      </c>
      <c r="N762" t="s">
        <v>105</v>
      </c>
      <c r="O762" t="s">
        <v>106</v>
      </c>
      <c r="P762" t="s">
        <v>107</v>
      </c>
      <c r="Q762" t="s">
        <v>108</v>
      </c>
      <c r="R762" t="s">
        <v>109</v>
      </c>
    </row>
    <row r="763" spans="1:18" x14ac:dyDescent="0.3">
      <c r="A763">
        <v>60558</v>
      </c>
      <c r="B763">
        <v>122</v>
      </c>
      <c r="C763" t="s">
        <v>28</v>
      </c>
      <c r="D763" t="s">
        <v>272</v>
      </c>
      <c r="E763">
        <v>27706.03</v>
      </c>
      <c r="F763" s="22">
        <v>45575</v>
      </c>
      <c r="G763" s="22">
        <v>45574</v>
      </c>
      <c r="H763" s="22">
        <v>45574</v>
      </c>
      <c r="I763" s="22">
        <v>45565</v>
      </c>
      <c r="J763" s="22"/>
      <c r="K763" t="s">
        <v>119</v>
      </c>
      <c r="L763" t="s">
        <v>253</v>
      </c>
      <c r="M763" t="s">
        <v>273</v>
      </c>
      <c r="N763" t="s">
        <v>105</v>
      </c>
      <c r="O763" t="s">
        <v>106</v>
      </c>
      <c r="P763" t="s">
        <v>107</v>
      </c>
      <c r="Q763" t="s">
        <v>108</v>
      </c>
      <c r="R763" t="s">
        <v>109</v>
      </c>
    </row>
    <row r="764" spans="1:18" x14ac:dyDescent="0.3">
      <c r="A764">
        <v>60563</v>
      </c>
      <c r="B764">
        <v>122</v>
      </c>
      <c r="C764" t="s">
        <v>28</v>
      </c>
      <c r="D764" t="s">
        <v>272</v>
      </c>
      <c r="E764">
        <v>7346.72</v>
      </c>
      <c r="F764" s="22">
        <v>45575</v>
      </c>
      <c r="G764" s="22">
        <v>45574</v>
      </c>
      <c r="H764" s="22">
        <v>45574</v>
      </c>
      <c r="I764" s="22">
        <v>45565</v>
      </c>
      <c r="J764" s="22"/>
      <c r="K764" t="s">
        <v>119</v>
      </c>
      <c r="L764" t="s">
        <v>213</v>
      </c>
      <c r="M764" t="s">
        <v>294</v>
      </c>
      <c r="N764" t="s">
        <v>105</v>
      </c>
      <c r="O764" t="s">
        <v>106</v>
      </c>
      <c r="P764" t="s">
        <v>107</v>
      </c>
      <c r="Q764" t="s">
        <v>108</v>
      </c>
      <c r="R764" t="s">
        <v>109</v>
      </c>
    </row>
    <row r="765" spans="1:18" x14ac:dyDescent="0.3">
      <c r="A765">
        <v>60783</v>
      </c>
      <c r="B765">
        <v>122</v>
      </c>
      <c r="C765" t="s">
        <v>28</v>
      </c>
      <c r="D765" t="s">
        <v>323</v>
      </c>
      <c r="E765">
        <v>1809</v>
      </c>
      <c r="F765" s="22">
        <v>45575</v>
      </c>
      <c r="G765" s="22">
        <v>45574</v>
      </c>
      <c r="H765" s="22">
        <v>45574</v>
      </c>
      <c r="I765" s="22">
        <v>45560</v>
      </c>
      <c r="J765" s="22"/>
      <c r="K765" t="s">
        <v>119</v>
      </c>
      <c r="L765" t="s">
        <v>120</v>
      </c>
      <c r="M765" t="s">
        <v>316</v>
      </c>
      <c r="N765" t="s">
        <v>105</v>
      </c>
      <c r="O765" t="s">
        <v>106</v>
      </c>
      <c r="P765" t="s">
        <v>107</v>
      </c>
      <c r="Q765" t="s">
        <v>108</v>
      </c>
      <c r="R765" t="s">
        <v>109</v>
      </c>
    </row>
    <row r="766" spans="1:18" x14ac:dyDescent="0.3">
      <c r="A766">
        <v>60790</v>
      </c>
      <c r="B766">
        <v>122</v>
      </c>
      <c r="C766" t="s">
        <v>28</v>
      </c>
      <c r="D766" t="s">
        <v>319</v>
      </c>
      <c r="E766">
        <v>1398</v>
      </c>
      <c r="F766" s="22">
        <v>45575</v>
      </c>
      <c r="G766" s="22">
        <v>45574</v>
      </c>
      <c r="H766" s="22">
        <v>45574</v>
      </c>
      <c r="I766" s="22">
        <v>45560</v>
      </c>
      <c r="J766" s="22"/>
      <c r="K766" t="s">
        <v>119</v>
      </c>
      <c r="L766" t="s">
        <v>120</v>
      </c>
      <c r="M766" t="s">
        <v>316</v>
      </c>
      <c r="N766" t="s">
        <v>105</v>
      </c>
      <c r="O766" t="s">
        <v>106</v>
      </c>
      <c r="P766" t="s">
        <v>107</v>
      </c>
      <c r="Q766" t="s">
        <v>108</v>
      </c>
      <c r="R766" t="s">
        <v>109</v>
      </c>
    </row>
    <row r="767" spans="1:18" x14ac:dyDescent="0.3">
      <c r="A767">
        <v>60797</v>
      </c>
      <c r="B767">
        <v>122</v>
      </c>
      <c r="C767" t="s">
        <v>28</v>
      </c>
      <c r="D767" t="s">
        <v>325</v>
      </c>
      <c r="E767">
        <v>4221</v>
      </c>
      <c r="F767" s="22">
        <v>45575</v>
      </c>
      <c r="G767" s="22">
        <v>45574</v>
      </c>
      <c r="H767" s="22">
        <v>45574</v>
      </c>
      <c r="I767" s="22">
        <v>45560</v>
      </c>
      <c r="J767" s="22"/>
      <c r="K767" t="s">
        <v>119</v>
      </c>
      <c r="L767" t="s">
        <v>120</v>
      </c>
      <c r="M767" t="s">
        <v>316</v>
      </c>
      <c r="N767" t="s">
        <v>105</v>
      </c>
      <c r="O767" t="s">
        <v>106</v>
      </c>
      <c r="P767" t="s">
        <v>107</v>
      </c>
      <c r="Q767" t="s">
        <v>108</v>
      </c>
      <c r="R767" t="s">
        <v>109</v>
      </c>
    </row>
    <row r="768" spans="1:18" x14ac:dyDescent="0.3">
      <c r="A768">
        <v>60804</v>
      </c>
      <c r="B768">
        <v>122</v>
      </c>
      <c r="C768" t="s">
        <v>28</v>
      </c>
      <c r="D768" t="s">
        <v>326</v>
      </c>
      <c r="E768">
        <v>6000</v>
      </c>
      <c r="F768" s="22">
        <v>45575</v>
      </c>
      <c r="G768" s="22">
        <v>45574</v>
      </c>
      <c r="H768" s="22">
        <v>45574</v>
      </c>
      <c r="I768" s="22">
        <v>45560</v>
      </c>
      <c r="J768" s="22"/>
      <c r="K768" t="s">
        <v>119</v>
      </c>
      <c r="L768" t="s">
        <v>120</v>
      </c>
      <c r="M768" t="s">
        <v>316</v>
      </c>
      <c r="N768" t="s">
        <v>105</v>
      </c>
      <c r="O768" t="s">
        <v>106</v>
      </c>
      <c r="P768" t="s">
        <v>107</v>
      </c>
      <c r="Q768" t="s">
        <v>108</v>
      </c>
      <c r="R768" t="s">
        <v>109</v>
      </c>
    </row>
    <row r="769" spans="1:18" x14ac:dyDescent="0.3">
      <c r="A769">
        <v>60811</v>
      </c>
      <c r="B769">
        <v>122</v>
      </c>
      <c r="C769" t="s">
        <v>28</v>
      </c>
      <c r="D769" t="s">
        <v>303</v>
      </c>
      <c r="E769">
        <v>4000</v>
      </c>
      <c r="F769" s="22">
        <v>45575</v>
      </c>
      <c r="G769" s="22">
        <v>45574</v>
      </c>
      <c r="H769" s="22">
        <v>45574</v>
      </c>
      <c r="I769" s="22">
        <v>45560</v>
      </c>
      <c r="J769" s="22"/>
      <c r="K769" t="s">
        <v>119</v>
      </c>
      <c r="L769" t="s">
        <v>120</v>
      </c>
      <c r="M769" t="s">
        <v>316</v>
      </c>
      <c r="N769" t="s">
        <v>105</v>
      </c>
      <c r="O769" t="s">
        <v>106</v>
      </c>
      <c r="P769" t="s">
        <v>107</v>
      </c>
      <c r="Q769" t="s">
        <v>108</v>
      </c>
      <c r="R769" t="s">
        <v>109</v>
      </c>
    </row>
    <row r="770" spans="1:18" x14ac:dyDescent="0.3">
      <c r="A770">
        <v>60818</v>
      </c>
      <c r="B770">
        <v>122</v>
      </c>
      <c r="C770" t="s">
        <v>28</v>
      </c>
      <c r="D770" t="s">
        <v>322</v>
      </c>
      <c r="E770">
        <v>2400</v>
      </c>
      <c r="F770" s="22">
        <v>45575</v>
      </c>
      <c r="G770" s="22">
        <v>45574</v>
      </c>
      <c r="H770" s="22">
        <v>45574</v>
      </c>
      <c r="I770" s="22">
        <v>45560</v>
      </c>
      <c r="J770" s="22"/>
      <c r="K770" t="s">
        <v>119</v>
      </c>
      <c r="L770" t="s">
        <v>120</v>
      </c>
      <c r="M770" t="s">
        <v>316</v>
      </c>
      <c r="N770" t="s">
        <v>105</v>
      </c>
      <c r="O770" t="s">
        <v>106</v>
      </c>
      <c r="P770" t="s">
        <v>107</v>
      </c>
      <c r="Q770" t="s">
        <v>108</v>
      </c>
      <c r="R770" t="s">
        <v>109</v>
      </c>
    </row>
    <row r="771" spans="1:18" x14ac:dyDescent="0.3">
      <c r="A771">
        <v>60825</v>
      </c>
      <c r="B771">
        <v>122</v>
      </c>
      <c r="C771" t="s">
        <v>28</v>
      </c>
      <c r="D771" t="s">
        <v>320</v>
      </c>
      <c r="E771">
        <v>1800</v>
      </c>
      <c r="F771" s="22">
        <v>45575</v>
      </c>
      <c r="G771" s="22">
        <v>45574</v>
      </c>
      <c r="H771" s="22">
        <v>45574</v>
      </c>
      <c r="I771" s="22">
        <v>45560</v>
      </c>
      <c r="J771" s="22"/>
      <c r="K771" t="s">
        <v>119</v>
      </c>
      <c r="L771" t="s">
        <v>120</v>
      </c>
      <c r="M771" t="s">
        <v>316</v>
      </c>
      <c r="N771" t="s">
        <v>105</v>
      </c>
      <c r="O771" t="s">
        <v>106</v>
      </c>
      <c r="P771" t="s">
        <v>107</v>
      </c>
      <c r="Q771" t="s">
        <v>108</v>
      </c>
      <c r="R771" t="s">
        <v>109</v>
      </c>
    </row>
    <row r="772" spans="1:18" x14ac:dyDescent="0.3">
      <c r="A772">
        <v>60832</v>
      </c>
      <c r="B772">
        <v>122</v>
      </c>
      <c r="C772" t="s">
        <v>28</v>
      </c>
      <c r="D772" t="s">
        <v>310</v>
      </c>
      <c r="E772">
        <v>2400</v>
      </c>
      <c r="F772" s="22">
        <v>45575</v>
      </c>
      <c r="G772" s="22">
        <v>45574</v>
      </c>
      <c r="H772" s="22">
        <v>45574</v>
      </c>
      <c r="I772" s="22">
        <v>45560</v>
      </c>
      <c r="J772" s="22"/>
      <c r="K772" t="s">
        <v>119</v>
      </c>
      <c r="L772" t="s">
        <v>120</v>
      </c>
      <c r="M772" t="s">
        <v>316</v>
      </c>
      <c r="N772" t="s">
        <v>105</v>
      </c>
      <c r="O772" t="s">
        <v>106</v>
      </c>
      <c r="P772" t="s">
        <v>107</v>
      </c>
      <c r="Q772" t="s">
        <v>108</v>
      </c>
      <c r="R772" t="s">
        <v>109</v>
      </c>
    </row>
    <row r="773" spans="1:18" x14ac:dyDescent="0.3">
      <c r="A773">
        <v>60839</v>
      </c>
      <c r="B773">
        <v>122</v>
      </c>
      <c r="C773" t="s">
        <v>28</v>
      </c>
      <c r="D773" t="s">
        <v>305</v>
      </c>
      <c r="E773">
        <v>6600</v>
      </c>
      <c r="F773" s="22">
        <v>45575</v>
      </c>
      <c r="G773" s="22">
        <v>45574</v>
      </c>
      <c r="H773" s="22">
        <v>45574</v>
      </c>
      <c r="I773" s="22">
        <v>45560</v>
      </c>
      <c r="J773" s="22"/>
      <c r="K773" t="s">
        <v>119</v>
      </c>
      <c r="L773" t="s">
        <v>120</v>
      </c>
      <c r="M773" t="s">
        <v>316</v>
      </c>
      <c r="N773" t="s">
        <v>105</v>
      </c>
      <c r="O773" t="s">
        <v>106</v>
      </c>
      <c r="P773" t="s">
        <v>107</v>
      </c>
      <c r="Q773" t="s">
        <v>108</v>
      </c>
      <c r="R773" t="s">
        <v>109</v>
      </c>
    </row>
    <row r="774" spans="1:18" x14ac:dyDescent="0.3">
      <c r="A774">
        <v>60847</v>
      </c>
      <c r="B774">
        <v>122</v>
      </c>
      <c r="C774" t="s">
        <v>28</v>
      </c>
      <c r="D774" t="s">
        <v>385</v>
      </c>
      <c r="E774">
        <v>2700</v>
      </c>
      <c r="F774" s="22">
        <v>45575</v>
      </c>
      <c r="G774" s="22">
        <v>45574</v>
      </c>
      <c r="H774" s="22">
        <v>45574</v>
      </c>
      <c r="I774" s="22">
        <v>45560</v>
      </c>
      <c r="J774" s="22"/>
      <c r="K774" t="s">
        <v>119</v>
      </c>
      <c r="L774" t="s">
        <v>120</v>
      </c>
      <c r="M774" t="s">
        <v>316</v>
      </c>
      <c r="N774" t="s">
        <v>105</v>
      </c>
      <c r="O774" t="s">
        <v>106</v>
      </c>
      <c r="P774" t="s">
        <v>107</v>
      </c>
      <c r="Q774" t="s">
        <v>108</v>
      </c>
      <c r="R774" t="s">
        <v>109</v>
      </c>
    </row>
    <row r="775" spans="1:18" x14ac:dyDescent="0.3">
      <c r="A775">
        <v>60854</v>
      </c>
      <c r="B775">
        <v>122</v>
      </c>
      <c r="C775" t="s">
        <v>28</v>
      </c>
      <c r="D775" t="s">
        <v>309</v>
      </c>
      <c r="E775">
        <v>4200</v>
      </c>
      <c r="F775" s="22">
        <v>45575</v>
      </c>
      <c r="G775" s="22">
        <v>45574</v>
      </c>
      <c r="H775" s="22">
        <v>45574</v>
      </c>
      <c r="I775" s="22">
        <v>45560</v>
      </c>
      <c r="J775" s="22"/>
      <c r="K775" t="s">
        <v>119</v>
      </c>
      <c r="L775" t="s">
        <v>120</v>
      </c>
      <c r="M775" t="s">
        <v>316</v>
      </c>
      <c r="N775" t="s">
        <v>105</v>
      </c>
      <c r="O775" t="s">
        <v>106</v>
      </c>
      <c r="P775" t="s">
        <v>107</v>
      </c>
      <c r="Q775" t="s">
        <v>108</v>
      </c>
      <c r="R775" t="s">
        <v>109</v>
      </c>
    </row>
    <row r="776" spans="1:18" x14ac:dyDescent="0.3">
      <c r="A776">
        <v>60861</v>
      </c>
      <c r="B776">
        <v>122</v>
      </c>
      <c r="C776" t="s">
        <v>28</v>
      </c>
      <c r="D776" t="s">
        <v>307</v>
      </c>
      <c r="E776">
        <v>4200</v>
      </c>
      <c r="F776" s="22">
        <v>45575</v>
      </c>
      <c r="G776" s="22">
        <v>45574</v>
      </c>
      <c r="H776" s="22">
        <v>45574</v>
      </c>
      <c r="I776" s="22">
        <v>45560</v>
      </c>
      <c r="J776" s="22"/>
      <c r="K776" t="s">
        <v>119</v>
      </c>
      <c r="L776" t="s">
        <v>120</v>
      </c>
      <c r="M776" t="s">
        <v>316</v>
      </c>
      <c r="N776" t="s">
        <v>105</v>
      </c>
      <c r="O776" t="s">
        <v>106</v>
      </c>
      <c r="P776" t="s">
        <v>107</v>
      </c>
      <c r="Q776" t="s">
        <v>108</v>
      </c>
      <c r="R776" t="s">
        <v>109</v>
      </c>
    </row>
    <row r="777" spans="1:18" x14ac:dyDescent="0.3">
      <c r="A777">
        <v>60868</v>
      </c>
      <c r="B777">
        <v>122</v>
      </c>
      <c r="C777" t="s">
        <v>28</v>
      </c>
      <c r="D777" t="s">
        <v>308</v>
      </c>
      <c r="E777">
        <v>2700</v>
      </c>
      <c r="F777" s="22">
        <v>45575</v>
      </c>
      <c r="G777" s="22">
        <v>45574</v>
      </c>
      <c r="H777" s="22">
        <v>45574</v>
      </c>
      <c r="I777" s="22">
        <v>45560</v>
      </c>
      <c r="J777" s="22"/>
      <c r="K777" t="s">
        <v>119</v>
      </c>
      <c r="L777" t="s">
        <v>120</v>
      </c>
      <c r="M777" t="s">
        <v>316</v>
      </c>
      <c r="N777" t="s">
        <v>105</v>
      </c>
      <c r="O777" t="s">
        <v>106</v>
      </c>
      <c r="P777" t="s">
        <v>107</v>
      </c>
      <c r="Q777" t="s">
        <v>108</v>
      </c>
      <c r="R777" t="s">
        <v>109</v>
      </c>
    </row>
    <row r="778" spans="1:18" x14ac:dyDescent="0.3">
      <c r="A778">
        <v>60875</v>
      </c>
      <c r="B778">
        <v>122</v>
      </c>
      <c r="C778" t="s">
        <v>28</v>
      </c>
      <c r="D778" t="s">
        <v>301</v>
      </c>
      <c r="E778">
        <v>2700</v>
      </c>
      <c r="F778" s="22">
        <v>45575</v>
      </c>
      <c r="G778" s="22">
        <v>45574</v>
      </c>
      <c r="H778" s="22">
        <v>45574</v>
      </c>
      <c r="I778" s="22">
        <v>45560</v>
      </c>
      <c r="J778" s="22"/>
      <c r="K778" t="s">
        <v>119</v>
      </c>
      <c r="L778" t="s">
        <v>120</v>
      </c>
      <c r="M778" t="s">
        <v>316</v>
      </c>
      <c r="N778" t="s">
        <v>105</v>
      </c>
      <c r="O778" t="s">
        <v>106</v>
      </c>
      <c r="P778" t="s">
        <v>107</v>
      </c>
      <c r="Q778" t="s">
        <v>108</v>
      </c>
      <c r="R778" t="s">
        <v>109</v>
      </c>
    </row>
    <row r="779" spans="1:18" x14ac:dyDescent="0.3">
      <c r="A779">
        <v>60882</v>
      </c>
      <c r="B779">
        <v>122</v>
      </c>
      <c r="C779" t="s">
        <v>28</v>
      </c>
      <c r="D779" t="s">
        <v>321</v>
      </c>
      <c r="E779">
        <v>7200</v>
      </c>
      <c r="F779" s="22">
        <v>45575</v>
      </c>
      <c r="G779" s="22">
        <v>45574</v>
      </c>
      <c r="H779" s="22">
        <v>45574</v>
      </c>
      <c r="I779" s="22">
        <v>45560</v>
      </c>
      <c r="J779" s="22"/>
      <c r="K779" t="s">
        <v>119</v>
      </c>
      <c r="L779" t="s">
        <v>120</v>
      </c>
      <c r="M779" t="s">
        <v>316</v>
      </c>
      <c r="N779" t="s">
        <v>105</v>
      </c>
      <c r="O779" t="s">
        <v>106</v>
      </c>
      <c r="P779" t="s">
        <v>107</v>
      </c>
      <c r="Q779" t="s">
        <v>108</v>
      </c>
      <c r="R779" t="s">
        <v>109</v>
      </c>
    </row>
    <row r="780" spans="1:18" x14ac:dyDescent="0.3">
      <c r="A780">
        <v>60889</v>
      </c>
      <c r="B780">
        <v>122</v>
      </c>
      <c r="C780" t="s">
        <v>28</v>
      </c>
      <c r="D780" t="s">
        <v>302</v>
      </c>
      <c r="E780">
        <v>4200</v>
      </c>
      <c r="F780" s="22">
        <v>45575</v>
      </c>
      <c r="G780" s="22">
        <v>45574</v>
      </c>
      <c r="H780" s="22">
        <v>45574</v>
      </c>
      <c r="I780" s="22">
        <v>45560</v>
      </c>
      <c r="J780" s="22"/>
      <c r="K780" t="s">
        <v>119</v>
      </c>
      <c r="L780" t="s">
        <v>120</v>
      </c>
      <c r="M780" t="s">
        <v>316</v>
      </c>
      <c r="N780" t="s">
        <v>105</v>
      </c>
      <c r="O780" t="s">
        <v>106</v>
      </c>
      <c r="P780" t="s">
        <v>107</v>
      </c>
      <c r="Q780" t="s">
        <v>108</v>
      </c>
      <c r="R780" t="s">
        <v>109</v>
      </c>
    </row>
    <row r="781" spans="1:18" x14ac:dyDescent="0.3">
      <c r="A781">
        <v>60896</v>
      </c>
      <c r="B781">
        <v>122</v>
      </c>
      <c r="C781" t="s">
        <v>28</v>
      </c>
      <c r="D781" t="s">
        <v>317</v>
      </c>
      <c r="E781">
        <v>3850</v>
      </c>
      <c r="F781" s="22">
        <v>45575</v>
      </c>
      <c r="G781" s="22">
        <v>45574</v>
      </c>
      <c r="H781" s="22">
        <v>45574</v>
      </c>
      <c r="I781" s="22">
        <v>45560</v>
      </c>
      <c r="J781" s="22"/>
      <c r="K781" t="s">
        <v>119</v>
      </c>
      <c r="L781" t="s">
        <v>120</v>
      </c>
      <c r="M781" t="s">
        <v>316</v>
      </c>
      <c r="N781" t="s">
        <v>105</v>
      </c>
      <c r="O781" t="s">
        <v>106</v>
      </c>
      <c r="P781" t="s">
        <v>107</v>
      </c>
      <c r="Q781" t="s">
        <v>108</v>
      </c>
      <c r="R781" t="s">
        <v>109</v>
      </c>
    </row>
    <row r="782" spans="1:18" x14ac:dyDescent="0.3">
      <c r="A782">
        <v>60903</v>
      </c>
      <c r="B782">
        <v>122</v>
      </c>
      <c r="C782" t="s">
        <v>28</v>
      </c>
      <c r="D782" t="s">
        <v>306</v>
      </c>
      <c r="E782">
        <v>3100</v>
      </c>
      <c r="F782" s="22">
        <v>45575</v>
      </c>
      <c r="G782" s="22">
        <v>45574</v>
      </c>
      <c r="H782" s="22">
        <v>45574</v>
      </c>
      <c r="I782" s="22">
        <v>45560</v>
      </c>
      <c r="J782" s="22"/>
      <c r="K782" t="s">
        <v>119</v>
      </c>
      <c r="L782" t="s">
        <v>120</v>
      </c>
      <c r="M782" t="s">
        <v>316</v>
      </c>
      <c r="N782" t="s">
        <v>105</v>
      </c>
      <c r="O782" t="s">
        <v>106</v>
      </c>
      <c r="P782" t="s">
        <v>107</v>
      </c>
      <c r="Q782" t="s">
        <v>108</v>
      </c>
      <c r="R782" t="s">
        <v>109</v>
      </c>
    </row>
    <row r="783" spans="1:18" x14ac:dyDescent="0.3">
      <c r="A783">
        <v>60910</v>
      </c>
      <c r="B783">
        <v>122</v>
      </c>
      <c r="C783" t="s">
        <v>28</v>
      </c>
      <c r="D783" t="s">
        <v>299</v>
      </c>
      <c r="E783">
        <v>6000</v>
      </c>
      <c r="F783" s="22">
        <v>45575</v>
      </c>
      <c r="G783" s="22">
        <v>45574</v>
      </c>
      <c r="H783" s="22">
        <v>45574</v>
      </c>
      <c r="I783" s="22">
        <v>45560</v>
      </c>
      <c r="J783" s="22"/>
      <c r="K783" t="s">
        <v>119</v>
      </c>
      <c r="L783" t="s">
        <v>120</v>
      </c>
      <c r="M783" t="s">
        <v>316</v>
      </c>
      <c r="N783" t="s">
        <v>105</v>
      </c>
      <c r="O783" t="s">
        <v>106</v>
      </c>
      <c r="P783" t="s">
        <v>107</v>
      </c>
      <c r="Q783" t="s">
        <v>108</v>
      </c>
      <c r="R783" t="s">
        <v>109</v>
      </c>
    </row>
    <row r="784" spans="1:18" x14ac:dyDescent="0.3">
      <c r="A784">
        <v>60917</v>
      </c>
      <c r="B784">
        <v>122</v>
      </c>
      <c r="C784" t="s">
        <v>28</v>
      </c>
      <c r="D784" t="s">
        <v>304</v>
      </c>
      <c r="E784">
        <v>4800</v>
      </c>
      <c r="F784" s="22">
        <v>45575</v>
      </c>
      <c r="G784" s="22">
        <v>45574</v>
      </c>
      <c r="H784" s="22">
        <v>45574</v>
      </c>
      <c r="I784" s="22">
        <v>45560</v>
      </c>
      <c r="J784" s="22"/>
      <c r="K784" t="s">
        <v>119</v>
      </c>
      <c r="L784" t="s">
        <v>120</v>
      </c>
      <c r="M784" t="s">
        <v>316</v>
      </c>
      <c r="N784" t="s">
        <v>105</v>
      </c>
      <c r="O784" t="s">
        <v>106</v>
      </c>
      <c r="P784" t="s">
        <v>107</v>
      </c>
      <c r="Q784" t="s">
        <v>108</v>
      </c>
      <c r="R784" t="s">
        <v>109</v>
      </c>
    </row>
    <row r="785" spans="1:18" x14ac:dyDescent="0.3">
      <c r="A785">
        <v>60924</v>
      </c>
      <c r="B785">
        <v>122</v>
      </c>
      <c r="C785" t="s">
        <v>28</v>
      </c>
      <c r="D785" t="s">
        <v>385</v>
      </c>
      <c r="E785">
        <v>181</v>
      </c>
      <c r="F785" s="22">
        <v>45575</v>
      </c>
      <c r="G785" s="22">
        <v>45574</v>
      </c>
      <c r="H785" s="22">
        <v>45574</v>
      </c>
      <c r="I785" s="22">
        <v>45560</v>
      </c>
      <c r="J785" s="22"/>
      <c r="K785" t="s">
        <v>119</v>
      </c>
      <c r="L785" t="s">
        <v>120</v>
      </c>
      <c r="M785" t="s">
        <v>300</v>
      </c>
      <c r="N785" t="s">
        <v>105</v>
      </c>
      <c r="O785" t="s">
        <v>106</v>
      </c>
      <c r="P785" t="s">
        <v>107</v>
      </c>
      <c r="Q785" t="s">
        <v>108</v>
      </c>
      <c r="R785" t="s">
        <v>109</v>
      </c>
    </row>
    <row r="786" spans="1:18" x14ac:dyDescent="0.3">
      <c r="A786">
        <v>60931</v>
      </c>
      <c r="B786">
        <v>122</v>
      </c>
      <c r="C786" t="s">
        <v>28</v>
      </c>
      <c r="D786" t="s">
        <v>303</v>
      </c>
      <c r="E786">
        <v>2100</v>
      </c>
      <c r="F786" s="22">
        <v>45575</v>
      </c>
      <c r="G786" s="22">
        <v>45574</v>
      </c>
      <c r="H786" s="22">
        <v>45574</v>
      </c>
      <c r="I786" s="22">
        <v>45560</v>
      </c>
      <c r="J786" s="22"/>
      <c r="K786" t="s">
        <v>119</v>
      </c>
      <c r="L786" t="s">
        <v>120</v>
      </c>
      <c r="M786" t="s">
        <v>300</v>
      </c>
      <c r="N786" t="s">
        <v>105</v>
      </c>
      <c r="O786" t="s">
        <v>106</v>
      </c>
      <c r="P786" t="s">
        <v>107</v>
      </c>
      <c r="Q786" t="s">
        <v>108</v>
      </c>
      <c r="R786" t="s">
        <v>109</v>
      </c>
    </row>
    <row r="787" spans="1:18" x14ac:dyDescent="0.3">
      <c r="A787">
        <v>60938</v>
      </c>
      <c r="B787">
        <v>122</v>
      </c>
      <c r="C787" t="s">
        <v>28</v>
      </c>
      <c r="D787" t="s">
        <v>310</v>
      </c>
      <c r="E787">
        <v>1110</v>
      </c>
      <c r="F787" s="22">
        <v>45575</v>
      </c>
      <c r="G787" s="22">
        <v>45574</v>
      </c>
      <c r="H787" s="22">
        <v>45574</v>
      </c>
      <c r="I787" s="22">
        <v>45560</v>
      </c>
      <c r="J787" s="22"/>
      <c r="K787" t="s">
        <v>119</v>
      </c>
      <c r="L787" t="s">
        <v>120</v>
      </c>
      <c r="M787" t="s">
        <v>300</v>
      </c>
      <c r="N787" t="s">
        <v>105</v>
      </c>
      <c r="O787" t="s">
        <v>106</v>
      </c>
      <c r="P787" t="s">
        <v>107</v>
      </c>
      <c r="Q787" t="s">
        <v>108</v>
      </c>
      <c r="R787" t="s">
        <v>109</v>
      </c>
    </row>
    <row r="788" spans="1:18" x14ac:dyDescent="0.3">
      <c r="A788">
        <v>60945</v>
      </c>
      <c r="B788">
        <v>122</v>
      </c>
      <c r="C788" t="s">
        <v>28</v>
      </c>
      <c r="D788" t="s">
        <v>305</v>
      </c>
      <c r="E788">
        <v>1740</v>
      </c>
      <c r="F788" s="22">
        <v>45575</v>
      </c>
      <c r="G788" s="22">
        <v>45574</v>
      </c>
      <c r="H788" s="22">
        <v>45574</v>
      </c>
      <c r="I788" s="22">
        <v>45560</v>
      </c>
      <c r="J788" s="22"/>
      <c r="K788" t="s">
        <v>119</v>
      </c>
      <c r="L788" t="s">
        <v>120</v>
      </c>
      <c r="M788" t="s">
        <v>300</v>
      </c>
      <c r="N788" t="s">
        <v>105</v>
      </c>
      <c r="O788" t="s">
        <v>106</v>
      </c>
      <c r="P788" t="s">
        <v>107</v>
      </c>
      <c r="Q788" t="s">
        <v>108</v>
      </c>
      <c r="R788" t="s">
        <v>109</v>
      </c>
    </row>
    <row r="789" spans="1:18" x14ac:dyDescent="0.3">
      <c r="A789">
        <v>60952</v>
      </c>
      <c r="B789">
        <v>122</v>
      </c>
      <c r="C789" t="s">
        <v>28</v>
      </c>
      <c r="D789" t="s">
        <v>309</v>
      </c>
      <c r="E789">
        <v>2350</v>
      </c>
      <c r="F789" s="22">
        <v>45575</v>
      </c>
      <c r="G789" s="22">
        <v>45574</v>
      </c>
      <c r="H789" s="22">
        <v>45574</v>
      </c>
      <c r="I789" s="22">
        <v>45560</v>
      </c>
      <c r="J789" s="22"/>
      <c r="K789" t="s">
        <v>119</v>
      </c>
      <c r="L789" t="s">
        <v>120</v>
      </c>
      <c r="M789" t="s">
        <v>300</v>
      </c>
      <c r="N789" t="s">
        <v>105</v>
      </c>
      <c r="O789" t="s">
        <v>106</v>
      </c>
      <c r="P789" t="s">
        <v>107</v>
      </c>
      <c r="Q789" t="s">
        <v>108</v>
      </c>
      <c r="R789" t="s">
        <v>109</v>
      </c>
    </row>
    <row r="790" spans="1:18" x14ac:dyDescent="0.3">
      <c r="A790">
        <v>60959</v>
      </c>
      <c r="B790">
        <v>122</v>
      </c>
      <c r="C790" t="s">
        <v>28</v>
      </c>
      <c r="D790" t="s">
        <v>307</v>
      </c>
      <c r="E790">
        <v>1740</v>
      </c>
      <c r="F790" s="22">
        <v>45575</v>
      </c>
      <c r="G790" s="22">
        <v>45574</v>
      </c>
      <c r="H790" s="22">
        <v>45574</v>
      </c>
      <c r="I790" s="22">
        <v>45560</v>
      </c>
      <c r="J790" s="22"/>
      <c r="K790" t="s">
        <v>119</v>
      </c>
      <c r="L790" t="s">
        <v>120</v>
      </c>
      <c r="M790" t="s">
        <v>300</v>
      </c>
      <c r="N790" t="s">
        <v>105</v>
      </c>
      <c r="O790" t="s">
        <v>106</v>
      </c>
      <c r="P790" t="s">
        <v>107</v>
      </c>
      <c r="Q790" t="s">
        <v>108</v>
      </c>
      <c r="R790" t="s">
        <v>109</v>
      </c>
    </row>
    <row r="791" spans="1:18" x14ac:dyDescent="0.3">
      <c r="A791">
        <v>60966</v>
      </c>
      <c r="B791">
        <v>122</v>
      </c>
      <c r="C791" t="s">
        <v>28</v>
      </c>
      <c r="D791" t="s">
        <v>308</v>
      </c>
      <c r="E791">
        <v>1440</v>
      </c>
      <c r="F791" s="22">
        <v>45575</v>
      </c>
      <c r="G791" s="22">
        <v>45574</v>
      </c>
      <c r="H791" s="22">
        <v>45574</v>
      </c>
      <c r="I791" s="22">
        <v>45560</v>
      </c>
      <c r="J791" s="22"/>
      <c r="K791" t="s">
        <v>119</v>
      </c>
      <c r="L791" t="s">
        <v>120</v>
      </c>
      <c r="M791" t="s">
        <v>300</v>
      </c>
      <c r="N791" t="s">
        <v>105</v>
      </c>
      <c r="O791" t="s">
        <v>106</v>
      </c>
      <c r="P791" t="s">
        <v>107</v>
      </c>
      <c r="Q791" t="s">
        <v>108</v>
      </c>
      <c r="R791" t="s">
        <v>109</v>
      </c>
    </row>
    <row r="792" spans="1:18" x14ac:dyDescent="0.3">
      <c r="A792">
        <v>60973</v>
      </c>
      <c r="B792">
        <v>122</v>
      </c>
      <c r="C792" t="s">
        <v>28</v>
      </c>
      <c r="D792" t="s">
        <v>301</v>
      </c>
      <c r="E792">
        <v>1350</v>
      </c>
      <c r="F792" s="22">
        <v>45575</v>
      </c>
      <c r="G792" s="22">
        <v>45574</v>
      </c>
      <c r="H792" s="22">
        <v>45574</v>
      </c>
      <c r="I792" s="22">
        <v>45560</v>
      </c>
      <c r="J792" s="22"/>
      <c r="K792" t="s">
        <v>119</v>
      </c>
      <c r="L792" t="s">
        <v>120</v>
      </c>
      <c r="M792" t="s">
        <v>300</v>
      </c>
      <c r="N792" t="s">
        <v>105</v>
      </c>
      <c r="O792" t="s">
        <v>106</v>
      </c>
      <c r="P792" t="s">
        <v>107</v>
      </c>
      <c r="Q792" t="s">
        <v>108</v>
      </c>
      <c r="R792" t="s">
        <v>109</v>
      </c>
    </row>
    <row r="793" spans="1:18" x14ac:dyDescent="0.3">
      <c r="A793">
        <v>60980</v>
      </c>
      <c r="B793">
        <v>122</v>
      </c>
      <c r="C793" t="s">
        <v>28</v>
      </c>
      <c r="D793" t="s">
        <v>302</v>
      </c>
      <c r="E793">
        <v>2040</v>
      </c>
      <c r="F793" s="22">
        <v>45575</v>
      </c>
      <c r="G793" s="22">
        <v>45574</v>
      </c>
      <c r="H793" s="22">
        <v>45574</v>
      </c>
      <c r="I793" s="22">
        <v>45560</v>
      </c>
      <c r="J793" s="22"/>
      <c r="K793" t="s">
        <v>119</v>
      </c>
      <c r="L793" t="s">
        <v>120</v>
      </c>
      <c r="M793" t="s">
        <v>300</v>
      </c>
      <c r="N793" t="s">
        <v>105</v>
      </c>
      <c r="O793" t="s">
        <v>106</v>
      </c>
      <c r="P793" t="s">
        <v>107</v>
      </c>
      <c r="Q793" t="s">
        <v>108</v>
      </c>
      <c r="R793" t="s">
        <v>109</v>
      </c>
    </row>
    <row r="794" spans="1:18" x14ac:dyDescent="0.3">
      <c r="A794">
        <v>60987</v>
      </c>
      <c r="B794">
        <v>122</v>
      </c>
      <c r="C794" t="s">
        <v>28</v>
      </c>
      <c r="D794" t="s">
        <v>306</v>
      </c>
      <c r="E794">
        <v>1210</v>
      </c>
      <c r="F794" s="22">
        <v>45575</v>
      </c>
      <c r="G794" s="22">
        <v>45574</v>
      </c>
      <c r="H794" s="22">
        <v>45574</v>
      </c>
      <c r="I794" s="22">
        <v>45560</v>
      </c>
      <c r="J794" s="22"/>
      <c r="K794" t="s">
        <v>119</v>
      </c>
      <c r="L794" t="s">
        <v>120</v>
      </c>
      <c r="M794" t="s">
        <v>300</v>
      </c>
      <c r="N794" t="s">
        <v>105</v>
      </c>
      <c r="O794" t="s">
        <v>106</v>
      </c>
      <c r="P794" t="s">
        <v>107</v>
      </c>
      <c r="Q794" t="s">
        <v>108</v>
      </c>
      <c r="R794" t="s">
        <v>109</v>
      </c>
    </row>
    <row r="795" spans="1:18" x14ac:dyDescent="0.3">
      <c r="A795">
        <v>60994</v>
      </c>
      <c r="B795">
        <v>122</v>
      </c>
      <c r="C795" t="s">
        <v>28</v>
      </c>
      <c r="D795" t="s">
        <v>299</v>
      </c>
      <c r="E795">
        <v>2230</v>
      </c>
      <c r="F795" s="22">
        <v>45575</v>
      </c>
      <c r="G795" s="22">
        <v>45574</v>
      </c>
      <c r="H795" s="22">
        <v>45574</v>
      </c>
      <c r="I795" s="22">
        <v>45560</v>
      </c>
      <c r="J795" s="22"/>
      <c r="K795" t="s">
        <v>119</v>
      </c>
      <c r="L795" t="s">
        <v>120</v>
      </c>
      <c r="M795" t="s">
        <v>300</v>
      </c>
      <c r="N795" t="s">
        <v>105</v>
      </c>
      <c r="O795" t="s">
        <v>106</v>
      </c>
      <c r="P795" t="s">
        <v>107</v>
      </c>
      <c r="Q795" t="s">
        <v>108</v>
      </c>
      <c r="R795" t="s">
        <v>109</v>
      </c>
    </row>
    <row r="796" spans="1:18" x14ac:dyDescent="0.3">
      <c r="A796">
        <v>61001</v>
      </c>
      <c r="B796">
        <v>122</v>
      </c>
      <c r="C796" t="s">
        <v>28</v>
      </c>
      <c r="D796" t="s">
        <v>304</v>
      </c>
      <c r="E796">
        <v>2230</v>
      </c>
      <c r="F796" s="22">
        <v>45575</v>
      </c>
      <c r="G796" s="22">
        <v>45574</v>
      </c>
      <c r="H796" s="22">
        <v>45574</v>
      </c>
      <c r="I796" s="22">
        <v>45560</v>
      </c>
      <c r="J796" s="22"/>
      <c r="K796" t="s">
        <v>119</v>
      </c>
      <c r="L796" t="s">
        <v>120</v>
      </c>
      <c r="M796" t="s">
        <v>300</v>
      </c>
      <c r="N796" t="s">
        <v>105</v>
      </c>
      <c r="O796" t="s">
        <v>106</v>
      </c>
      <c r="P796" t="s">
        <v>107</v>
      </c>
      <c r="Q796" t="s">
        <v>108</v>
      </c>
      <c r="R796" t="s">
        <v>109</v>
      </c>
    </row>
    <row r="797" spans="1:18" x14ac:dyDescent="0.3">
      <c r="A797">
        <v>44537</v>
      </c>
      <c r="B797">
        <v>122</v>
      </c>
      <c r="C797" t="s">
        <v>28</v>
      </c>
      <c r="D797" t="s">
        <v>245</v>
      </c>
      <c r="E797">
        <v>697.07</v>
      </c>
      <c r="F797" s="22">
        <v>45575</v>
      </c>
      <c r="G797" s="22">
        <v>45574</v>
      </c>
      <c r="H797" s="22">
        <v>45574</v>
      </c>
      <c r="I797" s="22">
        <v>45566</v>
      </c>
      <c r="J797" s="22">
        <v>45364</v>
      </c>
      <c r="K797" t="s">
        <v>119</v>
      </c>
      <c r="L797" t="s">
        <v>120</v>
      </c>
      <c r="M797" t="s">
        <v>327</v>
      </c>
      <c r="N797" t="s">
        <v>105</v>
      </c>
      <c r="O797" t="s">
        <v>106</v>
      </c>
      <c r="P797" t="s">
        <v>107</v>
      </c>
      <c r="Q797" t="s">
        <v>108</v>
      </c>
      <c r="R797" t="s">
        <v>109</v>
      </c>
    </row>
    <row r="798" spans="1:18" x14ac:dyDescent="0.3">
      <c r="A798">
        <v>48642</v>
      </c>
      <c r="B798">
        <v>122</v>
      </c>
      <c r="C798" t="s">
        <v>28</v>
      </c>
      <c r="D798" t="s">
        <v>272</v>
      </c>
      <c r="E798">
        <v>14000</v>
      </c>
      <c r="F798" s="22">
        <v>45575</v>
      </c>
      <c r="G798" s="22">
        <v>45574</v>
      </c>
      <c r="H798" s="22">
        <v>45574</v>
      </c>
      <c r="I798" s="22">
        <v>45536</v>
      </c>
      <c r="J798" s="22">
        <v>45390</v>
      </c>
      <c r="K798" t="s">
        <v>119</v>
      </c>
      <c r="L798" t="s">
        <v>253</v>
      </c>
      <c r="M798" t="s">
        <v>273</v>
      </c>
      <c r="N798" t="s">
        <v>105</v>
      </c>
      <c r="O798" t="s">
        <v>106</v>
      </c>
      <c r="P798" t="s">
        <v>107</v>
      </c>
      <c r="Q798" t="s">
        <v>108</v>
      </c>
      <c r="R798" t="s">
        <v>109</v>
      </c>
    </row>
    <row r="799" spans="1:18" x14ac:dyDescent="0.3">
      <c r="A799">
        <v>48731</v>
      </c>
      <c r="B799">
        <v>122</v>
      </c>
      <c r="C799" t="s">
        <v>28</v>
      </c>
      <c r="D799" t="s">
        <v>272</v>
      </c>
      <c r="E799">
        <v>16000</v>
      </c>
      <c r="F799" s="22">
        <v>45575</v>
      </c>
      <c r="G799" s="22">
        <v>45574</v>
      </c>
      <c r="H799" s="22">
        <v>45574</v>
      </c>
      <c r="I799" s="22">
        <v>45536</v>
      </c>
      <c r="J799" s="22">
        <v>45392</v>
      </c>
      <c r="K799" t="s">
        <v>119</v>
      </c>
      <c r="L799" t="s">
        <v>253</v>
      </c>
      <c r="M799" t="s">
        <v>273</v>
      </c>
      <c r="N799" t="s">
        <v>105</v>
      </c>
      <c r="O799" t="s">
        <v>106</v>
      </c>
      <c r="P799" t="s">
        <v>107</v>
      </c>
      <c r="Q799" t="s">
        <v>108</v>
      </c>
      <c r="R799" t="s">
        <v>109</v>
      </c>
    </row>
    <row r="800" spans="1:18" x14ac:dyDescent="0.3">
      <c r="A800">
        <v>48771</v>
      </c>
      <c r="B800">
        <v>122</v>
      </c>
      <c r="C800" t="s">
        <v>28</v>
      </c>
      <c r="D800" t="s">
        <v>272</v>
      </c>
      <c r="E800">
        <v>5000</v>
      </c>
      <c r="F800" s="22">
        <v>45575</v>
      </c>
      <c r="G800" s="22">
        <v>45574</v>
      </c>
      <c r="H800" s="22">
        <v>45574</v>
      </c>
      <c r="I800" s="22">
        <v>45536</v>
      </c>
      <c r="J800" s="22">
        <v>45392</v>
      </c>
      <c r="K800" t="s">
        <v>119</v>
      </c>
      <c r="L800" t="s">
        <v>213</v>
      </c>
      <c r="M800" t="s">
        <v>294</v>
      </c>
      <c r="N800" t="s">
        <v>105</v>
      </c>
      <c r="O800" t="s">
        <v>106</v>
      </c>
      <c r="P800" t="s">
        <v>107</v>
      </c>
      <c r="Q800" t="s">
        <v>108</v>
      </c>
      <c r="R800" t="s">
        <v>109</v>
      </c>
    </row>
    <row r="801" spans="1:18" x14ac:dyDescent="0.3">
      <c r="A801">
        <v>50120</v>
      </c>
      <c r="B801">
        <v>122</v>
      </c>
      <c r="C801" t="s">
        <v>28</v>
      </c>
      <c r="D801" t="s">
        <v>295</v>
      </c>
      <c r="E801">
        <v>1450</v>
      </c>
      <c r="F801" s="22">
        <v>45575</v>
      </c>
      <c r="G801" s="22">
        <v>45574</v>
      </c>
      <c r="H801" s="22">
        <v>45574</v>
      </c>
      <c r="I801" s="22">
        <v>45566</v>
      </c>
      <c r="J801" s="22">
        <v>45399</v>
      </c>
      <c r="K801" t="s">
        <v>119</v>
      </c>
      <c r="L801" t="s">
        <v>172</v>
      </c>
      <c r="M801" t="s">
        <v>296</v>
      </c>
      <c r="N801" t="s">
        <v>105</v>
      </c>
      <c r="O801" t="s">
        <v>106</v>
      </c>
      <c r="P801" t="s">
        <v>107</v>
      </c>
      <c r="Q801" t="s">
        <v>108</v>
      </c>
      <c r="R801" t="s">
        <v>109</v>
      </c>
    </row>
    <row r="802" spans="1:18" x14ac:dyDescent="0.3">
      <c r="A802">
        <v>80293</v>
      </c>
      <c r="B802">
        <v>122</v>
      </c>
      <c r="C802" t="s">
        <v>28</v>
      </c>
      <c r="D802" t="s">
        <v>180</v>
      </c>
      <c r="E802">
        <v>246</v>
      </c>
      <c r="F802" s="22">
        <v>45574</v>
      </c>
      <c r="G802" s="22"/>
      <c r="H802" s="22">
        <v>45574</v>
      </c>
      <c r="I802" s="22">
        <v>45574</v>
      </c>
      <c r="J802" s="22">
        <v>45575</v>
      </c>
      <c r="K802" t="s">
        <v>181</v>
      </c>
      <c r="L802" t="s">
        <v>182</v>
      </c>
      <c r="M802" t="s">
        <v>18</v>
      </c>
      <c r="Q802" t="s">
        <v>108</v>
      </c>
    </row>
    <row r="803" spans="1:18" x14ac:dyDescent="0.3">
      <c r="A803">
        <v>67937</v>
      </c>
      <c r="B803">
        <v>122</v>
      </c>
      <c r="C803" t="s">
        <v>28</v>
      </c>
      <c r="D803" t="s">
        <v>278</v>
      </c>
      <c r="E803">
        <v>30437.06</v>
      </c>
      <c r="F803" s="22">
        <v>45572</v>
      </c>
      <c r="G803" s="22">
        <v>45572</v>
      </c>
      <c r="H803" s="22">
        <v>45574</v>
      </c>
      <c r="I803" s="22">
        <v>45498</v>
      </c>
      <c r="J803" s="22">
        <v>45504</v>
      </c>
      <c r="K803" t="s">
        <v>119</v>
      </c>
      <c r="L803" t="s">
        <v>279</v>
      </c>
      <c r="M803" t="s">
        <v>279</v>
      </c>
      <c r="N803" t="s">
        <v>105</v>
      </c>
      <c r="O803" t="s">
        <v>106</v>
      </c>
      <c r="P803" t="s">
        <v>107</v>
      </c>
      <c r="Q803" t="s">
        <v>108</v>
      </c>
      <c r="R803" t="s">
        <v>109</v>
      </c>
    </row>
    <row r="804" spans="1:18" x14ac:dyDescent="0.3">
      <c r="A804">
        <v>67938</v>
      </c>
      <c r="B804">
        <v>122</v>
      </c>
      <c r="C804" t="s">
        <v>28</v>
      </c>
      <c r="D804" t="s">
        <v>278</v>
      </c>
      <c r="E804">
        <v>26305.88</v>
      </c>
      <c r="F804" s="22">
        <v>45572</v>
      </c>
      <c r="G804" s="22">
        <v>45572</v>
      </c>
      <c r="H804" s="22">
        <v>45574</v>
      </c>
      <c r="I804" s="22">
        <v>45498</v>
      </c>
      <c r="J804" s="22">
        <v>45504</v>
      </c>
      <c r="K804" t="s">
        <v>119</v>
      </c>
      <c r="L804" t="s">
        <v>279</v>
      </c>
      <c r="M804" t="s">
        <v>279</v>
      </c>
      <c r="N804" t="s">
        <v>105</v>
      </c>
      <c r="O804" t="s">
        <v>106</v>
      </c>
      <c r="P804" t="s">
        <v>107</v>
      </c>
      <c r="Q804" t="s">
        <v>108</v>
      </c>
      <c r="R804" t="s">
        <v>109</v>
      </c>
    </row>
    <row r="805" spans="1:18" x14ac:dyDescent="0.3">
      <c r="A805">
        <v>67941</v>
      </c>
      <c r="B805">
        <v>122</v>
      </c>
      <c r="C805" t="s">
        <v>28</v>
      </c>
      <c r="D805" t="s">
        <v>390</v>
      </c>
      <c r="E805">
        <v>10000</v>
      </c>
      <c r="F805" s="22">
        <v>45572</v>
      </c>
      <c r="G805" s="22">
        <v>45572</v>
      </c>
      <c r="H805" s="22">
        <v>45572</v>
      </c>
      <c r="I805" s="22">
        <v>45498</v>
      </c>
      <c r="J805" s="22">
        <v>45504</v>
      </c>
      <c r="K805" t="s">
        <v>119</v>
      </c>
      <c r="L805" t="s">
        <v>227</v>
      </c>
      <c r="M805" t="s">
        <v>382</v>
      </c>
      <c r="N805" t="s">
        <v>105</v>
      </c>
      <c r="O805" t="s">
        <v>106</v>
      </c>
      <c r="P805" t="s">
        <v>107</v>
      </c>
      <c r="Q805" t="s">
        <v>108</v>
      </c>
      <c r="R805" t="s">
        <v>109</v>
      </c>
    </row>
    <row r="806" spans="1:18" x14ac:dyDescent="0.3">
      <c r="A806">
        <v>77161</v>
      </c>
      <c r="B806">
        <v>122</v>
      </c>
      <c r="C806" t="s">
        <v>28</v>
      </c>
      <c r="D806" t="s">
        <v>391</v>
      </c>
      <c r="E806">
        <v>2500</v>
      </c>
      <c r="F806" s="22">
        <v>45573</v>
      </c>
      <c r="G806" s="22">
        <v>45572</v>
      </c>
      <c r="H806" s="22">
        <v>45572</v>
      </c>
      <c r="I806" s="22">
        <v>45552</v>
      </c>
      <c r="J806" s="22">
        <v>45559</v>
      </c>
      <c r="K806" t="s">
        <v>104</v>
      </c>
      <c r="N806" t="s">
        <v>105</v>
      </c>
      <c r="O806" t="s">
        <v>106</v>
      </c>
      <c r="P806" t="s">
        <v>107</v>
      </c>
      <c r="Q806" t="s">
        <v>108</v>
      </c>
      <c r="R806" t="s">
        <v>109</v>
      </c>
    </row>
    <row r="807" spans="1:18" x14ac:dyDescent="0.3">
      <c r="A807">
        <v>77170</v>
      </c>
      <c r="B807">
        <v>122</v>
      </c>
      <c r="C807" t="s">
        <v>28</v>
      </c>
      <c r="D807" t="s">
        <v>110</v>
      </c>
      <c r="E807">
        <v>821.2</v>
      </c>
      <c r="F807" s="22">
        <v>45573</v>
      </c>
      <c r="G807" s="22">
        <v>45572</v>
      </c>
      <c r="H807" s="22">
        <v>45572</v>
      </c>
      <c r="I807" s="22">
        <v>45558</v>
      </c>
      <c r="J807" s="22">
        <v>45559</v>
      </c>
      <c r="K807" t="s">
        <v>104</v>
      </c>
      <c r="N807" t="s">
        <v>105</v>
      </c>
      <c r="O807" t="s">
        <v>106</v>
      </c>
      <c r="P807" t="s">
        <v>107</v>
      </c>
      <c r="Q807" t="s">
        <v>108</v>
      </c>
      <c r="R807" t="s">
        <v>109</v>
      </c>
    </row>
    <row r="808" spans="1:18" x14ac:dyDescent="0.3">
      <c r="A808">
        <v>77244</v>
      </c>
      <c r="B808">
        <v>122</v>
      </c>
      <c r="C808" t="s">
        <v>28</v>
      </c>
      <c r="D808" t="s">
        <v>211</v>
      </c>
      <c r="E808">
        <v>1822.34</v>
      </c>
      <c r="F808" s="22">
        <v>45573</v>
      </c>
      <c r="G808" s="22">
        <v>45572</v>
      </c>
      <c r="H808" s="22">
        <v>45572</v>
      </c>
      <c r="I808" s="22">
        <v>45552</v>
      </c>
      <c r="J808" s="22">
        <v>45559</v>
      </c>
      <c r="K808" t="s">
        <v>104</v>
      </c>
      <c r="N808" t="s">
        <v>105</v>
      </c>
      <c r="O808" t="s">
        <v>106</v>
      </c>
      <c r="P808" t="s">
        <v>107</v>
      </c>
      <c r="Q808" t="s">
        <v>108</v>
      </c>
      <c r="R808" t="s">
        <v>109</v>
      </c>
    </row>
    <row r="809" spans="1:18" x14ac:dyDescent="0.3">
      <c r="A809">
        <v>77248</v>
      </c>
      <c r="B809">
        <v>122</v>
      </c>
      <c r="C809" t="s">
        <v>28</v>
      </c>
      <c r="D809" t="s">
        <v>209</v>
      </c>
      <c r="E809">
        <v>221.7</v>
      </c>
      <c r="F809" s="22">
        <v>45572</v>
      </c>
      <c r="G809" s="22">
        <v>45572</v>
      </c>
      <c r="H809" s="22">
        <v>45572</v>
      </c>
      <c r="I809" s="22">
        <v>45552</v>
      </c>
      <c r="J809" s="22">
        <v>45559</v>
      </c>
      <c r="K809" t="s">
        <v>104</v>
      </c>
      <c r="N809" t="s">
        <v>105</v>
      </c>
      <c r="O809" t="s">
        <v>106</v>
      </c>
      <c r="P809" t="s">
        <v>107</v>
      </c>
      <c r="Q809" t="s">
        <v>108</v>
      </c>
      <c r="R809" t="s">
        <v>109</v>
      </c>
    </row>
    <row r="810" spans="1:18" x14ac:dyDescent="0.3">
      <c r="A810">
        <v>77277</v>
      </c>
      <c r="B810">
        <v>122</v>
      </c>
      <c r="C810" t="s">
        <v>28</v>
      </c>
      <c r="D810" t="s">
        <v>219</v>
      </c>
      <c r="E810">
        <v>529.64</v>
      </c>
      <c r="F810" s="22">
        <v>45574</v>
      </c>
      <c r="G810" s="22">
        <v>45572</v>
      </c>
      <c r="H810" s="22">
        <v>45572</v>
      </c>
      <c r="I810" s="22">
        <v>45552</v>
      </c>
      <c r="J810" s="22">
        <v>45559</v>
      </c>
      <c r="K810" t="s">
        <v>104</v>
      </c>
      <c r="N810" t="s">
        <v>105</v>
      </c>
      <c r="O810" t="s">
        <v>106</v>
      </c>
      <c r="P810" t="s">
        <v>107</v>
      </c>
      <c r="Q810" t="s">
        <v>108</v>
      </c>
      <c r="R810" t="s">
        <v>109</v>
      </c>
    </row>
    <row r="811" spans="1:18" x14ac:dyDescent="0.3">
      <c r="A811">
        <v>77362</v>
      </c>
      <c r="B811">
        <v>122</v>
      </c>
      <c r="C811" t="s">
        <v>28</v>
      </c>
      <c r="D811" t="s">
        <v>288</v>
      </c>
      <c r="E811">
        <v>690.46</v>
      </c>
      <c r="F811" s="22">
        <v>45572</v>
      </c>
      <c r="G811" s="22">
        <v>45572</v>
      </c>
      <c r="H811" s="22">
        <v>45572</v>
      </c>
      <c r="I811" s="22">
        <v>45555</v>
      </c>
      <c r="J811" s="22">
        <v>45560</v>
      </c>
      <c r="K811" t="s">
        <v>104</v>
      </c>
      <c r="N811" t="s">
        <v>105</v>
      </c>
      <c r="O811" t="s">
        <v>106</v>
      </c>
      <c r="P811" t="s">
        <v>107</v>
      </c>
      <c r="Q811" t="s">
        <v>108</v>
      </c>
      <c r="R811" t="s">
        <v>109</v>
      </c>
    </row>
    <row r="812" spans="1:18" x14ac:dyDescent="0.3">
      <c r="A812">
        <v>77364</v>
      </c>
      <c r="B812">
        <v>122</v>
      </c>
      <c r="C812" t="s">
        <v>28</v>
      </c>
      <c r="D812" t="s">
        <v>288</v>
      </c>
      <c r="E812">
        <v>1946.14</v>
      </c>
      <c r="F812" s="22">
        <v>45573</v>
      </c>
      <c r="G812" s="22">
        <v>45572</v>
      </c>
      <c r="H812" s="22">
        <v>45572</v>
      </c>
      <c r="I812" s="22">
        <v>45558</v>
      </c>
      <c r="J812" s="22">
        <v>45560</v>
      </c>
      <c r="K812" t="s">
        <v>104</v>
      </c>
      <c r="N812" t="s">
        <v>105</v>
      </c>
      <c r="O812" t="s">
        <v>106</v>
      </c>
      <c r="P812" t="s">
        <v>107</v>
      </c>
      <c r="Q812" t="s">
        <v>108</v>
      </c>
      <c r="R812" t="s">
        <v>109</v>
      </c>
    </row>
    <row r="813" spans="1:18" x14ac:dyDescent="0.3">
      <c r="A813">
        <v>77385</v>
      </c>
      <c r="B813">
        <v>122</v>
      </c>
      <c r="C813" t="s">
        <v>28</v>
      </c>
      <c r="D813" t="s">
        <v>199</v>
      </c>
      <c r="E813">
        <v>568.5</v>
      </c>
      <c r="F813" s="22">
        <v>45574</v>
      </c>
      <c r="G813" s="22">
        <v>45572</v>
      </c>
      <c r="H813" s="22">
        <v>45572</v>
      </c>
      <c r="I813" s="22">
        <v>45560</v>
      </c>
      <c r="J813" s="22">
        <v>45560</v>
      </c>
      <c r="K813" t="s">
        <v>104</v>
      </c>
      <c r="N813" t="s">
        <v>105</v>
      </c>
      <c r="O813" t="s">
        <v>106</v>
      </c>
      <c r="P813" t="s">
        <v>107</v>
      </c>
      <c r="Q813" t="s">
        <v>108</v>
      </c>
      <c r="R813" t="s">
        <v>109</v>
      </c>
    </row>
    <row r="814" spans="1:18" x14ac:dyDescent="0.3">
      <c r="A814">
        <v>77425</v>
      </c>
      <c r="B814">
        <v>122</v>
      </c>
      <c r="C814" t="s">
        <v>28</v>
      </c>
      <c r="D814" t="s">
        <v>207</v>
      </c>
      <c r="E814">
        <v>1263.5</v>
      </c>
      <c r="F814" s="22">
        <v>45573</v>
      </c>
      <c r="G814" s="22">
        <v>45572</v>
      </c>
      <c r="H814" s="22">
        <v>45572</v>
      </c>
      <c r="I814" s="22">
        <v>45559</v>
      </c>
      <c r="J814" s="22">
        <v>45560</v>
      </c>
      <c r="K814" t="s">
        <v>104</v>
      </c>
      <c r="N814" t="s">
        <v>105</v>
      </c>
      <c r="O814" t="s">
        <v>106</v>
      </c>
      <c r="P814" t="s">
        <v>107</v>
      </c>
      <c r="Q814" t="s">
        <v>108</v>
      </c>
      <c r="R814" t="s">
        <v>109</v>
      </c>
    </row>
    <row r="815" spans="1:18" x14ac:dyDescent="0.3">
      <c r="A815">
        <v>77427</v>
      </c>
      <c r="B815">
        <v>122</v>
      </c>
      <c r="C815" t="s">
        <v>28</v>
      </c>
      <c r="D815" t="s">
        <v>195</v>
      </c>
      <c r="E815">
        <v>3038.39</v>
      </c>
      <c r="F815" s="22">
        <v>45572</v>
      </c>
      <c r="G815" s="22">
        <v>45572</v>
      </c>
      <c r="H815" s="22">
        <v>45572</v>
      </c>
      <c r="I815" s="22">
        <v>45558</v>
      </c>
      <c r="J815" s="22">
        <v>45560</v>
      </c>
      <c r="K815" t="s">
        <v>104</v>
      </c>
      <c r="N815" t="s">
        <v>105</v>
      </c>
      <c r="O815" t="s">
        <v>106</v>
      </c>
      <c r="P815" t="s">
        <v>107</v>
      </c>
      <c r="Q815" t="s">
        <v>108</v>
      </c>
      <c r="R815" t="s">
        <v>109</v>
      </c>
    </row>
    <row r="816" spans="1:18" x14ac:dyDescent="0.3">
      <c r="A816">
        <v>77439</v>
      </c>
      <c r="B816">
        <v>122</v>
      </c>
      <c r="C816" t="s">
        <v>28</v>
      </c>
      <c r="D816" t="s">
        <v>366</v>
      </c>
      <c r="E816">
        <v>685.44</v>
      </c>
      <c r="F816" s="22">
        <v>45573</v>
      </c>
      <c r="G816" s="22">
        <v>45572</v>
      </c>
      <c r="H816" s="22">
        <v>45572</v>
      </c>
      <c r="I816" s="22">
        <v>45559</v>
      </c>
      <c r="J816" s="22">
        <v>45560</v>
      </c>
      <c r="K816" t="s">
        <v>104</v>
      </c>
      <c r="N816" t="s">
        <v>105</v>
      </c>
      <c r="O816" t="s">
        <v>106</v>
      </c>
      <c r="P816" t="s">
        <v>107</v>
      </c>
      <c r="Q816" t="s">
        <v>108</v>
      </c>
      <c r="R816" t="s">
        <v>109</v>
      </c>
    </row>
    <row r="817" spans="1:18" x14ac:dyDescent="0.3">
      <c r="A817">
        <v>77518</v>
      </c>
      <c r="B817">
        <v>122</v>
      </c>
      <c r="C817" t="s">
        <v>28</v>
      </c>
      <c r="D817" t="s">
        <v>114</v>
      </c>
      <c r="E817">
        <v>743.19</v>
      </c>
      <c r="F817" s="22">
        <v>45574</v>
      </c>
      <c r="G817" s="22">
        <v>45572</v>
      </c>
      <c r="H817" s="22">
        <v>45572</v>
      </c>
      <c r="I817" s="22">
        <v>45565</v>
      </c>
      <c r="J817" s="22">
        <v>45561</v>
      </c>
      <c r="K817" t="s">
        <v>104</v>
      </c>
      <c r="L817" t="s">
        <v>112</v>
      </c>
      <c r="M817" t="s">
        <v>113</v>
      </c>
      <c r="N817" t="s">
        <v>105</v>
      </c>
      <c r="O817" t="s">
        <v>106</v>
      </c>
      <c r="P817" t="s">
        <v>107</v>
      </c>
      <c r="Q817" t="s">
        <v>108</v>
      </c>
      <c r="R817" t="s">
        <v>109</v>
      </c>
    </row>
    <row r="818" spans="1:18" x14ac:dyDescent="0.3">
      <c r="A818">
        <v>75719</v>
      </c>
      <c r="B818">
        <v>122</v>
      </c>
      <c r="C818" t="s">
        <v>28</v>
      </c>
      <c r="D818" t="s">
        <v>210</v>
      </c>
      <c r="E818">
        <v>787.36</v>
      </c>
      <c r="F818" s="22">
        <v>45574</v>
      </c>
      <c r="G818" s="22">
        <v>45572</v>
      </c>
      <c r="H818" s="22">
        <v>45572</v>
      </c>
      <c r="I818" s="22">
        <v>45546</v>
      </c>
      <c r="J818" s="22">
        <v>45551</v>
      </c>
      <c r="K818" t="s">
        <v>104</v>
      </c>
      <c r="N818" t="s">
        <v>105</v>
      </c>
      <c r="O818" t="s">
        <v>106</v>
      </c>
      <c r="P818" t="s">
        <v>107</v>
      </c>
      <c r="Q818" t="s">
        <v>108</v>
      </c>
      <c r="R818" t="s">
        <v>109</v>
      </c>
    </row>
    <row r="819" spans="1:18" x14ac:dyDescent="0.3">
      <c r="A819">
        <v>74466</v>
      </c>
      <c r="B819">
        <v>122</v>
      </c>
      <c r="C819" t="s">
        <v>28</v>
      </c>
      <c r="D819" t="s">
        <v>152</v>
      </c>
      <c r="E819">
        <v>367.92</v>
      </c>
      <c r="F819" s="22">
        <v>45572</v>
      </c>
      <c r="G819" s="22">
        <v>45572</v>
      </c>
      <c r="H819" s="22">
        <v>45572</v>
      </c>
      <c r="I819" s="22">
        <v>45540</v>
      </c>
      <c r="J819" s="22">
        <v>45544</v>
      </c>
      <c r="K819" t="s">
        <v>104</v>
      </c>
      <c r="N819" t="s">
        <v>105</v>
      </c>
      <c r="O819" t="s">
        <v>106</v>
      </c>
      <c r="P819" t="s">
        <v>107</v>
      </c>
      <c r="Q819" t="s">
        <v>108</v>
      </c>
      <c r="R819" t="s">
        <v>109</v>
      </c>
    </row>
    <row r="820" spans="1:18" x14ac:dyDescent="0.3">
      <c r="A820">
        <v>75315</v>
      </c>
      <c r="B820">
        <v>122</v>
      </c>
      <c r="C820" t="s">
        <v>28</v>
      </c>
      <c r="D820" t="s">
        <v>219</v>
      </c>
      <c r="E820">
        <v>1003.36</v>
      </c>
      <c r="F820" s="22">
        <v>45574</v>
      </c>
      <c r="G820" s="22">
        <v>45572</v>
      </c>
      <c r="H820" s="22">
        <v>45572</v>
      </c>
      <c r="I820" s="22">
        <v>45545</v>
      </c>
      <c r="J820" s="22">
        <v>45551</v>
      </c>
      <c r="K820" t="s">
        <v>104</v>
      </c>
      <c r="N820" t="s">
        <v>105</v>
      </c>
      <c r="O820" t="s">
        <v>106</v>
      </c>
      <c r="P820" t="s">
        <v>107</v>
      </c>
      <c r="Q820" t="s">
        <v>108</v>
      </c>
      <c r="R820" t="s">
        <v>109</v>
      </c>
    </row>
    <row r="821" spans="1:18" x14ac:dyDescent="0.3">
      <c r="A821">
        <v>78808</v>
      </c>
      <c r="B821">
        <v>122</v>
      </c>
      <c r="C821" t="s">
        <v>28</v>
      </c>
      <c r="D821" t="s">
        <v>238</v>
      </c>
      <c r="E821">
        <v>276</v>
      </c>
      <c r="F821" s="22">
        <v>45572</v>
      </c>
      <c r="G821" s="22">
        <v>45572</v>
      </c>
      <c r="H821" s="22">
        <v>45572</v>
      </c>
      <c r="I821" s="22">
        <v>45562</v>
      </c>
      <c r="J821" s="22">
        <v>45568</v>
      </c>
      <c r="K821" t="s">
        <v>104</v>
      </c>
      <c r="L821" t="s">
        <v>112</v>
      </c>
      <c r="M821" t="s">
        <v>113</v>
      </c>
      <c r="N821" t="s">
        <v>105</v>
      </c>
      <c r="O821" t="s">
        <v>106</v>
      </c>
      <c r="P821" t="s">
        <v>107</v>
      </c>
      <c r="Q821" t="s">
        <v>108</v>
      </c>
      <c r="R821" t="s">
        <v>109</v>
      </c>
    </row>
    <row r="822" spans="1:18" x14ac:dyDescent="0.3">
      <c r="A822">
        <v>78371</v>
      </c>
      <c r="B822">
        <v>122</v>
      </c>
      <c r="C822" t="s">
        <v>28</v>
      </c>
      <c r="D822" t="s">
        <v>116</v>
      </c>
      <c r="E822">
        <v>1440.75</v>
      </c>
      <c r="F822" s="22">
        <v>45572</v>
      </c>
      <c r="G822" s="22">
        <v>45572</v>
      </c>
      <c r="H822" s="22">
        <v>45572</v>
      </c>
      <c r="I822" s="22">
        <v>45563</v>
      </c>
      <c r="J822" s="22">
        <v>45565</v>
      </c>
      <c r="K822" t="s">
        <v>104</v>
      </c>
      <c r="N822" t="s">
        <v>105</v>
      </c>
      <c r="O822" t="s">
        <v>106</v>
      </c>
      <c r="P822" t="s">
        <v>107</v>
      </c>
      <c r="Q822" t="s">
        <v>108</v>
      </c>
      <c r="R822" t="s">
        <v>109</v>
      </c>
    </row>
    <row r="823" spans="1:18" x14ac:dyDescent="0.3">
      <c r="A823">
        <v>78380</v>
      </c>
      <c r="B823">
        <v>122</v>
      </c>
      <c r="C823" t="s">
        <v>28</v>
      </c>
      <c r="D823" t="s">
        <v>205</v>
      </c>
      <c r="E823">
        <v>115.71</v>
      </c>
      <c r="F823" s="22">
        <v>45574</v>
      </c>
      <c r="G823" s="22">
        <v>45572</v>
      </c>
      <c r="H823" s="22">
        <v>45572</v>
      </c>
      <c r="I823" s="22">
        <v>45560</v>
      </c>
      <c r="J823" s="22">
        <v>45565</v>
      </c>
      <c r="K823" t="s">
        <v>104</v>
      </c>
      <c r="N823" t="s">
        <v>105</v>
      </c>
      <c r="O823" t="s">
        <v>106</v>
      </c>
      <c r="P823" t="s">
        <v>107</v>
      </c>
      <c r="Q823" t="s">
        <v>108</v>
      </c>
      <c r="R823" t="s">
        <v>109</v>
      </c>
    </row>
    <row r="824" spans="1:18" x14ac:dyDescent="0.3">
      <c r="A824">
        <v>78381</v>
      </c>
      <c r="B824">
        <v>122</v>
      </c>
      <c r="C824" t="s">
        <v>28</v>
      </c>
      <c r="D824" t="s">
        <v>215</v>
      </c>
      <c r="E824">
        <v>644.66</v>
      </c>
      <c r="F824" s="22">
        <v>45572</v>
      </c>
      <c r="G824" s="22">
        <v>45572</v>
      </c>
      <c r="H824" s="22">
        <v>45572</v>
      </c>
      <c r="I824" s="22">
        <v>45560</v>
      </c>
      <c r="J824" s="22">
        <v>45565</v>
      </c>
      <c r="K824" t="s">
        <v>104</v>
      </c>
      <c r="N824" t="s">
        <v>105</v>
      </c>
      <c r="O824" t="s">
        <v>106</v>
      </c>
      <c r="P824" t="s">
        <v>107</v>
      </c>
      <c r="Q824" t="s">
        <v>108</v>
      </c>
      <c r="R824" t="s">
        <v>109</v>
      </c>
    </row>
    <row r="825" spans="1:18" x14ac:dyDescent="0.3">
      <c r="A825">
        <v>78382</v>
      </c>
      <c r="B825">
        <v>122</v>
      </c>
      <c r="C825" t="s">
        <v>28</v>
      </c>
      <c r="D825" t="s">
        <v>203</v>
      </c>
      <c r="E825">
        <v>1215.2</v>
      </c>
      <c r="F825" s="22">
        <v>45574</v>
      </c>
      <c r="G825" s="22">
        <v>45572</v>
      </c>
      <c r="H825" s="22">
        <v>45572</v>
      </c>
      <c r="I825" s="22">
        <v>45560</v>
      </c>
      <c r="J825" s="22">
        <v>45565</v>
      </c>
      <c r="K825" t="s">
        <v>104</v>
      </c>
      <c r="N825" t="s">
        <v>105</v>
      </c>
      <c r="O825" t="s">
        <v>106</v>
      </c>
      <c r="P825" t="s">
        <v>107</v>
      </c>
      <c r="Q825" t="s">
        <v>108</v>
      </c>
      <c r="R825" t="s">
        <v>109</v>
      </c>
    </row>
    <row r="826" spans="1:18" x14ac:dyDescent="0.3">
      <c r="A826">
        <v>78386</v>
      </c>
      <c r="B826">
        <v>122</v>
      </c>
      <c r="C826" t="s">
        <v>28</v>
      </c>
      <c r="D826" t="s">
        <v>115</v>
      </c>
      <c r="E826">
        <v>594.46</v>
      </c>
      <c r="F826" s="22">
        <v>45573</v>
      </c>
      <c r="G826" s="22">
        <v>45572</v>
      </c>
      <c r="H826" s="22">
        <v>45572</v>
      </c>
      <c r="I826" s="22">
        <v>45561</v>
      </c>
      <c r="J826" s="22">
        <v>45565</v>
      </c>
      <c r="K826" t="s">
        <v>104</v>
      </c>
      <c r="N826" t="s">
        <v>105</v>
      </c>
      <c r="O826" t="s">
        <v>106</v>
      </c>
      <c r="P826" t="s">
        <v>107</v>
      </c>
      <c r="Q826" t="s">
        <v>108</v>
      </c>
      <c r="R826" t="s">
        <v>109</v>
      </c>
    </row>
    <row r="827" spans="1:18" x14ac:dyDescent="0.3">
      <c r="A827">
        <v>78388</v>
      </c>
      <c r="B827">
        <v>122</v>
      </c>
      <c r="C827" t="s">
        <v>28</v>
      </c>
      <c r="D827" t="s">
        <v>201</v>
      </c>
      <c r="E827">
        <v>1176</v>
      </c>
      <c r="F827" s="22">
        <v>45574</v>
      </c>
      <c r="G827" s="22">
        <v>45572</v>
      </c>
      <c r="H827" s="22">
        <v>45572</v>
      </c>
      <c r="I827" s="22">
        <v>45560</v>
      </c>
      <c r="J827" s="22">
        <v>45565</v>
      </c>
      <c r="K827" t="s">
        <v>104</v>
      </c>
      <c r="N827" t="s">
        <v>105</v>
      </c>
      <c r="O827" t="s">
        <v>106</v>
      </c>
      <c r="P827" t="s">
        <v>107</v>
      </c>
      <c r="Q827" t="s">
        <v>108</v>
      </c>
      <c r="R827" t="s">
        <v>109</v>
      </c>
    </row>
    <row r="828" spans="1:18" x14ac:dyDescent="0.3">
      <c r="A828">
        <v>78391</v>
      </c>
      <c r="B828">
        <v>122</v>
      </c>
      <c r="C828" t="s">
        <v>28</v>
      </c>
      <c r="D828" t="s">
        <v>261</v>
      </c>
      <c r="E828">
        <v>2844.95</v>
      </c>
      <c r="F828" s="22">
        <v>45572</v>
      </c>
      <c r="G828" s="22">
        <v>45572</v>
      </c>
      <c r="H828" s="22">
        <v>45572</v>
      </c>
      <c r="I828" s="22">
        <v>45559</v>
      </c>
      <c r="J828" s="22">
        <v>45565</v>
      </c>
      <c r="K828" t="s">
        <v>104</v>
      </c>
      <c r="N828" t="s">
        <v>105</v>
      </c>
      <c r="O828" t="s">
        <v>106</v>
      </c>
      <c r="P828" t="s">
        <v>107</v>
      </c>
      <c r="Q828" t="s">
        <v>108</v>
      </c>
      <c r="R828" t="s">
        <v>109</v>
      </c>
    </row>
    <row r="829" spans="1:18" x14ac:dyDescent="0.3">
      <c r="A829">
        <v>78492</v>
      </c>
      <c r="B829">
        <v>122</v>
      </c>
      <c r="C829" t="s">
        <v>28</v>
      </c>
      <c r="D829" t="s">
        <v>195</v>
      </c>
      <c r="E829">
        <v>1782.72</v>
      </c>
      <c r="F829" s="22">
        <v>45574</v>
      </c>
      <c r="G829" s="22">
        <v>45572</v>
      </c>
      <c r="H829" s="22">
        <v>45572</v>
      </c>
      <c r="I829" s="22">
        <v>45560</v>
      </c>
      <c r="J829" s="22">
        <v>45566</v>
      </c>
      <c r="K829" t="s">
        <v>104</v>
      </c>
      <c r="N829" t="s">
        <v>105</v>
      </c>
      <c r="O829" t="s">
        <v>106</v>
      </c>
      <c r="P829" t="s">
        <v>107</v>
      </c>
      <c r="Q829" t="s">
        <v>108</v>
      </c>
      <c r="R829" t="s">
        <v>109</v>
      </c>
    </row>
    <row r="830" spans="1:18" x14ac:dyDescent="0.3">
      <c r="A830">
        <v>78497</v>
      </c>
      <c r="B830">
        <v>122</v>
      </c>
      <c r="C830" t="s">
        <v>28</v>
      </c>
      <c r="D830" t="s">
        <v>392</v>
      </c>
      <c r="E830">
        <v>355</v>
      </c>
      <c r="F830" s="22">
        <v>45574</v>
      </c>
      <c r="G830" s="22">
        <v>45572</v>
      </c>
      <c r="H830" s="22">
        <v>45572</v>
      </c>
      <c r="I830" s="22">
        <v>45560</v>
      </c>
      <c r="J830" s="22">
        <v>45566</v>
      </c>
      <c r="K830" t="s">
        <v>104</v>
      </c>
      <c r="N830" t="s">
        <v>105</v>
      </c>
      <c r="O830" t="s">
        <v>106</v>
      </c>
      <c r="P830" t="s">
        <v>107</v>
      </c>
      <c r="Q830" t="s">
        <v>108</v>
      </c>
      <c r="R830" t="s">
        <v>109</v>
      </c>
    </row>
    <row r="831" spans="1:18" x14ac:dyDescent="0.3">
      <c r="A831">
        <v>78525</v>
      </c>
      <c r="B831">
        <v>122</v>
      </c>
      <c r="C831" t="s">
        <v>28</v>
      </c>
      <c r="D831" t="s">
        <v>261</v>
      </c>
      <c r="E831">
        <v>239.4</v>
      </c>
      <c r="F831" s="22">
        <v>45572</v>
      </c>
      <c r="G831" s="22">
        <v>45572</v>
      </c>
      <c r="H831" s="22">
        <v>45572</v>
      </c>
      <c r="I831" s="22">
        <v>45562</v>
      </c>
      <c r="J831" s="22">
        <v>45566</v>
      </c>
      <c r="K831" t="s">
        <v>104</v>
      </c>
      <c r="N831" t="s">
        <v>105</v>
      </c>
      <c r="O831" t="s">
        <v>106</v>
      </c>
      <c r="P831" t="s">
        <v>107</v>
      </c>
      <c r="Q831" t="s">
        <v>108</v>
      </c>
      <c r="R831" t="s">
        <v>109</v>
      </c>
    </row>
    <row r="832" spans="1:18" x14ac:dyDescent="0.3">
      <c r="A832">
        <v>78688</v>
      </c>
      <c r="B832">
        <v>122</v>
      </c>
      <c r="C832" t="s">
        <v>28</v>
      </c>
      <c r="D832" t="s">
        <v>116</v>
      </c>
      <c r="E832">
        <v>720.38</v>
      </c>
      <c r="F832" s="22">
        <v>45574</v>
      </c>
      <c r="G832" s="22">
        <v>45572</v>
      </c>
      <c r="H832" s="22">
        <v>45572</v>
      </c>
      <c r="I832" s="22">
        <v>45566</v>
      </c>
      <c r="J832" s="22">
        <v>45567</v>
      </c>
      <c r="K832" t="s">
        <v>104</v>
      </c>
      <c r="N832" t="s">
        <v>105</v>
      </c>
      <c r="O832" t="s">
        <v>106</v>
      </c>
      <c r="P832" t="s">
        <v>107</v>
      </c>
      <c r="Q832" t="s">
        <v>108</v>
      </c>
      <c r="R832" t="s">
        <v>109</v>
      </c>
    </row>
    <row r="833" spans="1:18" x14ac:dyDescent="0.3">
      <c r="A833">
        <v>78715</v>
      </c>
      <c r="B833">
        <v>122</v>
      </c>
      <c r="C833" t="s">
        <v>28</v>
      </c>
      <c r="D833" t="s">
        <v>159</v>
      </c>
      <c r="E833">
        <v>892.35</v>
      </c>
      <c r="F833" s="22">
        <v>45573</v>
      </c>
      <c r="G833" s="22">
        <v>45572</v>
      </c>
      <c r="H833" s="22">
        <v>45572</v>
      </c>
      <c r="I833" s="22">
        <v>45565</v>
      </c>
      <c r="J833" s="22">
        <v>45567</v>
      </c>
      <c r="K833" t="s">
        <v>104</v>
      </c>
      <c r="L833" t="s">
        <v>112</v>
      </c>
      <c r="M833" t="s">
        <v>113</v>
      </c>
      <c r="N833" t="s">
        <v>105</v>
      </c>
      <c r="O833" t="s">
        <v>106</v>
      </c>
      <c r="P833" t="s">
        <v>107</v>
      </c>
      <c r="Q833" t="s">
        <v>108</v>
      </c>
      <c r="R833" t="s">
        <v>109</v>
      </c>
    </row>
    <row r="834" spans="1:18" x14ac:dyDescent="0.3">
      <c r="A834">
        <v>78741</v>
      </c>
      <c r="B834">
        <v>122</v>
      </c>
      <c r="C834" t="s">
        <v>28</v>
      </c>
      <c r="D834" t="s">
        <v>171</v>
      </c>
      <c r="E834">
        <v>600</v>
      </c>
      <c r="F834" s="22">
        <v>45574</v>
      </c>
      <c r="G834" s="22">
        <v>45572</v>
      </c>
      <c r="H834" s="22">
        <v>45572</v>
      </c>
      <c r="I834" s="22">
        <v>45561</v>
      </c>
      <c r="J834" s="22">
        <v>45567</v>
      </c>
      <c r="K834" t="s">
        <v>104</v>
      </c>
      <c r="L834" t="s">
        <v>172</v>
      </c>
      <c r="M834" t="s">
        <v>173</v>
      </c>
      <c r="N834" t="s">
        <v>105</v>
      </c>
      <c r="O834" t="s">
        <v>106</v>
      </c>
      <c r="P834" t="s">
        <v>107</v>
      </c>
      <c r="Q834" t="s">
        <v>108</v>
      </c>
      <c r="R834" t="s">
        <v>109</v>
      </c>
    </row>
    <row r="835" spans="1:18" x14ac:dyDescent="0.3">
      <c r="A835">
        <v>78815</v>
      </c>
      <c r="B835">
        <v>122</v>
      </c>
      <c r="C835" t="s">
        <v>28</v>
      </c>
      <c r="D835" t="s">
        <v>123</v>
      </c>
      <c r="E835">
        <v>2682.37</v>
      </c>
      <c r="F835" s="22">
        <v>45568</v>
      </c>
      <c r="G835" s="22">
        <v>45568</v>
      </c>
      <c r="H835" s="22">
        <v>45568</v>
      </c>
      <c r="I835" s="22">
        <v>45565</v>
      </c>
      <c r="J835" s="22"/>
      <c r="K835" t="s">
        <v>119</v>
      </c>
      <c r="L835" t="s">
        <v>120</v>
      </c>
      <c r="M835" t="s">
        <v>121</v>
      </c>
      <c r="N835" t="s">
        <v>105</v>
      </c>
      <c r="O835" t="s">
        <v>106</v>
      </c>
      <c r="P835" t="s">
        <v>107</v>
      </c>
      <c r="Q835" t="s">
        <v>108</v>
      </c>
      <c r="R835" t="s">
        <v>109</v>
      </c>
    </row>
    <row r="836" spans="1:18" x14ac:dyDescent="0.3">
      <c r="A836">
        <v>78816</v>
      </c>
      <c r="B836">
        <v>122</v>
      </c>
      <c r="C836" t="s">
        <v>28</v>
      </c>
      <c r="D836" t="s">
        <v>125</v>
      </c>
      <c r="E836">
        <v>3304.08</v>
      </c>
      <c r="F836" s="22">
        <v>45568</v>
      </c>
      <c r="G836" s="22">
        <v>45568</v>
      </c>
      <c r="H836" s="22">
        <v>45568</v>
      </c>
      <c r="I836" s="22">
        <v>45565</v>
      </c>
      <c r="J836" s="22"/>
      <c r="K836" t="s">
        <v>119</v>
      </c>
      <c r="L836" t="s">
        <v>120</v>
      </c>
      <c r="M836" t="s">
        <v>121</v>
      </c>
      <c r="N836" t="s">
        <v>105</v>
      </c>
      <c r="O836" t="s">
        <v>106</v>
      </c>
      <c r="P836" t="s">
        <v>107</v>
      </c>
      <c r="Q836" t="s">
        <v>108</v>
      </c>
      <c r="R836" t="s">
        <v>109</v>
      </c>
    </row>
    <row r="837" spans="1:18" x14ac:dyDescent="0.3">
      <c r="A837">
        <v>78817</v>
      </c>
      <c r="B837">
        <v>122</v>
      </c>
      <c r="C837" t="s">
        <v>28</v>
      </c>
      <c r="D837" t="s">
        <v>126</v>
      </c>
      <c r="E837">
        <v>2486.73</v>
      </c>
      <c r="F837" s="22">
        <v>45568</v>
      </c>
      <c r="G837" s="22">
        <v>45568</v>
      </c>
      <c r="H837" s="22">
        <v>45568</v>
      </c>
      <c r="I837" s="22">
        <v>45565</v>
      </c>
      <c r="J837" s="22"/>
      <c r="K837" t="s">
        <v>119</v>
      </c>
      <c r="L837" t="s">
        <v>120</v>
      </c>
      <c r="M837" t="s">
        <v>121</v>
      </c>
      <c r="N837" t="s">
        <v>105</v>
      </c>
      <c r="O837" t="s">
        <v>106</v>
      </c>
      <c r="P837" t="s">
        <v>107</v>
      </c>
      <c r="Q837" t="s">
        <v>108</v>
      </c>
      <c r="R837" t="s">
        <v>109</v>
      </c>
    </row>
    <row r="838" spans="1:18" x14ac:dyDescent="0.3">
      <c r="A838">
        <v>78818</v>
      </c>
      <c r="B838">
        <v>122</v>
      </c>
      <c r="C838" t="s">
        <v>28</v>
      </c>
      <c r="D838" t="s">
        <v>127</v>
      </c>
      <c r="E838">
        <v>2870.41</v>
      </c>
      <c r="F838" s="22">
        <v>45568</v>
      </c>
      <c r="G838" s="22">
        <v>45568</v>
      </c>
      <c r="H838" s="22">
        <v>45568</v>
      </c>
      <c r="I838" s="22">
        <v>45565</v>
      </c>
      <c r="J838" s="22"/>
      <c r="K838" t="s">
        <v>119</v>
      </c>
      <c r="L838" t="s">
        <v>120</v>
      </c>
      <c r="M838" t="s">
        <v>121</v>
      </c>
      <c r="N838" t="s">
        <v>105</v>
      </c>
      <c r="O838" t="s">
        <v>106</v>
      </c>
      <c r="P838" t="s">
        <v>107</v>
      </c>
      <c r="Q838" t="s">
        <v>108</v>
      </c>
      <c r="R838" t="s">
        <v>109</v>
      </c>
    </row>
    <row r="839" spans="1:18" x14ac:dyDescent="0.3">
      <c r="A839">
        <v>78819</v>
      </c>
      <c r="B839">
        <v>122</v>
      </c>
      <c r="C839" t="s">
        <v>28</v>
      </c>
      <c r="D839" t="s">
        <v>118</v>
      </c>
      <c r="E839">
        <v>2172.5</v>
      </c>
      <c r="F839" s="22">
        <v>45568</v>
      </c>
      <c r="G839" s="22">
        <v>45568</v>
      </c>
      <c r="H839" s="22">
        <v>45568</v>
      </c>
      <c r="I839" s="22">
        <v>45565</v>
      </c>
      <c r="J839" s="22"/>
      <c r="K839" t="s">
        <v>119</v>
      </c>
      <c r="L839" t="s">
        <v>120</v>
      </c>
      <c r="M839" t="s">
        <v>121</v>
      </c>
      <c r="N839" t="s">
        <v>105</v>
      </c>
      <c r="O839" t="s">
        <v>106</v>
      </c>
      <c r="P839" t="s">
        <v>107</v>
      </c>
      <c r="Q839" t="s">
        <v>108</v>
      </c>
      <c r="R839" t="s">
        <v>109</v>
      </c>
    </row>
    <row r="840" spans="1:18" x14ac:dyDescent="0.3">
      <c r="A840">
        <v>78820</v>
      </c>
      <c r="B840">
        <v>122</v>
      </c>
      <c r="C840" t="s">
        <v>28</v>
      </c>
      <c r="D840" t="s">
        <v>128</v>
      </c>
      <c r="E840">
        <v>2615.63</v>
      </c>
      <c r="F840" s="22">
        <v>45568</v>
      </c>
      <c r="G840" s="22">
        <v>45568</v>
      </c>
      <c r="H840" s="22">
        <v>45568</v>
      </c>
      <c r="I840" s="22">
        <v>45565</v>
      </c>
      <c r="J840" s="22"/>
      <c r="K840" t="s">
        <v>119</v>
      </c>
      <c r="L840" t="s">
        <v>120</v>
      </c>
      <c r="M840" t="s">
        <v>121</v>
      </c>
      <c r="N840" t="s">
        <v>105</v>
      </c>
      <c r="O840" t="s">
        <v>106</v>
      </c>
      <c r="P840" t="s">
        <v>107</v>
      </c>
      <c r="Q840" t="s">
        <v>108</v>
      </c>
      <c r="R840" t="s">
        <v>109</v>
      </c>
    </row>
    <row r="841" spans="1:18" x14ac:dyDescent="0.3">
      <c r="A841">
        <v>78821</v>
      </c>
      <c r="B841">
        <v>122</v>
      </c>
      <c r="C841" t="s">
        <v>28</v>
      </c>
      <c r="D841" t="s">
        <v>129</v>
      </c>
      <c r="E841">
        <v>3219.77</v>
      </c>
      <c r="F841" s="22">
        <v>45568</v>
      </c>
      <c r="G841" s="22">
        <v>45568</v>
      </c>
      <c r="H841" s="22">
        <v>45568</v>
      </c>
      <c r="I841" s="22">
        <v>45565</v>
      </c>
      <c r="J841" s="22"/>
      <c r="K841" t="s">
        <v>119</v>
      </c>
      <c r="L841" t="s">
        <v>120</v>
      </c>
      <c r="M841" t="s">
        <v>121</v>
      </c>
      <c r="N841" t="s">
        <v>105</v>
      </c>
      <c r="O841" t="s">
        <v>106</v>
      </c>
      <c r="P841" t="s">
        <v>107</v>
      </c>
      <c r="Q841" t="s">
        <v>108</v>
      </c>
      <c r="R841" t="s">
        <v>109</v>
      </c>
    </row>
    <row r="842" spans="1:18" x14ac:dyDescent="0.3">
      <c r="A842">
        <v>78822</v>
      </c>
      <c r="B842">
        <v>122</v>
      </c>
      <c r="C842" t="s">
        <v>28</v>
      </c>
      <c r="D842" t="s">
        <v>130</v>
      </c>
      <c r="E842">
        <v>2318.39</v>
      </c>
      <c r="F842" s="22">
        <v>45568</v>
      </c>
      <c r="G842" s="22">
        <v>45568</v>
      </c>
      <c r="H842" s="22">
        <v>45568</v>
      </c>
      <c r="I842" s="22">
        <v>45565</v>
      </c>
      <c r="J842" s="22"/>
      <c r="K842" t="s">
        <v>119</v>
      </c>
      <c r="L842" t="s">
        <v>120</v>
      </c>
      <c r="M842" t="s">
        <v>121</v>
      </c>
      <c r="N842" t="s">
        <v>105</v>
      </c>
      <c r="O842" t="s">
        <v>106</v>
      </c>
      <c r="P842" t="s">
        <v>107</v>
      </c>
      <c r="Q842" t="s">
        <v>108</v>
      </c>
      <c r="R842" t="s">
        <v>109</v>
      </c>
    </row>
    <row r="843" spans="1:18" x14ac:dyDescent="0.3">
      <c r="A843">
        <v>78823</v>
      </c>
      <c r="B843">
        <v>122</v>
      </c>
      <c r="C843" t="s">
        <v>28</v>
      </c>
      <c r="D843" t="s">
        <v>131</v>
      </c>
      <c r="E843">
        <v>3006.04</v>
      </c>
      <c r="F843" s="22">
        <v>45568</v>
      </c>
      <c r="G843" s="22">
        <v>45568</v>
      </c>
      <c r="H843" s="22">
        <v>45568</v>
      </c>
      <c r="I843" s="22">
        <v>45565</v>
      </c>
      <c r="J843" s="22"/>
      <c r="K843" t="s">
        <v>119</v>
      </c>
      <c r="L843" t="s">
        <v>120</v>
      </c>
      <c r="M843" t="s">
        <v>121</v>
      </c>
      <c r="N843" t="s">
        <v>105</v>
      </c>
      <c r="O843" t="s">
        <v>106</v>
      </c>
      <c r="P843" t="s">
        <v>107</v>
      </c>
      <c r="Q843" t="s">
        <v>108</v>
      </c>
      <c r="R843" t="s">
        <v>109</v>
      </c>
    </row>
    <row r="844" spans="1:18" x14ac:dyDescent="0.3">
      <c r="A844">
        <v>78824</v>
      </c>
      <c r="B844">
        <v>122</v>
      </c>
      <c r="C844" t="s">
        <v>28</v>
      </c>
      <c r="D844" t="s">
        <v>132</v>
      </c>
      <c r="E844">
        <v>2667.17</v>
      </c>
      <c r="F844" s="22">
        <v>45568</v>
      </c>
      <c r="G844" s="22">
        <v>45568</v>
      </c>
      <c r="H844" s="22">
        <v>45568</v>
      </c>
      <c r="I844" s="22">
        <v>45565</v>
      </c>
      <c r="J844" s="22"/>
      <c r="K844" t="s">
        <v>119</v>
      </c>
      <c r="L844" t="s">
        <v>120</v>
      </c>
      <c r="M844" t="s">
        <v>121</v>
      </c>
      <c r="N844" t="s">
        <v>105</v>
      </c>
      <c r="O844" t="s">
        <v>106</v>
      </c>
      <c r="P844" t="s">
        <v>107</v>
      </c>
      <c r="Q844" t="s">
        <v>108</v>
      </c>
      <c r="R844" t="s">
        <v>109</v>
      </c>
    </row>
    <row r="845" spans="1:18" x14ac:dyDescent="0.3">
      <c r="A845">
        <v>78825</v>
      </c>
      <c r="B845">
        <v>122</v>
      </c>
      <c r="C845" t="s">
        <v>28</v>
      </c>
      <c r="D845" t="s">
        <v>133</v>
      </c>
      <c r="E845">
        <v>2098.39</v>
      </c>
      <c r="F845" s="22">
        <v>45568</v>
      </c>
      <c r="G845" s="22">
        <v>45568</v>
      </c>
      <c r="H845" s="22">
        <v>45568</v>
      </c>
      <c r="I845" s="22">
        <v>45565</v>
      </c>
      <c r="J845" s="22"/>
      <c r="K845" t="s">
        <v>119</v>
      </c>
      <c r="L845" t="s">
        <v>120</v>
      </c>
      <c r="M845" t="s">
        <v>121</v>
      </c>
      <c r="N845" t="s">
        <v>105</v>
      </c>
      <c r="O845" t="s">
        <v>106</v>
      </c>
      <c r="P845" t="s">
        <v>107</v>
      </c>
      <c r="Q845" t="s">
        <v>108</v>
      </c>
      <c r="R845" t="s">
        <v>109</v>
      </c>
    </row>
    <row r="846" spans="1:18" x14ac:dyDescent="0.3">
      <c r="A846">
        <v>78826</v>
      </c>
      <c r="B846">
        <v>122</v>
      </c>
      <c r="C846" t="s">
        <v>28</v>
      </c>
      <c r="D846" t="s">
        <v>134</v>
      </c>
      <c r="E846">
        <v>1955.45</v>
      </c>
      <c r="F846" s="22">
        <v>45568</v>
      </c>
      <c r="G846" s="22">
        <v>45568</v>
      </c>
      <c r="H846" s="22">
        <v>45568</v>
      </c>
      <c r="I846" s="22">
        <v>45565</v>
      </c>
      <c r="J846" s="22"/>
      <c r="K846" t="s">
        <v>119</v>
      </c>
      <c r="L846" t="s">
        <v>120</v>
      </c>
      <c r="M846" t="s">
        <v>121</v>
      </c>
      <c r="N846" t="s">
        <v>105</v>
      </c>
      <c r="O846" t="s">
        <v>106</v>
      </c>
      <c r="P846" t="s">
        <v>107</v>
      </c>
      <c r="Q846" t="s">
        <v>108</v>
      </c>
      <c r="R846" t="s">
        <v>109</v>
      </c>
    </row>
    <row r="847" spans="1:18" x14ac:dyDescent="0.3">
      <c r="A847">
        <v>78827</v>
      </c>
      <c r="B847">
        <v>122</v>
      </c>
      <c r="C847" t="s">
        <v>28</v>
      </c>
      <c r="D847" t="s">
        <v>135</v>
      </c>
      <c r="E847">
        <v>2870.08</v>
      </c>
      <c r="F847" s="22">
        <v>45568</v>
      </c>
      <c r="G847" s="22">
        <v>45568</v>
      </c>
      <c r="H847" s="22">
        <v>45568</v>
      </c>
      <c r="I847" s="22">
        <v>45565</v>
      </c>
      <c r="J847" s="22"/>
      <c r="K847" t="s">
        <v>119</v>
      </c>
      <c r="L847" t="s">
        <v>120</v>
      </c>
      <c r="M847" t="s">
        <v>121</v>
      </c>
      <c r="N847" t="s">
        <v>105</v>
      </c>
      <c r="O847" t="s">
        <v>106</v>
      </c>
      <c r="P847" t="s">
        <v>107</v>
      </c>
      <c r="Q847" t="s">
        <v>108</v>
      </c>
      <c r="R847" t="s">
        <v>109</v>
      </c>
    </row>
    <row r="848" spans="1:18" x14ac:dyDescent="0.3">
      <c r="A848">
        <v>78828</v>
      </c>
      <c r="B848">
        <v>122</v>
      </c>
      <c r="C848" t="s">
        <v>28</v>
      </c>
      <c r="D848" t="s">
        <v>136</v>
      </c>
      <c r="E848">
        <v>2473.06</v>
      </c>
      <c r="F848" s="22">
        <v>45568</v>
      </c>
      <c r="G848" s="22">
        <v>45568</v>
      </c>
      <c r="H848" s="22">
        <v>45568</v>
      </c>
      <c r="I848" s="22">
        <v>45565</v>
      </c>
      <c r="J848" s="22"/>
      <c r="K848" t="s">
        <v>119</v>
      </c>
      <c r="L848" t="s">
        <v>120</v>
      </c>
      <c r="M848" t="s">
        <v>121</v>
      </c>
      <c r="N848" t="s">
        <v>105</v>
      </c>
      <c r="O848" t="s">
        <v>106</v>
      </c>
      <c r="P848" t="s">
        <v>107</v>
      </c>
      <c r="Q848" t="s">
        <v>108</v>
      </c>
      <c r="R848" t="s">
        <v>109</v>
      </c>
    </row>
    <row r="849" spans="1:18" x14ac:dyDescent="0.3">
      <c r="A849">
        <v>78829</v>
      </c>
      <c r="B849">
        <v>122</v>
      </c>
      <c r="C849" t="s">
        <v>28</v>
      </c>
      <c r="D849" t="s">
        <v>137</v>
      </c>
      <c r="E849">
        <v>3150.97</v>
      </c>
      <c r="F849" s="22">
        <v>45568</v>
      </c>
      <c r="G849" s="22">
        <v>45568</v>
      </c>
      <c r="H849" s="22">
        <v>45568</v>
      </c>
      <c r="I849" s="22">
        <v>45565</v>
      </c>
      <c r="J849" s="22"/>
      <c r="K849" t="s">
        <v>119</v>
      </c>
      <c r="L849" t="s">
        <v>120</v>
      </c>
      <c r="M849" t="s">
        <v>121</v>
      </c>
      <c r="N849" t="s">
        <v>105</v>
      </c>
      <c r="O849" t="s">
        <v>106</v>
      </c>
      <c r="P849" t="s">
        <v>107</v>
      </c>
      <c r="Q849" t="s">
        <v>108</v>
      </c>
      <c r="R849" t="s">
        <v>109</v>
      </c>
    </row>
    <row r="850" spans="1:18" x14ac:dyDescent="0.3">
      <c r="A850">
        <v>78830</v>
      </c>
      <c r="B850">
        <v>122</v>
      </c>
      <c r="C850" t="s">
        <v>28</v>
      </c>
      <c r="D850" t="s">
        <v>138</v>
      </c>
      <c r="E850">
        <v>3155.43</v>
      </c>
      <c r="F850" s="22">
        <v>45568</v>
      </c>
      <c r="G850" s="22">
        <v>45568</v>
      </c>
      <c r="H850" s="22">
        <v>45568</v>
      </c>
      <c r="I850" s="22">
        <v>45565</v>
      </c>
      <c r="J850" s="22"/>
      <c r="K850" t="s">
        <v>119</v>
      </c>
      <c r="L850" t="s">
        <v>120</v>
      </c>
      <c r="M850" t="s">
        <v>121</v>
      </c>
      <c r="N850" t="s">
        <v>105</v>
      </c>
      <c r="O850" t="s">
        <v>106</v>
      </c>
      <c r="P850" t="s">
        <v>107</v>
      </c>
      <c r="Q850" t="s">
        <v>108</v>
      </c>
      <c r="R850" t="s">
        <v>109</v>
      </c>
    </row>
    <row r="851" spans="1:18" x14ac:dyDescent="0.3">
      <c r="A851">
        <v>78831</v>
      </c>
      <c r="B851">
        <v>122</v>
      </c>
      <c r="C851" t="s">
        <v>28</v>
      </c>
      <c r="D851" t="s">
        <v>139</v>
      </c>
      <c r="E851">
        <v>3155.55</v>
      </c>
      <c r="F851" s="22">
        <v>45568</v>
      </c>
      <c r="G851" s="22">
        <v>45568</v>
      </c>
      <c r="H851" s="22">
        <v>45568</v>
      </c>
      <c r="I851" s="22">
        <v>45565</v>
      </c>
      <c r="J851" s="22"/>
      <c r="K851" t="s">
        <v>119</v>
      </c>
      <c r="L851" t="s">
        <v>120</v>
      </c>
      <c r="M851" t="s">
        <v>121</v>
      </c>
      <c r="N851" t="s">
        <v>105</v>
      </c>
      <c r="O851" t="s">
        <v>106</v>
      </c>
      <c r="P851" t="s">
        <v>107</v>
      </c>
      <c r="Q851" t="s">
        <v>108</v>
      </c>
      <c r="R851" t="s">
        <v>109</v>
      </c>
    </row>
    <row r="852" spans="1:18" x14ac:dyDescent="0.3">
      <c r="A852">
        <v>78832</v>
      </c>
      <c r="B852">
        <v>122</v>
      </c>
      <c r="C852" t="s">
        <v>28</v>
      </c>
      <c r="D852" t="s">
        <v>140</v>
      </c>
      <c r="E852">
        <v>2575.0500000000002</v>
      </c>
      <c r="F852" s="22">
        <v>45568</v>
      </c>
      <c r="G852" s="22">
        <v>45568</v>
      </c>
      <c r="H852" s="22">
        <v>45568</v>
      </c>
      <c r="I852" s="22">
        <v>45565</v>
      </c>
      <c r="J852" s="22"/>
      <c r="K852" t="s">
        <v>119</v>
      </c>
      <c r="L852" t="s">
        <v>120</v>
      </c>
      <c r="M852" t="s">
        <v>121</v>
      </c>
      <c r="N852" t="s">
        <v>105</v>
      </c>
      <c r="O852" t="s">
        <v>106</v>
      </c>
      <c r="P852" t="s">
        <v>107</v>
      </c>
      <c r="Q852" t="s">
        <v>108</v>
      </c>
      <c r="R852" t="s">
        <v>109</v>
      </c>
    </row>
    <row r="853" spans="1:18" x14ac:dyDescent="0.3">
      <c r="A853">
        <v>78833</v>
      </c>
      <c r="B853">
        <v>122</v>
      </c>
      <c r="C853" t="s">
        <v>28</v>
      </c>
      <c r="D853" t="s">
        <v>141</v>
      </c>
      <c r="E853">
        <v>2627.81</v>
      </c>
      <c r="F853" s="22">
        <v>45568</v>
      </c>
      <c r="G853" s="22">
        <v>45568</v>
      </c>
      <c r="H853" s="22">
        <v>45568</v>
      </c>
      <c r="I853" s="22">
        <v>45565</v>
      </c>
      <c r="J853" s="22"/>
      <c r="K853" t="s">
        <v>119</v>
      </c>
      <c r="L853" t="s">
        <v>120</v>
      </c>
      <c r="M853" t="s">
        <v>121</v>
      </c>
      <c r="N853" t="s">
        <v>105</v>
      </c>
      <c r="O853" t="s">
        <v>106</v>
      </c>
      <c r="P853" t="s">
        <v>107</v>
      </c>
      <c r="Q853" t="s">
        <v>108</v>
      </c>
      <c r="R853" t="s">
        <v>109</v>
      </c>
    </row>
    <row r="854" spans="1:18" x14ac:dyDescent="0.3">
      <c r="A854">
        <v>78834</v>
      </c>
      <c r="B854">
        <v>122</v>
      </c>
      <c r="C854" t="s">
        <v>28</v>
      </c>
      <c r="D854" t="s">
        <v>142</v>
      </c>
      <c r="E854">
        <v>3154.88</v>
      </c>
      <c r="F854" s="22">
        <v>45568</v>
      </c>
      <c r="G854" s="22">
        <v>45568</v>
      </c>
      <c r="H854" s="22">
        <v>45568</v>
      </c>
      <c r="I854" s="22">
        <v>45565</v>
      </c>
      <c r="J854" s="22"/>
      <c r="K854" t="s">
        <v>119</v>
      </c>
      <c r="L854" t="s">
        <v>120</v>
      </c>
      <c r="M854" t="s">
        <v>121</v>
      </c>
      <c r="N854" t="s">
        <v>105</v>
      </c>
      <c r="O854" t="s">
        <v>106</v>
      </c>
      <c r="P854" t="s">
        <v>107</v>
      </c>
      <c r="Q854" t="s">
        <v>108</v>
      </c>
      <c r="R854" t="s">
        <v>109</v>
      </c>
    </row>
    <row r="855" spans="1:18" x14ac:dyDescent="0.3">
      <c r="A855">
        <v>78835</v>
      </c>
      <c r="B855">
        <v>122</v>
      </c>
      <c r="C855" t="s">
        <v>28</v>
      </c>
      <c r="D855" t="s">
        <v>143</v>
      </c>
      <c r="E855">
        <v>2011.92</v>
      </c>
      <c r="F855" s="22">
        <v>45568</v>
      </c>
      <c r="G855" s="22">
        <v>45568</v>
      </c>
      <c r="H855" s="22">
        <v>45568</v>
      </c>
      <c r="I855" s="22">
        <v>45565</v>
      </c>
      <c r="J855" s="22"/>
      <c r="K855" t="s">
        <v>119</v>
      </c>
      <c r="L855" t="s">
        <v>120</v>
      </c>
      <c r="M855" t="s">
        <v>121</v>
      </c>
      <c r="N855" t="s">
        <v>105</v>
      </c>
      <c r="O855" t="s">
        <v>106</v>
      </c>
      <c r="P855" t="s">
        <v>107</v>
      </c>
      <c r="Q855" t="s">
        <v>108</v>
      </c>
      <c r="R855" t="s">
        <v>109</v>
      </c>
    </row>
    <row r="856" spans="1:18" x14ac:dyDescent="0.3">
      <c r="A856">
        <v>78836</v>
      </c>
      <c r="B856">
        <v>122</v>
      </c>
      <c r="C856" t="s">
        <v>28</v>
      </c>
      <c r="D856" t="s">
        <v>351</v>
      </c>
      <c r="E856">
        <v>1291.53</v>
      </c>
      <c r="F856" s="22">
        <v>45568</v>
      </c>
      <c r="G856" s="22">
        <v>45568</v>
      </c>
      <c r="H856" s="22">
        <v>45568</v>
      </c>
      <c r="I856" s="22">
        <v>45565</v>
      </c>
      <c r="J856" s="22"/>
      <c r="K856" t="s">
        <v>119</v>
      </c>
      <c r="L856" t="s">
        <v>120</v>
      </c>
      <c r="M856" t="s">
        <v>121</v>
      </c>
      <c r="N856" t="s">
        <v>105</v>
      </c>
      <c r="O856" t="s">
        <v>106</v>
      </c>
      <c r="P856" t="s">
        <v>107</v>
      </c>
      <c r="Q856" t="s">
        <v>108</v>
      </c>
      <c r="R856" t="s">
        <v>109</v>
      </c>
    </row>
    <row r="857" spans="1:18" x14ac:dyDescent="0.3">
      <c r="A857">
        <v>78837</v>
      </c>
      <c r="B857">
        <v>122</v>
      </c>
      <c r="C857" t="s">
        <v>28</v>
      </c>
      <c r="D857" t="s">
        <v>144</v>
      </c>
      <c r="E857">
        <v>2955.94</v>
      </c>
      <c r="F857" s="22">
        <v>45568</v>
      </c>
      <c r="G857" s="22">
        <v>45568</v>
      </c>
      <c r="H857" s="22">
        <v>45568</v>
      </c>
      <c r="I857" s="22">
        <v>45565</v>
      </c>
      <c r="J857" s="22"/>
      <c r="K857" t="s">
        <v>119</v>
      </c>
      <c r="L857" t="s">
        <v>120</v>
      </c>
      <c r="M857" t="s">
        <v>121</v>
      </c>
      <c r="N857" t="s">
        <v>105</v>
      </c>
      <c r="O857" t="s">
        <v>106</v>
      </c>
      <c r="P857" t="s">
        <v>107</v>
      </c>
      <c r="Q857" t="s">
        <v>108</v>
      </c>
      <c r="R857" t="s">
        <v>109</v>
      </c>
    </row>
    <row r="858" spans="1:18" x14ac:dyDescent="0.3">
      <c r="A858">
        <v>78838</v>
      </c>
      <c r="B858">
        <v>122</v>
      </c>
      <c r="C858" t="s">
        <v>28</v>
      </c>
      <c r="D858" t="s">
        <v>145</v>
      </c>
      <c r="E858">
        <v>2597.11</v>
      </c>
      <c r="F858" s="22">
        <v>45568</v>
      </c>
      <c r="G858" s="22">
        <v>45568</v>
      </c>
      <c r="H858" s="22">
        <v>45568</v>
      </c>
      <c r="I858" s="22">
        <v>45565</v>
      </c>
      <c r="J858" s="22"/>
      <c r="K858" t="s">
        <v>119</v>
      </c>
      <c r="L858" t="s">
        <v>120</v>
      </c>
      <c r="M858" t="s">
        <v>121</v>
      </c>
      <c r="N858" t="s">
        <v>105</v>
      </c>
      <c r="O858" t="s">
        <v>106</v>
      </c>
      <c r="P858" t="s">
        <v>107</v>
      </c>
      <c r="Q858" t="s">
        <v>108</v>
      </c>
      <c r="R858" t="s">
        <v>109</v>
      </c>
    </row>
    <row r="859" spans="1:18" x14ac:dyDescent="0.3">
      <c r="A859">
        <v>78839</v>
      </c>
      <c r="B859">
        <v>122</v>
      </c>
      <c r="C859" t="s">
        <v>28</v>
      </c>
      <c r="D859" t="s">
        <v>146</v>
      </c>
      <c r="E859">
        <v>2173.41</v>
      </c>
      <c r="F859" s="22">
        <v>45568</v>
      </c>
      <c r="G859" s="22">
        <v>45568</v>
      </c>
      <c r="H859" s="22">
        <v>45568</v>
      </c>
      <c r="I859" s="22">
        <v>45565</v>
      </c>
      <c r="J859" s="22"/>
      <c r="K859" t="s">
        <v>119</v>
      </c>
      <c r="L859" t="s">
        <v>120</v>
      </c>
      <c r="M859" t="s">
        <v>121</v>
      </c>
      <c r="N859" t="s">
        <v>105</v>
      </c>
      <c r="O859" t="s">
        <v>106</v>
      </c>
      <c r="P859" t="s">
        <v>107</v>
      </c>
      <c r="Q859" t="s">
        <v>108</v>
      </c>
      <c r="R859" t="s">
        <v>109</v>
      </c>
    </row>
    <row r="860" spans="1:18" x14ac:dyDescent="0.3">
      <c r="A860">
        <v>78840</v>
      </c>
      <c r="B860">
        <v>122</v>
      </c>
      <c r="C860" t="s">
        <v>28</v>
      </c>
      <c r="D860" t="s">
        <v>147</v>
      </c>
      <c r="E860">
        <v>2695.4</v>
      </c>
      <c r="F860" s="22">
        <v>45568</v>
      </c>
      <c r="G860" s="22">
        <v>45568</v>
      </c>
      <c r="H860" s="22">
        <v>45568</v>
      </c>
      <c r="I860" s="22">
        <v>45565</v>
      </c>
      <c r="J860" s="22"/>
      <c r="K860" t="s">
        <v>119</v>
      </c>
      <c r="L860" t="s">
        <v>120</v>
      </c>
      <c r="M860" t="s">
        <v>121</v>
      </c>
      <c r="N860" t="s">
        <v>105</v>
      </c>
      <c r="O860" t="s">
        <v>106</v>
      </c>
      <c r="P860" t="s">
        <v>107</v>
      </c>
      <c r="Q860" t="s">
        <v>108</v>
      </c>
      <c r="R860" t="s">
        <v>109</v>
      </c>
    </row>
    <row r="861" spans="1:18" x14ac:dyDescent="0.3">
      <c r="A861">
        <v>78841</v>
      </c>
      <c r="B861">
        <v>122</v>
      </c>
      <c r="C861" t="s">
        <v>28</v>
      </c>
      <c r="D861" t="s">
        <v>148</v>
      </c>
      <c r="E861">
        <v>3266.26</v>
      </c>
      <c r="F861" s="22">
        <v>45568</v>
      </c>
      <c r="G861" s="22">
        <v>45568</v>
      </c>
      <c r="H861" s="22">
        <v>45568</v>
      </c>
      <c r="I861" s="22">
        <v>45565</v>
      </c>
      <c r="J861" s="22"/>
      <c r="K861" t="s">
        <v>119</v>
      </c>
      <c r="L861" t="s">
        <v>120</v>
      </c>
      <c r="M861" t="s">
        <v>121</v>
      </c>
      <c r="N861" t="s">
        <v>105</v>
      </c>
      <c r="O861" t="s">
        <v>106</v>
      </c>
      <c r="P861" t="s">
        <v>107</v>
      </c>
      <c r="Q861" t="s">
        <v>108</v>
      </c>
      <c r="R861" t="s">
        <v>109</v>
      </c>
    </row>
    <row r="862" spans="1:18" x14ac:dyDescent="0.3">
      <c r="A862">
        <v>78842</v>
      </c>
      <c r="B862">
        <v>122</v>
      </c>
      <c r="C862" t="s">
        <v>28</v>
      </c>
      <c r="D862" t="s">
        <v>149</v>
      </c>
      <c r="E862">
        <v>2567.48</v>
      </c>
      <c r="F862" s="22">
        <v>45568</v>
      </c>
      <c r="G862" s="22">
        <v>45568</v>
      </c>
      <c r="H862" s="22">
        <v>45568</v>
      </c>
      <c r="I862" s="22">
        <v>45565</v>
      </c>
      <c r="J862" s="22"/>
      <c r="K862" t="s">
        <v>119</v>
      </c>
      <c r="L862" t="s">
        <v>120</v>
      </c>
      <c r="M862" t="s">
        <v>121</v>
      </c>
      <c r="N862" t="s">
        <v>105</v>
      </c>
      <c r="O862" t="s">
        <v>106</v>
      </c>
      <c r="P862" t="s">
        <v>107</v>
      </c>
      <c r="Q862" t="s">
        <v>108</v>
      </c>
      <c r="R862" t="s">
        <v>109</v>
      </c>
    </row>
    <row r="863" spans="1:18" x14ac:dyDescent="0.3">
      <c r="A863">
        <v>78843</v>
      </c>
      <c r="B863">
        <v>122</v>
      </c>
      <c r="C863" t="s">
        <v>28</v>
      </c>
      <c r="D863" t="s">
        <v>150</v>
      </c>
      <c r="E863">
        <v>2530.9299999999998</v>
      </c>
      <c r="F863" s="22">
        <v>45568</v>
      </c>
      <c r="G863" s="22">
        <v>45568</v>
      </c>
      <c r="H863" s="22">
        <v>45568</v>
      </c>
      <c r="I863" s="22">
        <v>45565</v>
      </c>
      <c r="J863" s="22"/>
      <c r="K863" t="s">
        <v>119</v>
      </c>
      <c r="L863" t="s">
        <v>120</v>
      </c>
      <c r="M863" t="s">
        <v>121</v>
      </c>
      <c r="N863" t="s">
        <v>105</v>
      </c>
      <c r="O863" t="s">
        <v>106</v>
      </c>
      <c r="P863" t="s">
        <v>107</v>
      </c>
      <c r="Q863" t="s">
        <v>108</v>
      </c>
      <c r="R863" t="s">
        <v>109</v>
      </c>
    </row>
    <row r="864" spans="1:18" x14ac:dyDescent="0.3">
      <c r="A864">
        <v>78844</v>
      </c>
      <c r="B864">
        <v>122</v>
      </c>
      <c r="C864" t="s">
        <v>28</v>
      </c>
      <c r="D864" t="s">
        <v>328</v>
      </c>
      <c r="E864">
        <v>2319.71</v>
      </c>
      <c r="F864" s="22">
        <v>45568</v>
      </c>
      <c r="G864" s="22">
        <v>45568</v>
      </c>
      <c r="H864" s="22">
        <v>45568</v>
      </c>
      <c r="I864" s="22">
        <v>45565</v>
      </c>
      <c r="J864" s="22"/>
      <c r="K864" t="s">
        <v>119</v>
      </c>
      <c r="L864" t="s">
        <v>120</v>
      </c>
      <c r="M864" t="s">
        <v>121</v>
      </c>
      <c r="N864" t="s">
        <v>105</v>
      </c>
      <c r="O864" t="s">
        <v>106</v>
      </c>
      <c r="P864" t="s">
        <v>107</v>
      </c>
      <c r="Q864" t="s">
        <v>108</v>
      </c>
      <c r="R864" t="s">
        <v>109</v>
      </c>
    </row>
    <row r="865" spans="1:18" x14ac:dyDescent="0.3">
      <c r="A865">
        <v>79329</v>
      </c>
      <c r="B865">
        <v>122</v>
      </c>
      <c r="C865" t="s">
        <v>28</v>
      </c>
      <c r="D865" t="s">
        <v>180</v>
      </c>
      <c r="E865">
        <v>70</v>
      </c>
      <c r="F865" s="22">
        <v>45568</v>
      </c>
      <c r="G865" s="22"/>
      <c r="H865" s="22">
        <v>45568</v>
      </c>
      <c r="I865" s="22">
        <v>45568</v>
      </c>
      <c r="J865" s="22">
        <v>45569</v>
      </c>
      <c r="K865" t="s">
        <v>181</v>
      </c>
      <c r="L865" t="s">
        <v>182</v>
      </c>
      <c r="M865" t="s">
        <v>18</v>
      </c>
      <c r="Q865" t="s">
        <v>108</v>
      </c>
    </row>
    <row r="866" spans="1:18" x14ac:dyDescent="0.3">
      <c r="A866">
        <v>80284</v>
      </c>
      <c r="B866">
        <v>122</v>
      </c>
      <c r="C866" t="s">
        <v>28</v>
      </c>
      <c r="D866" t="s">
        <v>267</v>
      </c>
      <c r="E866">
        <v>0</v>
      </c>
      <c r="F866" s="22">
        <v>45568</v>
      </c>
      <c r="G866" s="22"/>
      <c r="H866" s="22">
        <v>45568</v>
      </c>
      <c r="I866" s="22">
        <v>45568</v>
      </c>
      <c r="J866" s="22">
        <v>45575</v>
      </c>
      <c r="K866" t="s">
        <v>268</v>
      </c>
      <c r="L866" t="s">
        <v>112</v>
      </c>
      <c r="M866" t="s">
        <v>113</v>
      </c>
      <c r="N866" t="s">
        <v>105</v>
      </c>
      <c r="O866" t="s">
        <v>106</v>
      </c>
      <c r="P866" t="s">
        <v>107</v>
      </c>
      <c r="Q866" t="s">
        <v>108</v>
      </c>
      <c r="R866" t="s">
        <v>109</v>
      </c>
    </row>
    <row r="867" spans="1:18" x14ac:dyDescent="0.3">
      <c r="A867">
        <v>58790</v>
      </c>
      <c r="B867">
        <v>122</v>
      </c>
      <c r="C867" t="s">
        <v>28</v>
      </c>
      <c r="D867" t="s">
        <v>233</v>
      </c>
      <c r="E867">
        <v>7600</v>
      </c>
      <c r="F867" s="22">
        <v>45570</v>
      </c>
      <c r="G867" s="22">
        <v>45567</v>
      </c>
      <c r="H867" s="22">
        <v>45567</v>
      </c>
      <c r="I867" s="22">
        <v>45550</v>
      </c>
      <c r="J867" s="22"/>
      <c r="K867" t="s">
        <v>119</v>
      </c>
      <c r="L867" t="s">
        <v>166</v>
      </c>
      <c r="M867" t="s">
        <v>234</v>
      </c>
      <c r="N867" t="s">
        <v>105</v>
      </c>
      <c r="O867" t="s">
        <v>106</v>
      </c>
      <c r="P867" t="s">
        <v>107</v>
      </c>
      <c r="Q867" t="s">
        <v>108</v>
      </c>
      <c r="R867" t="s">
        <v>109</v>
      </c>
    </row>
    <row r="868" spans="1:18" x14ac:dyDescent="0.3">
      <c r="A868">
        <v>60522</v>
      </c>
      <c r="B868">
        <v>122</v>
      </c>
      <c r="C868" t="s">
        <v>28</v>
      </c>
      <c r="D868" t="s">
        <v>238</v>
      </c>
      <c r="E868">
        <v>1044</v>
      </c>
      <c r="F868" s="22">
        <v>45572</v>
      </c>
      <c r="G868" s="22">
        <v>45567</v>
      </c>
      <c r="H868" s="22">
        <v>45567</v>
      </c>
      <c r="I868" s="22">
        <v>45565</v>
      </c>
      <c r="J868" s="22"/>
      <c r="K868" t="s">
        <v>104</v>
      </c>
      <c r="L868" t="s">
        <v>112</v>
      </c>
      <c r="M868" t="s">
        <v>113</v>
      </c>
      <c r="N868" t="s">
        <v>105</v>
      </c>
      <c r="O868" t="s">
        <v>106</v>
      </c>
      <c r="P868" t="s">
        <v>107</v>
      </c>
      <c r="Q868" t="s">
        <v>108</v>
      </c>
      <c r="R868" t="s">
        <v>109</v>
      </c>
    </row>
    <row r="869" spans="1:18" x14ac:dyDescent="0.3">
      <c r="A869">
        <v>58522</v>
      </c>
      <c r="B869">
        <v>122</v>
      </c>
      <c r="C869" t="s">
        <v>28</v>
      </c>
      <c r="D869" t="s">
        <v>163</v>
      </c>
      <c r="E869">
        <v>19606.88</v>
      </c>
      <c r="F869" s="22">
        <v>45567</v>
      </c>
      <c r="G869" s="22">
        <v>45565</v>
      </c>
      <c r="H869" s="22">
        <v>45567</v>
      </c>
      <c r="I869" s="22">
        <v>45565</v>
      </c>
      <c r="J869" s="22"/>
      <c r="K869" t="s">
        <v>104</v>
      </c>
      <c r="L869" t="s">
        <v>120</v>
      </c>
      <c r="M869" t="s">
        <v>164</v>
      </c>
      <c r="N869" t="s">
        <v>105</v>
      </c>
      <c r="O869" t="s">
        <v>106</v>
      </c>
      <c r="P869" t="s">
        <v>107</v>
      </c>
      <c r="Q869" t="s">
        <v>108</v>
      </c>
      <c r="R869" t="s">
        <v>109</v>
      </c>
    </row>
    <row r="870" spans="1:18" x14ac:dyDescent="0.3">
      <c r="A870">
        <v>76722</v>
      </c>
      <c r="B870">
        <v>122</v>
      </c>
      <c r="C870" t="s">
        <v>28</v>
      </c>
      <c r="D870" t="s">
        <v>393</v>
      </c>
      <c r="E870">
        <v>1300</v>
      </c>
      <c r="F870" s="22">
        <v>45569</v>
      </c>
      <c r="G870" s="22">
        <v>45567</v>
      </c>
      <c r="H870" s="22">
        <v>45567</v>
      </c>
      <c r="I870" s="22">
        <v>45555</v>
      </c>
      <c r="J870" s="22">
        <v>45558</v>
      </c>
      <c r="K870" t="s">
        <v>119</v>
      </c>
      <c r="L870" t="s">
        <v>172</v>
      </c>
      <c r="M870" t="s">
        <v>173</v>
      </c>
      <c r="N870" t="s">
        <v>105</v>
      </c>
      <c r="O870" t="s">
        <v>106</v>
      </c>
      <c r="P870" t="s">
        <v>107</v>
      </c>
      <c r="Q870" t="s">
        <v>108</v>
      </c>
      <c r="R870" t="s">
        <v>109</v>
      </c>
    </row>
    <row r="871" spans="1:18" x14ac:dyDescent="0.3">
      <c r="A871">
        <v>77284</v>
      </c>
      <c r="B871">
        <v>122</v>
      </c>
      <c r="C871" t="s">
        <v>28</v>
      </c>
      <c r="D871" t="s">
        <v>199</v>
      </c>
      <c r="E871">
        <v>568.5</v>
      </c>
      <c r="F871" s="22">
        <v>45568</v>
      </c>
      <c r="G871" s="22">
        <v>45567</v>
      </c>
      <c r="H871" s="22">
        <v>45567</v>
      </c>
      <c r="I871" s="22">
        <v>45553</v>
      </c>
      <c r="J871" s="22">
        <v>45559</v>
      </c>
      <c r="K871" t="s">
        <v>104</v>
      </c>
      <c r="N871" t="s">
        <v>105</v>
      </c>
      <c r="O871" t="s">
        <v>106</v>
      </c>
      <c r="P871" t="s">
        <v>107</v>
      </c>
      <c r="Q871" t="s">
        <v>108</v>
      </c>
      <c r="R871" t="s">
        <v>109</v>
      </c>
    </row>
    <row r="872" spans="1:18" x14ac:dyDescent="0.3">
      <c r="A872">
        <v>77286</v>
      </c>
      <c r="B872">
        <v>122</v>
      </c>
      <c r="C872" t="s">
        <v>28</v>
      </c>
      <c r="D872" t="s">
        <v>221</v>
      </c>
      <c r="E872">
        <v>1929</v>
      </c>
      <c r="F872" s="22">
        <v>45568</v>
      </c>
      <c r="G872" s="22">
        <v>45567</v>
      </c>
      <c r="H872" s="22">
        <v>45567</v>
      </c>
      <c r="I872" s="22">
        <v>45552</v>
      </c>
      <c r="J872" s="22">
        <v>45559</v>
      </c>
      <c r="K872" t="s">
        <v>104</v>
      </c>
      <c r="N872" t="s">
        <v>105</v>
      </c>
      <c r="O872" t="s">
        <v>106</v>
      </c>
      <c r="P872" t="s">
        <v>107</v>
      </c>
      <c r="Q872" t="s">
        <v>108</v>
      </c>
      <c r="R872" t="s">
        <v>109</v>
      </c>
    </row>
    <row r="873" spans="1:18" x14ac:dyDescent="0.3">
      <c r="A873">
        <v>77287</v>
      </c>
      <c r="B873">
        <v>122</v>
      </c>
      <c r="C873" t="s">
        <v>28</v>
      </c>
      <c r="D873" t="s">
        <v>160</v>
      </c>
      <c r="E873">
        <v>778</v>
      </c>
      <c r="F873" s="22">
        <v>45570</v>
      </c>
      <c r="G873" s="22">
        <v>45567</v>
      </c>
      <c r="H873" s="22">
        <v>45567</v>
      </c>
      <c r="I873" s="22">
        <v>45554</v>
      </c>
      <c r="J873" s="22">
        <v>45559</v>
      </c>
      <c r="K873" t="s">
        <v>104</v>
      </c>
      <c r="N873" t="s">
        <v>105</v>
      </c>
      <c r="O873" t="s">
        <v>106</v>
      </c>
      <c r="P873" t="s">
        <v>107</v>
      </c>
      <c r="Q873" t="s">
        <v>108</v>
      </c>
      <c r="R873" t="s">
        <v>109</v>
      </c>
    </row>
    <row r="874" spans="1:18" x14ac:dyDescent="0.3">
      <c r="A874">
        <v>77289</v>
      </c>
      <c r="B874">
        <v>122</v>
      </c>
      <c r="C874" t="s">
        <v>28</v>
      </c>
      <c r="D874" t="s">
        <v>288</v>
      </c>
      <c r="E874">
        <v>1353.65</v>
      </c>
      <c r="F874" s="22">
        <v>45568</v>
      </c>
      <c r="G874" s="22">
        <v>45567</v>
      </c>
      <c r="H874" s="22">
        <v>45567</v>
      </c>
      <c r="I874" s="22">
        <v>45553</v>
      </c>
      <c r="J874" s="22">
        <v>45559</v>
      </c>
      <c r="K874" t="s">
        <v>104</v>
      </c>
      <c r="N874" t="s">
        <v>105</v>
      </c>
      <c r="O874" t="s">
        <v>106</v>
      </c>
      <c r="P874" t="s">
        <v>107</v>
      </c>
      <c r="Q874" t="s">
        <v>108</v>
      </c>
      <c r="R874" t="s">
        <v>109</v>
      </c>
    </row>
    <row r="875" spans="1:18" x14ac:dyDescent="0.3">
      <c r="A875">
        <v>77290</v>
      </c>
      <c r="B875">
        <v>122</v>
      </c>
      <c r="C875" t="s">
        <v>28</v>
      </c>
      <c r="D875" t="s">
        <v>162</v>
      </c>
      <c r="E875">
        <v>254.71</v>
      </c>
      <c r="F875" s="22">
        <v>45568</v>
      </c>
      <c r="G875" s="22">
        <v>45567</v>
      </c>
      <c r="H875" s="22">
        <v>45567</v>
      </c>
      <c r="I875" s="22">
        <v>45553</v>
      </c>
      <c r="J875" s="22">
        <v>45559</v>
      </c>
      <c r="K875" t="s">
        <v>104</v>
      </c>
      <c r="N875" t="s">
        <v>105</v>
      </c>
      <c r="O875" t="s">
        <v>106</v>
      </c>
      <c r="P875" t="s">
        <v>107</v>
      </c>
      <c r="Q875" t="s">
        <v>108</v>
      </c>
      <c r="R875" t="s">
        <v>109</v>
      </c>
    </row>
    <row r="876" spans="1:18" x14ac:dyDescent="0.3">
      <c r="A876">
        <v>77291</v>
      </c>
      <c r="B876">
        <v>122</v>
      </c>
      <c r="C876" t="s">
        <v>28</v>
      </c>
      <c r="D876" t="s">
        <v>159</v>
      </c>
      <c r="E876">
        <v>821</v>
      </c>
      <c r="F876" s="22">
        <v>45568</v>
      </c>
      <c r="G876" s="22">
        <v>45567</v>
      </c>
      <c r="H876" s="22">
        <v>45567</v>
      </c>
      <c r="I876" s="22">
        <v>45553</v>
      </c>
      <c r="J876" s="22">
        <v>45559</v>
      </c>
      <c r="K876" t="s">
        <v>104</v>
      </c>
      <c r="N876" t="s">
        <v>105</v>
      </c>
      <c r="O876" t="s">
        <v>106</v>
      </c>
      <c r="P876" t="s">
        <v>107</v>
      </c>
      <c r="Q876" t="s">
        <v>108</v>
      </c>
      <c r="R876" t="s">
        <v>109</v>
      </c>
    </row>
    <row r="877" spans="1:18" x14ac:dyDescent="0.3">
      <c r="A877">
        <v>77292</v>
      </c>
      <c r="B877">
        <v>122</v>
      </c>
      <c r="C877" t="s">
        <v>28</v>
      </c>
      <c r="D877" t="s">
        <v>350</v>
      </c>
      <c r="E877">
        <v>438</v>
      </c>
      <c r="F877" s="22">
        <v>45569</v>
      </c>
      <c r="G877" s="22">
        <v>45567</v>
      </c>
      <c r="H877" s="22">
        <v>45567</v>
      </c>
      <c r="I877" s="22">
        <v>45554</v>
      </c>
      <c r="J877" s="22">
        <v>45559</v>
      </c>
      <c r="K877" t="s">
        <v>104</v>
      </c>
      <c r="N877" t="s">
        <v>105</v>
      </c>
      <c r="O877" t="s">
        <v>106</v>
      </c>
      <c r="P877" t="s">
        <v>107</v>
      </c>
      <c r="Q877" t="s">
        <v>108</v>
      </c>
      <c r="R877" t="s">
        <v>109</v>
      </c>
    </row>
    <row r="878" spans="1:18" x14ac:dyDescent="0.3">
      <c r="A878">
        <v>77294</v>
      </c>
      <c r="B878">
        <v>122</v>
      </c>
      <c r="C878" t="s">
        <v>28</v>
      </c>
      <c r="D878" t="s">
        <v>110</v>
      </c>
      <c r="E878">
        <v>433.3</v>
      </c>
      <c r="F878" s="22">
        <v>45569</v>
      </c>
      <c r="G878" s="22">
        <v>45567</v>
      </c>
      <c r="H878" s="22">
        <v>45567</v>
      </c>
      <c r="I878" s="22">
        <v>45554</v>
      </c>
      <c r="J878" s="22">
        <v>45559</v>
      </c>
      <c r="K878" t="s">
        <v>104</v>
      </c>
      <c r="N878" t="s">
        <v>105</v>
      </c>
      <c r="O878" t="s">
        <v>106</v>
      </c>
      <c r="P878" t="s">
        <v>107</v>
      </c>
      <c r="Q878" t="s">
        <v>108</v>
      </c>
      <c r="R878" t="s">
        <v>109</v>
      </c>
    </row>
    <row r="879" spans="1:18" x14ac:dyDescent="0.3">
      <c r="A879">
        <v>77295</v>
      </c>
      <c r="B879">
        <v>122</v>
      </c>
      <c r="C879" t="s">
        <v>28</v>
      </c>
      <c r="D879" t="s">
        <v>208</v>
      </c>
      <c r="E879">
        <v>77.599999999999994</v>
      </c>
      <c r="F879" s="22">
        <v>45569</v>
      </c>
      <c r="G879" s="22">
        <v>45567</v>
      </c>
      <c r="H879" s="22">
        <v>45567</v>
      </c>
      <c r="I879" s="22">
        <v>45555</v>
      </c>
      <c r="J879" s="22">
        <v>45559</v>
      </c>
      <c r="K879" t="s">
        <v>104</v>
      </c>
      <c r="N879" t="s">
        <v>105</v>
      </c>
      <c r="O879" t="s">
        <v>106</v>
      </c>
      <c r="P879" t="s">
        <v>107</v>
      </c>
      <c r="Q879" t="s">
        <v>108</v>
      </c>
      <c r="R879" t="s">
        <v>109</v>
      </c>
    </row>
    <row r="880" spans="1:18" x14ac:dyDescent="0.3">
      <c r="A880">
        <v>77297</v>
      </c>
      <c r="B880">
        <v>122</v>
      </c>
      <c r="C880" t="s">
        <v>28</v>
      </c>
      <c r="D880" t="s">
        <v>207</v>
      </c>
      <c r="E880">
        <v>2090</v>
      </c>
      <c r="F880" s="22">
        <v>45569</v>
      </c>
      <c r="G880" s="22">
        <v>45567</v>
      </c>
      <c r="H880" s="22">
        <v>45567</v>
      </c>
      <c r="I880" s="22">
        <v>45555</v>
      </c>
      <c r="J880" s="22">
        <v>45559</v>
      </c>
      <c r="K880" t="s">
        <v>104</v>
      </c>
      <c r="N880" t="s">
        <v>105</v>
      </c>
      <c r="O880" t="s">
        <v>106</v>
      </c>
      <c r="P880" t="s">
        <v>107</v>
      </c>
      <c r="Q880" t="s">
        <v>108</v>
      </c>
      <c r="R880" t="s">
        <v>109</v>
      </c>
    </row>
    <row r="881" spans="1:18" x14ac:dyDescent="0.3">
      <c r="A881">
        <v>77367</v>
      </c>
      <c r="B881">
        <v>122</v>
      </c>
      <c r="C881" t="s">
        <v>28</v>
      </c>
      <c r="D881" t="s">
        <v>162</v>
      </c>
      <c r="E881">
        <v>390</v>
      </c>
      <c r="F881" s="22">
        <v>45570</v>
      </c>
      <c r="G881" s="22">
        <v>45567</v>
      </c>
      <c r="H881" s="22">
        <v>45567</v>
      </c>
      <c r="I881" s="22">
        <v>45555</v>
      </c>
      <c r="J881" s="22">
        <v>45560</v>
      </c>
      <c r="K881" t="s">
        <v>104</v>
      </c>
      <c r="N881" t="s">
        <v>105</v>
      </c>
      <c r="O881" t="s">
        <v>106</v>
      </c>
      <c r="P881" t="s">
        <v>107</v>
      </c>
      <c r="Q881" t="s">
        <v>108</v>
      </c>
      <c r="R881" t="s">
        <v>109</v>
      </c>
    </row>
    <row r="882" spans="1:18" x14ac:dyDescent="0.3">
      <c r="A882">
        <v>77380</v>
      </c>
      <c r="B882">
        <v>122</v>
      </c>
      <c r="C882" t="s">
        <v>28</v>
      </c>
      <c r="D882" t="s">
        <v>221</v>
      </c>
      <c r="E882">
        <v>1673.71</v>
      </c>
      <c r="F882" s="22">
        <v>45568</v>
      </c>
      <c r="G882" s="22">
        <v>45567</v>
      </c>
      <c r="H882" s="22">
        <v>45567</v>
      </c>
      <c r="I882" s="22">
        <v>45553</v>
      </c>
      <c r="J882" s="22">
        <v>45560</v>
      </c>
      <c r="K882" t="s">
        <v>104</v>
      </c>
      <c r="N882" t="s">
        <v>105</v>
      </c>
      <c r="O882" t="s">
        <v>106</v>
      </c>
      <c r="P882" t="s">
        <v>107</v>
      </c>
      <c r="Q882" t="s">
        <v>108</v>
      </c>
      <c r="R882" t="s">
        <v>109</v>
      </c>
    </row>
    <row r="883" spans="1:18" x14ac:dyDescent="0.3">
      <c r="A883">
        <v>77406</v>
      </c>
      <c r="B883">
        <v>122</v>
      </c>
      <c r="C883" t="s">
        <v>28</v>
      </c>
      <c r="D883" t="s">
        <v>115</v>
      </c>
      <c r="E883">
        <v>839.45</v>
      </c>
      <c r="F883" s="22">
        <v>45571</v>
      </c>
      <c r="G883" s="22">
        <v>45567</v>
      </c>
      <c r="H883" s="22">
        <v>45567</v>
      </c>
      <c r="I883" s="22">
        <v>45559</v>
      </c>
      <c r="J883" s="22">
        <v>45560</v>
      </c>
      <c r="K883" t="s">
        <v>104</v>
      </c>
      <c r="N883" t="s">
        <v>105</v>
      </c>
      <c r="O883" t="s">
        <v>106</v>
      </c>
      <c r="P883" t="s">
        <v>107</v>
      </c>
      <c r="Q883" t="s">
        <v>108</v>
      </c>
      <c r="R883" t="s">
        <v>109</v>
      </c>
    </row>
    <row r="884" spans="1:18" x14ac:dyDescent="0.3">
      <c r="A884">
        <v>77520</v>
      </c>
      <c r="B884">
        <v>122</v>
      </c>
      <c r="C884" t="s">
        <v>28</v>
      </c>
      <c r="D884" t="s">
        <v>210</v>
      </c>
      <c r="E884">
        <v>635.22</v>
      </c>
      <c r="F884" s="22">
        <v>45567</v>
      </c>
      <c r="G884" s="22">
        <v>45565</v>
      </c>
      <c r="H884" s="22">
        <v>45567</v>
      </c>
      <c r="I884" s="22">
        <v>45539</v>
      </c>
      <c r="J884" s="22">
        <v>45561</v>
      </c>
      <c r="K884" t="s">
        <v>104</v>
      </c>
      <c r="L884" t="s">
        <v>112</v>
      </c>
      <c r="M884" t="s">
        <v>117</v>
      </c>
      <c r="N884" t="s">
        <v>105</v>
      </c>
      <c r="O884" t="s">
        <v>106</v>
      </c>
      <c r="P884" t="s">
        <v>107</v>
      </c>
      <c r="Q884" t="s">
        <v>108</v>
      </c>
      <c r="R884" t="s">
        <v>109</v>
      </c>
    </row>
    <row r="885" spans="1:18" x14ac:dyDescent="0.3">
      <c r="A885">
        <v>78370</v>
      </c>
      <c r="B885">
        <v>122</v>
      </c>
      <c r="C885" t="s">
        <v>28</v>
      </c>
      <c r="D885" t="s">
        <v>367</v>
      </c>
      <c r="E885">
        <v>27</v>
      </c>
      <c r="F885" s="22">
        <v>45569</v>
      </c>
      <c r="G885" s="22"/>
      <c r="H885" s="22">
        <v>45567</v>
      </c>
      <c r="I885" s="22">
        <v>45562</v>
      </c>
      <c r="J885" s="22">
        <v>45565</v>
      </c>
      <c r="K885" t="s">
        <v>104</v>
      </c>
      <c r="N885" t="s">
        <v>105</v>
      </c>
      <c r="O885" t="s">
        <v>106</v>
      </c>
      <c r="P885" t="s">
        <v>107</v>
      </c>
      <c r="Q885" t="s">
        <v>108</v>
      </c>
      <c r="R885" t="s">
        <v>109</v>
      </c>
    </row>
    <row r="886" spans="1:18" x14ac:dyDescent="0.3">
      <c r="A886">
        <v>72605</v>
      </c>
      <c r="B886">
        <v>122</v>
      </c>
      <c r="C886" t="s">
        <v>28</v>
      </c>
      <c r="D886" t="s">
        <v>394</v>
      </c>
      <c r="E886">
        <v>4497.8500000000004</v>
      </c>
      <c r="F886" s="22">
        <v>45569</v>
      </c>
      <c r="G886" s="22">
        <v>45567</v>
      </c>
      <c r="H886" s="22">
        <v>45567</v>
      </c>
      <c r="I886" s="22">
        <v>45527</v>
      </c>
      <c r="J886" s="22">
        <v>45533</v>
      </c>
      <c r="K886" t="s">
        <v>119</v>
      </c>
      <c r="L886" t="s">
        <v>112</v>
      </c>
      <c r="M886" t="s">
        <v>117</v>
      </c>
      <c r="N886" t="s">
        <v>105</v>
      </c>
      <c r="O886" t="s">
        <v>106</v>
      </c>
      <c r="P886" t="s">
        <v>107</v>
      </c>
      <c r="Q886" t="s">
        <v>108</v>
      </c>
      <c r="R886" t="s">
        <v>109</v>
      </c>
    </row>
    <row r="887" spans="1:18" x14ac:dyDescent="0.3">
      <c r="A887">
        <v>72669</v>
      </c>
      <c r="B887">
        <v>122</v>
      </c>
      <c r="C887" t="s">
        <v>28</v>
      </c>
      <c r="D887" t="s">
        <v>138</v>
      </c>
      <c r="E887">
        <v>1047.3699999999999</v>
      </c>
      <c r="F887" s="22">
        <v>45569</v>
      </c>
      <c r="G887" s="22">
        <v>45567</v>
      </c>
      <c r="H887" s="22">
        <v>45567</v>
      </c>
      <c r="I887" s="22">
        <v>45566</v>
      </c>
      <c r="J887" s="22">
        <v>45533</v>
      </c>
      <c r="K887" t="s">
        <v>119</v>
      </c>
      <c r="L887" t="s">
        <v>120</v>
      </c>
      <c r="M887" t="s">
        <v>395</v>
      </c>
      <c r="N887" t="s">
        <v>105</v>
      </c>
      <c r="O887" t="s">
        <v>106</v>
      </c>
      <c r="P887" t="s">
        <v>107</v>
      </c>
      <c r="Q887" t="s">
        <v>108</v>
      </c>
      <c r="R887" t="s">
        <v>109</v>
      </c>
    </row>
    <row r="888" spans="1:18" x14ac:dyDescent="0.3">
      <c r="A888">
        <v>74370</v>
      </c>
      <c r="B888">
        <v>122</v>
      </c>
      <c r="C888" t="s">
        <v>28</v>
      </c>
      <c r="D888" t="s">
        <v>154</v>
      </c>
      <c r="E888">
        <v>354.31</v>
      </c>
      <c r="F888" s="22">
        <v>45569</v>
      </c>
      <c r="G888" s="22">
        <v>45567</v>
      </c>
      <c r="H888" s="22">
        <v>45567</v>
      </c>
      <c r="I888" s="22">
        <v>45539</v>
      </c>
      <c r="J888" s="22">
        <v>45541</v>
      </c>
      <c r="K888" t="s">
        <v>104</v>
      </c>
      <c r="N888" t="s">
        <v>105</v>
      </c>
      <c r="O888" t="s">
        <v>106</v>
      </c>
      <c r="P888" t="s">
        <v>107</v>
      </c>
      <c r="Q888" t="s">
        <v>108</v>
      </c>
      <c r="R888" t="s">
        <v>109</v>
      </c>
    </row>
    <row r="889" spans="1:18" x14ac:dyDescent="0.3">
      <c r="A889">
        <v>74389</v>
      </c>
      <c r="B889">
        <v>122</v>
      </c>
      <c r="C889" t="s">
        <v>28</v>
      </c>
      <c r="D889" t="s">
        <v>153</v>
      </c>
      <c r="E889">
        <v>473.4</v>
      </c>
      <c r="F889" s="22">
        <v>45569</v>
      </c>
      <c r="G889" s="22">
        <v>45567</v>
      </c>
      <c r="H889" s="22">
        <v>45567</v>
      </c>
      <c r="I889" s="22">
        <v>45539</v>
      </c>
      <c r="J889" s="22">
        <v>45541</v>
      </c>
      <c r="K889" t="s">
        <v>104</v>
      </c>
      <c r="N889" t="s">
        <v>105</v>
      </c>
      <c r="O889" t="s">
        <v>106</v>
      </c>
      <c r="P889" t="s">
        <v>107</v>
      </c>
      <c r="Q889" t="s">
        <v>108</v>
      </c>
      <c r="R889" t="s">
        <v>109</v>
      </c>
    </row>
    <row r="890" spans="1:18" x14ac:dyDescent="0.3">
      <c r="A890">
        <v>74396</v>
      </c>
      <c r="B890">
        <v>122</v>
      </c>
      <c r="C890" t="s">
        <v>28</v>
      </c>
      <c r="D890" t="s">
        <v>152</v>
      </c>
      <c r="E890">
        <v>2332.8000000000002</v>
      </c>
      <c r="F890" s="22">
        <v>45569</v>
      </c>
      <c r="G890" s="22">
        <v>45567</v>
      </c>
      <c r="H890" s="22">
        <v>45567</v>
      </c>
      <c r="I890" s="22">
        <v>45538</v>
      </c>
      <c r="J890" s="22">
        <v>45541</v>
      </c>
      <c r="K890" t="s">
        <v>104</v>
      </c>
      <c r="N890" t="s">
        <v>105</v>
      </c>
      <c r="O890" t="s">
        <v>106</v>
      </c>
      <c r="P890" t="s">
        <v>107</v>
      </c>
      <c r="Q890" t="s">
        <v>108</v>
      </c>
      <c r="R890" t="s">
        <v>109</v>
      </c>
    </row>
    <row r="891" spans="1:18" x14ac:dyDescent="0.3">
      <c r="A891">
        <v>74605</v>
      </c>
      <c r="B891">
        <v>122</v>
      </c>
      <c r="C891" t="s">
        <v>28</v>
      </c>
      <c r="D891" t="s">
        <v>297</v>
      </c>
      <c r="E891">
        <v>635.08000000000004</v>
      </c>
      <c r="F891" s="22">
        <v>45568</v>
      </c>
      <c r="G891" s="22">
        <v>45567</v>
      </c>
      <c r="H891" s="22">
        <v>45567</v>
      </c>
      <c r="I891" s="22">
        <v>45545</v>
      </c>
      <c r="J891" s="22">
        <v>45545</v>
      </c>
      <c r="K891" t="s">
        <v>104</v>
      </c>
      <c r="L891" t="s">
        <v>120</v>
      </c>
      <c r="M891" t="s">
        <v>298</v>
      </c>
      <c r="N891" t="s">
        <v>105</v>
      </c>
      <c r="O891" t="s">
        <v>106</v>
      </c>
      <c r="P891" t="s">
        <v>107</v>
      </c>
      <c r="Q891" t="s">
        <v>108</v>
      </c>
      <c r="R891" t="s">
        <v>109</v>
      </c>
    </row>
    <row r="892" spans="1:18" x14ac:dyDescent="0.3">
      <c r="A892">
        <v>75707</v>
      </c>
      <c r="B892">
        <v>122</v>
      </c>
      <c r="C892" t="s">
        <v>28</v>
      </c>
      <c r="D892" t="s">
        <v>153</v>
      </c>
      <c r="E892">
        <v>394.5</v>
      </c>
      <c r="F892" s="22">
        <v>45571</v>
      </c>
      <c r="G892" s="22">
        <v>45567</v>
      </c>
      <c r="H892" s="22">
        <v>45567</v>
      </c>
      <c r="I892" s="22">
        <v>45541</v>
      </c>
      <c r="J892" s="22">
        <v>45551</v>
      </c>
      <c r="K892" t="s">
        <v>104</v>
      </c>
      <c r="N892" t="s">
        <v>105</v>
      </c>
      <c r="O892" t="s">
        <v>106</v>
      </c>
      <c r="P892" t="s">
        <v>107</v>
      </c>
      <c r="Q892" t="s">
        <v>108</v>
      </c>
      <c r="R892" t="s">
        <v>109</v>
      </c>
    </row>
    <row r="893" spans="1:18" x14ac:dyDescent="0.3">
      <c r="A893">
        <v>76182</v>
      </c>
      <c r="B893">
        <v>122</v>
      </c>
      <c r="C893" t="s">
        <v>28</v>
      </c>
      <c r="D893" t="s">
        <v>396</v>
      </c>
      <c r="E893">
        <v>447.3</v>
      </c>
      <c r="F893" s="22">
        <v>45568</v>
      </c>
      <c r="G893" s="22">
        <v>45567</v>
      </c>
      <c r="H893" s="22">
        <v>45567</v>
      </c>
      <c r="I893" s="22">
        <v>45545</v>
      </c>
      <c r="J893" s="22">
        <v>45553</v>
      </c>
      <c r="K893" t="s">
        <v>104</v>
      </c>
      <c r="N893" t="s">
        <v>105</v>
      </c>
      <c r="O893" t="s">
        <v>106</v>
      </c>
      <c r="P893" t="s">
        <v>107</v>
      </c>
      <c r="Q893" t="s">
        <v>108</v>
      </c>
      <c r="R893" t="s">
        <v>109</v>
      </c>
    </row>
    <row r="894" spans="1:18" x14ac:dyDescent="0.3">
      <c r="A894">
        <v>50140</v>
      </c>
      <c r="B894">
        <v>122</v>
      </c>
      <c r="C894" t="s">
        <v>28</v>
      </c>
      <c r="D894" t="s">
        <v>333</v>
      </c>
      <c r="E894">
        <v>10000</v>
      </c>
      <c r="F894" s="22">
        <v>45570</v>
      </c>
      <c r="G894" s="22">
        <v>45567</v>
      </c>
      <c r="H894" s="22">
        <v>45567</v>
      </c>
      <c r="I894" s="22">
        <v>45536</v>
      </c>
      <c r="J894" s="22">
        <v>45399</v>
      </c>
      <c r="K894" t="s">
        <v>119</v>
      </c>
      <c r="L894" t="s">
        <v>193</v>
      </c>
      <c r="M894" t="s">
        <v>334</v>
      </c>
      <c r="N894" t="s">
        <v>105</v>
      </c>
      <c r="O894" t="s">
        <v>106</v>
      </c>
      <c r="P894" t="s">
        <v>107</v>
      </c>
      <c r="Q894" t="s">
        <v>108</v>
      </c>
      <c r="R894" t="s">
        <v>109</v>
      </c>
    </row>
    <row r="895" spans="1:18" x14ac:dyDescent="0.3">
      <c r="A895">
        <v>81784</v>
      </c>
      <c r="B895">
        <v>122</v>
      </c>
      <c r="C895" t="s">
        <v>28</v>
      </c>
      <c r="D895" t="s">
        <v>352</v>
      </c>
      <c r="E895">
        <v>1980</v>
      </c>
      <c r="F895" s="22">
        <v>45566</v>
      </c>
      <c r="G895" s="22"/>
      <c r="H895" s="22">
        <v>45566</v>
      </c>
      <c r="I895" s="22">
        <v>45566</v>
      </c>
      <c r="J895" s="22">
        <v>45583</v>
      </c>
      <c r="K895" t="s">
        <v>181</v>
      </c>
      <c r="L895" t="s">
        <v>190</v>
      </c>
      <c r="M895" t="s">
        <v>232</v>
      </c>
      <c r="Q895" t="s">
        <v>108</v>
      </c>
    </row>
    <row r="896" spans="1:18" x14ac:dyDescent="0.3">
      <c r="A896">
        <v>74696</v>
      </c>
      <c r="B896">
        <v>122</v>
      </c>
      <c r="C896" t="s">
        <v>28</v>
      </c>
      <c r="D896" t="s">
        <v>156</v>
      </c>
      <c r="E896">
        <v>7830.64</v>
      </c>
      <c r="F896" s="22">
        <v>45565</v>
      </c>
      <c r="G896" s="22">
        <v>45565</v>
      </c>
      <c r="H896" s="22">
        <v>45565</v>
      </c>
      <c r="I896" s="22">
        <v>45536</v>
      </c>
      <c r="J896" s="22">
        <v>45546</v>
      </c>
      <c r="K896" t="s">
        <v>104</v>
      </c>
      <c r="L896" t="s">
        <v>120</v>
      </c>
      <c r="M896" t="s">
        <v>156</v>
      </c>
      <c r="N896" t="s">
        <v>105</v>
      </c>
      <c r="O896" t="s">
        <v>106</v>
      </c>
      <c r="P896" t="s">
        <v>107</v>
      </c>
      <c r="Q896" t="s">
        <v>108</v>
      </c>
      <c r="R896" t="s">
        <v>109</v>
      </c>
    </row>
    <row r="897" spans="1:18" x14ac:dyDescent="0.3">
      <c r="A897">
        <v>74697</v>
      </c>
      <c r="B897">
        <v>122</v>
      </c>
      <c r="C897" t="s">
        <v>28</v>
      </c>
      <c r="D897" t="s">
        <v>156</v>
      </c>
      <c r="E897">
        <v>227.73</v>
      </c>
      <c r="F897" s="22">
        <v>45565</v>
      </c>
      <c r="G897" s="22">
        <v>45565</v>
      </c>
      <c r="H897" s="22">
        <v>45565</v>
      </c>
      <c r="I897" s="22">
        <v>45536</v>
      </c>
      <c r="J897" s="22">
        <v>45546</v>
      </c>
      <c r="K897" t="s">
        <v>104</v>
      </c>
      <c r="L897" t="s">
        <v>120</v>
      </c>
      <c r="M897" t="s">
        <v>156</v>
      </c>
      <c r="N897" t="s">
        <v>105</v>
      </c>
      <c r="O897" t="s">
        <v>106</v>
      </c>
      <c r="P897" t="s">
        <v>107</v>
      </c>
      <c r="Q897" t="s">
        <v>108</v>
      </c>
      <c r="R897" t="s">
        <v>109</v>
      </c>
    </row>
    <row r="898" spans="1:18" x14ac:dyDescent="0.3">
      <c r="A898">
        <v>77171</v>
      </c>
      <c r="B898">
        <v>122</v>
      </c>
      <c r="C898" t="s">
        <v>28</v>
      </c>
      <c r="D898" t="s">
        <v>115</v>
      </c>
      <c r="E898">
        <v>487.82</v>
      </c>
      <c r="F898" s="22">
        <v>45566</v>
      </c>
      <c r="G898" s="22">
        <v>45565</v>
      </c>
      <c r="H898" s="22">
        <v>45565</v>
      </c>
      <c r="I898" s="22">
        <v>45554</v>
      </c>
      <c r="J898" s="22">
        <v>45559</v>
      </c>
      <c r="K898" t="s">
        <v>104</v>
      </c>
      <c r="N898" t="s">
        <v>105</v>
      </c>
      <c r="O898" t="s">
        <v>106</v>
      </c>
      <c r="P898" t="s">
        <v>107</v>
      </c>
      <c r="Q898" t="s">
        <v>108</v>
      </c>
      <c r="R898" t="s">
        <v>109</v>
      </c>
    </row>
    <row r="899" spans="1:18" x14ac:dyDescent="0.3">
      <c r="A899">
        <v>77202</v>
      </c>
      <c r="B899">
        <v>122</v>
      </c>
      <c r="C899" t="s">
        <v>28</v>
      </c>
      <c r="D899" t="s">
        <v>397</v>
      </c>
      <c r="E899">
        <v>794.95</v>
      </c>
      <c r="F899" s="22">
        <v>45565</v>
      </c>
      <c r="G899" s="22">
        <v>45565</v>
      </c>
      <c r="H899" s="22">
        <v>45565</v>
      </c>
      <c r="I899" s="22">
        <v>45559</v>
      </c>
      <c r="J899" s="22">
        <v>45559</v>
      </c>
      <c r="K899" t="s">
        <v>119</v>
      </c>
      <c r="L899" t="s">
        <v>112</v>
      </c>
      <c r="M899" t="s">
        <v>113</v>
      </c>
      <c r="N899" t="s">
        <v>105</v>
      </c>
      <c r="O899" t="s">
        <v>106</v>
      </c>
      <c r="P899" t="s">
        <v>107</v>
      </c>
      <c r="Q899" t="s">
        <v>108</v>
      </c>
      <c r="R899" t="s">
        <v>109</v>
      </c>
    </row>
    <row r="900" spans="1:18" x14ac:dyDescent="0.3">
      <c r="A900">
        <v>77203</v>
      </c>
      <c r="B900">
        <v>122</v>
      </c>
      <c r="C900" t="s">
        <v>28</v>
      </c>
      <c r="D900" t="s">
        <v>397</v>
      </c>
      <c r="E900">
        <v>4059.68</v>
      </c>
      <c r="F900" s="22">
        <v>45565</v>
      </c>
      <c r="G900" s="22">
        <v>45565</v>
      </c>
      <c r="H900" s="22">
        <v>45565</v>
      </c>
      <c r="I900" s="22">
        <v>45559</v>
      </c>
      <c r="J900" s="22">
        <v>45559</v>
      </c>
      <c r="K900" t="s">
        <v>119</v>
      </c>
      <c r="L900" t="s">
        <v>112</v>
      </c>
      <c r="M900" t="s">
        <v>113</v>
      </c>
      <c r="N900" t="s">
        <v>105</v>
      </c>
      <c r="O900" t="s">
        <v>106</v>
      </c>
      <c r="P900" t="s">
        <v>107</v>
      </c>
      <c r="Q900" t="s">
        <v>108</v>
      </c>
      <c r="R900" t="s">
        <v>109</v>
      </c>
    </row>
    <row r="901" spans="1:18" x14ac:dyDescent="0.3">
      <c r="A901">
        <v>77225</v>
      </c>
      <c r="B901">
        <v>122</v>
      </c>
      <c r="C901" t="s">
        <v>28</v>
      </c>
      <c r="D901" t="s">
        <v>261</v>
      </c>
      <c r="E901">
        <v>3104.76</v>
      </c>
      <c r="F901" s="22">
        <v>45566</v>
      </c>
      <c r="G901" s="22">
        <v>45565</v>
      </c>
      <c r="H901" s="22">
        <v>45565</v>
      </c>
      <c r="I901" s="22">
        <v>45553</v>
      </c>
      <c r="J901" s="22">
        <v>45559</v>
      </c>
      <c r="K901" t="s">
        <v>104</v>
      </c>
      <c r="N901" t="s">
        <v>105</v>
      </c>
      <c r="O901" t="s">
        <v>106</v>
      </c>
      <c r="P901" t="s">
        <v>107</v>
      </c>
      <c r="Q901" t="s">
        <v>108</v>
      </c>
      <c r="R901" t="s">
        <v>109</v>
      </c>
    </row>
    <row r="902" spans="1:18" x14ac:dyDescent="0.3">
      <c r="A902">
        <v>77231</v>
      </c>
      <c r="B902">
        <v>122</v>
      </c>
      <c r="C902" t="s">
        <v>28</v>
      </c>
      <c r="D902" t="s">
        <v>195</v>
      </c>
      <c r="E902">
        <v>4328.07</v>
      </c>
      <c r="F902" s="22">
        <v>45565</v>
      </c>
      <c r="G902" s="22">
        <v>45565</v>
      </c>
      <c r="H902" s="22">
        <v>45565</v>
      </c>
      <c r="I902" s="22">
        <v>45551</v>
      </c>
      <c r="J902" s="22">
        <v>45559</v>
      </c>
      <c r="K902" t="s">
        <v>104</v>
      </c>
      <c r="N902" t="s">
        <v>105</v>
      </c>
      <c r="O902" t="s">
        <v>106</v>
      </c>
      <c r="P902" t="s">
        <v>107</v>
      </c>
      <c r="Q902" t="s">
        <v>108</v>
      </c>
      <c r="R902" t="s">
        <v>109</v>
      </c>
    </row>
    <row r="903" spans="1:18" x14ac:dyDescent="0.3">
      <c r="A903">
        <v>77232</v>
      </c>
      <c r="B903">
        <v>122</v>
      </c>
      <c r="C903" t="s">
        <v>28</v>
      </c>
      <c r="D903" t="s">
        <v>209</v>
      </c>
      <c r="E903">
        <v>397</v>
      </c>
      <c r="F903" s="22">
        <v>45565</v>
      </c>
      <c r="G903" s="22">
        <v>45565</v>
      </c>
      <c r="H903" s="22">
        <v>45565</v>
      </c>
      <c r="I903" s="22">
        <v>45551</v>
      </c>
      <c r="J903" s="22">
        <v>45559</v>
      </c>
      <c r="K903" t="s">
        <v>104</v>
      </c>
      <c r="N903" t="s">
        <v>105</v>
      </c>
      <c r="O903" t="s">
        <v>106</v>
      </c>
      <c r="P903" t="s">
        <v>107</v>
      </c>
      <c r="Q903" t="s">
        <v>108</v>
      </c>
      <c r="R903" t="s">
        <v>109</v>
      </c>
    </row>
    <row r="904" spans="1:18" x14ac:dyDescent="0.3">
      <c r="A904">
        <v>77239</v>
      </c>
      <c r="B904">
        <v>122</v>
      </c>
      <c r="C904" t="s">
        <v>28</v>
      </c>
      <c r="D904" t="s">
        <v>159</v>
      </c>
      <c r="E904">
        <v>325.89999999999998</v>
      </c>
      <c r="F904" s="22">
        <v>45565</v>
      </c>
      <c r="G904" s="22">
        <v>45565</v>
      </c>
      <c r="H904" s="22">
        <v>45565</v>
      </c>
      <c r="I904" s="22">
        <v>45551</v>
      </c>
      <c r="J904" s="22">
        <v>45559</v>
      </c>
      <c r="K904" t="s">
        <v>104</v>
      </c>
      <c r="N904" t="s">
        <v>105</v>
      </c>
      <c r="O904" t="s">
        <v>106</v>
      </c>
      <c r="P904" t="s">
        <v>107</v>
      </c>
      <c r="Q904" t="s">
        <v>108</v>
      </c>
      <c r="R904" t="s">
        <v>109</v>
      </c>
    </row>
    <row r="905" spans="1:18" x14ac:dyDescent="0.3">
      <c r="A905">
        <v>77240</v>
      </c>
      <c r="B905">
        <v>122</v>
      </c>
      <c r="C905" t="s">
        <v>28</v>
      </c>
      <c r="D905" t="s">
        <v>288</v>
      </c>
      <c r="E905">
        <v>660.64</v>
      </c>
      <c r="F905" s="22">
        <v>45566</v>
      </c>
      <c r="G905" s="22">
        <v>45565</v>
      </c>
      <c r="H905" s="22">
        <v>45565</v>
      </c>
      <c r="I905" s="22">
        <v>45551</v>
      </c>
      <c r="J905" s="22">
        <v>45559</v>
      </c>
      <c r="K905" t="s">
        <v>104</v>
      </c>
      <c r="N905" t="s">
        <v>105</v>
      </c>
      <c r="O905" t="s">
        <v>106</v>
      </c>
      <c r="P905" t="s">
        <v>107</v>
      </c>
      <c r="Q905" t="s">
        <v>108</v>
      </c>
      <c r="R905" t="s">
        <v>109</v>
      </c>
    </row>
    <row r="906" spans="1:18" x14ac:dyDescent="0.3">
      <c r="A906">
        <v>77241</v>
      </c>
      <c r="B906">
        <v>122</v>
      </c>
      <c r="C906" t="s">
        <v>28</v>
      </c>
      <c r="D906" t="s">
        <v>223</v>
      </c>
      <c r="E906">
        <v>490</v>
      </c>
      <c r="F906" s="22">
        <v>45567</v>
      </c>
      <c r="G906" s="22">
        <v>45565</v>
      </c>
      <c r="H906" s="22">
        <v>45565</v>
      </c>
      <c r="I906" s="22">
        <v>45552</v>
      </c>
      <c r="J906" s="22">
        <v>45559</v>
      </c>
      <c r="K906" t="s">
        <v>104</v>
      </c>
      <c r="N906" t="s">
        <v>105</v>
      </c>
      <c r="O906" t="s">
        <v>106</v>
      </c>
      <c r="P906" t="s">
        <v>107</v>
      </c>
      <c r="Q906" t="s">
        <v>108</v>
      </c>
      <c r="R906" t="s">
        <v>109</v>
      </c>
    </row>
    <row r="907" spans="1:18" x14ac:dyDescent="0.3">
      <c r="A907">
        <v>77243</v>
      </c>
      <c r="B907">
        <v>122</v>
      </c>
      <c r="C907" t="s">
        <v>28</v>
      </c>
      <c r="D907" t="s">
        <v>204</v>
      </c>
      <c r="E907">
        <v>487.78</v>
      </c>
      <c r="F907" s="22">
        <v>45566</v>
      </c>
      <c r="G907" s="22">
        <v>45565</v>
      </c>
      <c r="H907" s="22">
        <v>45565</v>
      </c>
      <c r="I907" s="22">
        <v>45552</v>
      </c>
      <c r="J907" s="22">
        <v>45559</v>
      </c>
      <c r="K907" t="s">
        <v>104</v>
      </c>
      <c r="N907" t="s">
        <v>105</v>
      </c>
      <c r="O907" t="s">
        <v>106</v>
      </c>
      <c r="P907" t="s">
        <v>107</v>
      </c>
      <c r="Q907" t="s">
        <v>108</v>
      </c>
      <c r="R907" t="s">
        <v>109</v>
      </c>
    </row>
    <row r="908" spans="1:18" x14ac:dyDescent="0.3">
      <c r="A908">
        <v>77246</v>
      </c>
      <c r="B908">
        <v>122</v>
      </c>
      <c r="C908" t="s">
        <v>28</v>
      </c>
      <c r="D908" t="s">
        <v>247</v>
      </c>
      <c r="E908">
        <v>355.5</v>
      </c>
      <c r="F908" s="22">
        <v>45567</v>
      </c>
      <c r="G908" s="22">
        <v>45565</v>
      </c>
      <c r="H908" s="22">
        <v>45565</v>
      </c>
      <c r="I908" s="22">
        <v>45552</v>
      </c>
      <c r="J908" s="22">
        <v>45559</v>
      </c>
      <c r="K908" t="s">
        <v>104</v>
      </c>
      <c r="N908" t="s">
        <v>105</v>
      </c>
      <c r="O908" t="s">
        <v>106</v>
      </c>
      <c r="P908" t="s">
        <v>107</v>
      </c>
      <c r="Q908" t="s">
        <v>108</v>
      </c>
      <c r="R908" t="s">
        <v>109</v>
      </c>
    </row>
    <row r="909" spans="1:18" x14ac:dyDescent="0.3">
      <c r="A909">
        <v>77247</v>
      </c>
      <c r="B909">
        <v>122</v>
      </c>
      <c r="C909" t="s">
        <v>28</v>
      </c>
      <c r="D909" t="s">
        <v>196</v>
      </c>
      <c r="E909">
        <v>477.5</v>
      </c>
      <c r="F909" s="22">
        <v>45565</v>
      </c>
      <c r="G909" s="22">
        <v>45565</v>
      </c>
      <c r="H909" s="22">
        <v>45565</v>
      </c>
      <c r="I909" s="22">
        <v>45552</v>
      </c>
      <c r="J909" s="22">
        <v>45559</v>
      </c>
      <c r="K909" t="s">
        <v>104</v>
      </c>
      <c r="N909" t="s">
        <v>105</v>
      </c>
      <c r="O909" t="s">
        <v>106</v>
      </c>
      <c r="P909" t="s">
        <v>107</v>
      </c>
      <c r="Q909" t="s">
        <v>108</v>
      </c>
      <c r="R909" t="s">
        <v>109</v>
      </c>
    </row>
    <row r="910" spans="1:18" x14ac:dyDescent="0.3">
      <c r="A910">
        <v>77249</v>
      </c>
      <c r="B910">
        <v>122</v>
      </c>
      <c r="C910" t="s">
        <v>28</v>
      </c>
      <c r="D910" t="s">
        <v>115</v>
      </c>
      <c r="E910">
        <v>2445.75</v>
      </c>
      <c r="F910" s="22">
        <v>45565</v>
      </c>
      <c r="G910" s="22">
        <v>45565</v>
      </c>
      <c r="H910" s="22">
        <v>45565</v>
      </c>
      <c r="I910" s="22">
        <v>45553</v>
      </c>
      <c r="J910" s="22">
        <v>45559</v>
      </c>
      <c r="K910" t="s">
        <v>104</v>
      </c>
      <c r="N910" t="s">
        <v>105</v>
      </c>
      <c r="O910" t="s">
        <v>106</v>
      </c>
      <c r="P910" t="s">
        <v>107</v>
      </c>
      <c r="Q910" t="s">
        <v>108</v>
      </c>
      <c r="R910" t="s">
        <v>109</v>
      </c>
    </row>
    <row r="911" spans="1:18" x14ac:dyDescent="0.3">
      <c r="A911">
        <v>77250</v>
      </c>
      <c r="B911">
        <v>122</v>
      </c>
      <c r="C911" t="s">
        <v>28</v>
      </c>
      <c r="D911" t="s">
        <v>200</v>
      </c>
      <c r="E911">
        <v>428.78</v>
      </c>
      <c r="F911" s="22">
        <v>45567</v>
      </c>
      <c r="G911" s="22">
        <v>45565</v>
      </c>
      <c r="H911" s="22">
        <v>45565</v>
      </c>
      <c r="I911" s="22">
        <v>45552</v>
      </c>
      <c r="J911" s="22">
        <v>45559</v>
      </c>
      <c r="K911" t="s">
        <v>104</v>
      </c>
      <c r="N911" t="s">
        <v>105</v>
      </c>
      <c r="O911" t="s">
        <v>106</v>
      </c>
      <c r="P911" t="s">
        <v>107</v>
      </c>
      <c r="Q911" t="s">
        <v>108</v>
      </c>
      <c r="R911" t="s">
        <v>109</v>
      </c>
    </row>
    <row r="912" spans="1:18" x14ac:dyDescent="0.3">
      <c r="A912">
        <v>77251</v>
      </c>
      <c r="B912">
        <v>122</v>
      </c>
      <c r="C912" t="s">
        <v>28</v>
      </c>
      <c r="D912" t="s">
        <v>205</v>
      </c>
      <c r="E912">
        <v>115.71</v>
      </c>
      <c r="F912" s="22">
        <v>45566</v>
      </c>
      <c r="G912" s="22">
        <v>45565</v>
      </c>
      <c r="H912" s="22">
        <v>45565</v>
      </c>
      <c r="I912" s="22">
        <v>45552</v>
      </c>
      <c r="J912" s="22">
        <v>45559</v>
      </c>
      <c r="K912" t="s">
        <v>104</v>
      </c>
      <c r="N912" t="s">
        <v>105</v>
      </c>
      <c r="O912" t="s">
        <v>106</v>
      </c>
      <c r="P912" t="s">
        <v>107</v>
      </c>
      <c r="Q912" t="s">
        <v>108</v>
      </c>
      <c r="R912" t="s">
        <v>109</v>
      </c>
    </row>
    <row r="913" spans="1:18" x14ac:dyDescent="0.3">
      <c r="A913">
        <v>77262</v>
      </c>
      <c r="B913">
        <v>122</v>
      </c>
      <c r="C913" t="s">
        <v>28</v>
      </c>
      <c r="D913" t="s">
        <v>208</v>
      </c>
      <c r="E913">
        <v>395.92</v>
      </c>
      <c r="F913" s="22">
        <v>45567</v>
      </c>
      <c r="G913" s="22">
        <v>45565</v>
      </c>
      <c r="H913" s="22">
        <v>45565</v>
      </c>
      <c r="I913" s="22">
        <v>45553</v>
      </c>
      <c r="J913" s="22">
        <v>45559</v>
      </c>
      <c r="K913" t="s">
        <v>104</v>
      </c>
      <c r="N913" t="s">
        <v>105</v>
      </c>
      <c r="O913" t="s">
        <v>106</v>
      </c>
      <c r="P913" t="s">
        <v>107</v>
      </c>
      <c r="Q913" t="s">
        <v>108</v>
      </c>
      <c r="R913" t="s">
        <v>109</v>
      </c>
    </row>
    <row r="914" spans="1:18" x14ac:dyDescent="0.3">
      <c r="A914">
        <v>77281</v>
      </c>
      <c r="B914">
        <v>122</v>
      </c>
      <c r="C914" t="s">
        <v>28</v>
      </c>
      <c r="D914" t="s">
        <v>206</v>
      </c>
      <c r="E914">
        <v>1261.7</v>
      </c>
      <c r="F914" s="22">
        <v>45567</v>
      </c>
      <c r="G914" s="22">
        <v>45565</v>
      </c>
      <c r="H914" s="22">
        <v>45565</v>
      </c>
      <c r="I914" s="22">
        <v>45552</v>
      </c>
      <c r="J914" s="22">
        <v>45559</v>
      </c>
      <c r="K914" t="s">
        <v>104</v>
      </c>
      <c r="N914" t="s">
        <v>105</v>
      </c>
      <c r="O914" t="s">
        <v>106</v>
      </c>
      <c r="P914" t="s">
        <v>107</v>
      </c>
      <c r="Q914" t="s">
        <v>108</v>
      </c>
      <c r="R914" t="s">
        <v>109</v>
      </c>
    </row>
    <row r="915" spans="1:18" x14ac:dyDescent="0.3">
      <c r="A915">
        <v>77283</v>
      </c>
      <c r="B915">
        <v>122</v>
      </c>
      <c r="C915" t="s">
        <v>28</v>
      </c>
      <c r="D915" t="s">
        <v>203</v>
      </c>
      <c r="E915">
        <v>1190.2</v>
      </c>
      <c r="F915" s="22">
        <v>45566</v>
      </c>
      <c r="G915" s="22">
        <v>45565</v>
      </c>
      <c r="H915" s="22">
        <v>45565</v>
      </c>
      <c r="I915" s="22">
        <v>45552</v>
      </c>
      <c r="J915" s="22">
        <v>45559</v>
      </c>
      <c r="K915" t="s">
        <v>104</v>
      </c>
      <c r="N915" t="s">
        <v>105</v>
      </c>
      <c r="O915" t="s">
        <v>106</v>
      </c>
      <c r="P915" t="s">
        <v>107</v>
      </c>
      <c r="Q915" t="s">
        <v>108</v>
      </c>
      <c r="R915" t="s">
        <v>109</v>
      </c>
    </row>
    <row r="916" spans="1:18" x14ac:dyDescent="0.3">
      <c r="A916">
        <v>77285</v>
      </c>
      <c r="B916">
        <v>122</v>
      </c>
      <c r="C916" t="s">
        <v>28</v>
      </c>
      <c r="D916" t="s">
        <v>157</v>
      </c>
      <c r="E916">
        <v>585</v>
      </c>
      <c r="F916" s="22">
        <v>45565</v>
      </c>
      <c r="G916" s="22">
        <v>45565</v>
      </c>
      <c r="H916" s="22">
        <v>45565</v>
      </c>
      <c r="I916" s="22">
        <v>45554</v>
      </c>
      <c r="J916" s="22">
        <v>45559</v>
      </c>
      <c r="K916" t="s">
        <v>104</v>
      </c>
      <c r="N916" t="s">
        <v>105</v>
      </c>
      <c r="O916" t="s">
        <v>106</v>
      </c>
      <c r="P916" t="s">
        <v>107</v>
      </c>
      <c r="Q916" t="s">
        <v>108</v>
      </c>
      <c r="R916" t="s">
        <v>109</v>
      </c>
    </row>
    <row r="917" spans="1:18" x14ac:dyDescent="0.3">
      <c r="A917">
        <v>77288</v>
      </c>
      <c r="B917">
        <v>122</v>
      </c>
      <c r="C917" t="s">
        <v>28</v>
      </c>
      <c r="D917" t="s">
        <v>195</v>
      </c>
      <c r="E917">
        <v>1745.61</v>
      </c>
      <c r="F917" s="22">
        <v>45567</v>
      </c>
      <c r="G917" s="22">
        <v>45565</v>
      </c>
      <c r="H917" s="22">
        <v>45565</v>
      </c>
      <c r="I917" s="22">
        <v>45553</v>
      </c>
      <c r="J917" s="22">
        <v>45559</v>
      </c>
      <c r="K917" t="s">
        <v>104</v>
      </c>
      <c r="N917" t="s">
        <v>105</v>
      </c>
      <c r="O917" t="s">
        <v>106</v>
      </c>
      <c r="P917" t="s">
        <v>107</v>
      </c>
      <c r="Q917" t="s">
        <v>108</v>
      </c>
      <c r="R917" t="s">
        <v>109</v>
      </c>
    </row>
    <row r="918" spans="1:18" x14ac:dyDescent="0.3">
      <c r="A918">
        <v>77293</v>
      </c>
      <c r="B918">
        <v>122</v>
      </c>
      <c r="C918" t="s">
        <v>28</v>
      </c>
      <c r="D918" t="s">
        <v>280</v>
      </c>
      <c r="E918">
        <v>1072.46</v>
      </c>
      <c r="F918" s="22">
        <v>45567</v>
      </c>
      <c r="G918" s="22">
        <v>45565</v>
      </c>
      <c r="H918" s="22">
        <v>45565</v>
      </c>
      <c r="I918" s="22">
        <v>45553</v>
      </c>
      <c r="J918" s="22">
        <v>45559</v>
      </c>
      <c r="K918" t="s">
        <v>104</v>
      </c>
      <c r="N918" t="s">
        <v>105</v>
      </c>
      <c r="O918" t="s">
        <v>106</v>
      </c>
      <c r="P918" t="s">
        <v>107</v>
      </c>
      <c r="Q918" t="s">
        <v>108</v>
      </c>
      <c r="R918" t="s">
        <v>109</v>
      </c>
    </row>
    <row r="919" spans="1:18" x14ac:dyDescent="0.3">
      <c r="A919">
        <v>77369</v>
      </c>
      <c r="B919">
        <v>122</v>
      </c>
      <c r="C919" t="s">
        <v>28</v>
      </c>
      <c r="D919" t="s">
        <v>206</v>
      </c>
      <c r="E919">
        <v>315</v>
      </c>
      <c r="F919" s="22">
        <v>45567</v>
      </c>
      <c r="G919" s="22">
        <v>45565</v>
      </c>
      <c r="H919" s="22">
        <v>45565</v>
      </c>
      <c r="I919" s="22">
        <v>45552</v>
      </c>
      <c r="J919" s="22">
        <v>45560</v>
      </c>
      <c r="K919" t="s">
        <v>104</v>
      </c>
      <c r="N919" t="s">
        <v>105</v>
      </c>
      <c r="O919" t="s">
        <v>106</v>
      </c>
      <c r="P919" t="s">
        <v>107</v>
      </c>
      <c r="Q919" t="s">
        <v>108</v>
      </c>
      <c r="R919" t="s">
        <v>109</v>
      </c>
    </row>
    <row r="920" spans="1:18" x14ac:dyDescent="0.3">
      <c r="A920">
        <v>77372</v>
      </c>
      <c r="B920">
        <v>122</v>
      </c>
      <c r="C920" t="s">
        <v>28</v>
      </c>
      <c r="D920" t="s">
        <v>261</v>
      </c>
      <c r="E920">
        <v>1469.7</v>
      </c>
      <c r="F920" s="22">
        <v>45565</v>
      </c>
      <c r="G920" s="22">
        <v>45565</v>
      </c>
      <c r="H920" s="22">
        <v>45565</v>
      </c>
      <c r="I920" s="22">
        <v>45554</v>
      </c>
      <c r="J920" s="22">
        <v>45560</v>
      </c>
      <c r="K920" t="s">
        <v>104</v>
      </c>
      <c r="N920" t="s">
        <v>105</v>
      </c>
      <c r="O920" t="s">
        <v>106</v>
      </c>
      <c r="P920" t="s">
        <v>107</v>
      </c>
      <c r="Q920" t="s">
        <v>108</v>
      </c>
      <c r="R920" t="s">
        <v>109</v>
      </c>
    </row>
    <row r="921" spans="1:18" x14ac:dyDescent="0.3">
      <c r="A921">
        <v>77383</v>
      </c>
      <c r="B921">
        <v>122</v>
      </c>
      <c r="C921" t="s">
        <v>28</v>
      </c>
      <c r="D921" t="s">
        <v>209</v>
      </c>
      <c r="E921">
        <v>328</v>
      </c>
      <c r="F921" s="22">
        <v>45565</v>
      </c>
      <c r="G921" s="22">
        <v>45565</v>
      </c>
      <c r="H921" s="22">
        <v>45565</v>
      </c>
      <c r="I921" s="22">
        <v>45545</v>
      </c>
      <c r="J921" s="22">
        <v>45560</v>
      </c>
      <c r="K921" t="s">
        <v>104</v>
      </c>
      <c r="N921" t="s">
        <v>105</v>
      </c>
      <c r="O921" t="s">
        <v>106</v>
      </c>
      <c r="P921" t="s">
        <v>107</v>
      </c>
      <c r="Q921" t="s">
        <v>108</v>
      </c>
      <c r="R921" t="s">
        <v>109</v>
      </c>
    </row>
    <row r="922" spans="1:18" x14ac:dyDescent="0.3">
      <c r="A922">
        <v>79250</v>
      </c>
      <c r="B922">
        <v>122</v>
      </c>
      <c r="C922" t="s">
        <v>28</v>
      </c>
      <c r="D922" t="s">
        <v>352</v>
      </c>
      <c r="E922">
        <v>10305.1</v>
      </c>
      <c r="F922" s="22">
        <v>45565</v>
      </c>
      <c r="G922" s="22">
        <v>45572</v>
      </c>
      <c r="H922" s="22">
        <v>45565</v>
      </c>
      <c r="I922" s="22">
        <v>45565</v>
      </c>
      <c r="J922" s="22">
        <v>45568</v>
      </c>
      <c r="K922" t="s">
        <v>181</v>
      </c>
      <c r="L922" t="s">
        <v>262</v>
      </c>
      <c r="M922" t="s">
        <v>263</v>
      </c>
      <c r="N922" t="s">
        <v>105</v>
      </c>
      <c r="O922" t="s">
        <v>106</v>
      </c>
      <c r="P922" t="s">
        <v>107</v>
      </c>
      <c r="Q922" t="s">
        <v>108</v>
      </c>
      <c r="R922" t="s">
        <v>109</v>
      </c>
    </row>
    <row r="923" spans="1:18" x14ac:dyDescent="0.3">
      <c r="A923">
        <v>79251</v>
      </c>
      <c r="B923">
        <v>122</v>
      </c>
      <c r="C923" t="s">
        <v>28</v>
      </c>
      <c r="D923" t="s">
        <v>352</v>
      </c>
      <c r="E923">
        <v>2419.88</v>
      </c>
      <c r="F923" s="22">
        <v>45565</v>
      </c>
      <c r="G923" s="22">
        <v>45572</v>
      </c>
      <c r="H923" s="22">
        <v>45565</v>
      </c>
      <c r="I923" s="22">
        <v>45565</v>
      </c>
      <c r="J923" s="22">
        <v>45568</v>
      </c>
      <c r="K923" t="s">
        <v>181</v>
      </c>
      <c r="L923" t="s">
        <v>262</v>
      </c>
      <c r="M923" t="s">
        <v>263</v>
      </c>
      <c r="N923" t="s">
        <v>105</v>
      </c>
      <c r="O923" t="s">
        <v>106</v>
      </c>
      <c r="P923" t="s">
        <v>107</v>
      </c>
      <c r="Q923" t="s">
        <v>108</v>
      </c>
      <c r="R923" t="s">
        <v>109</v>
      </c>
    </row>
    <row r="924" spans="1:18" x14ac:dyDescent="0.3">
      <c r="A924">
        <v>79256</v>
      </c>
      <c r="B924">
        <v>122</v>
      </c>
      <c r="C924" t="s">
        <v>28</v>
      </c>
      <c r="D924" t="s">
        <v>352</v>
      </c>
      <c r="E924">
        <v>364.31</v>
      </c>
      <c r="F924" s="22">
        <v>45565</v>
      </c>
      <c r="G924" s="22">
        <v>45572</v>
      </c>
      <c r="H924" s="22">
        <v>45565</v>
      </c>
      <c r="I924" s="22">
        <v>45565</v>
      </c>
      <c r="J924" s="22">
        <v>45568</v>
      </c>
      <c r="K924" t="s">
        <v>181</v>
      </c>
      <c r="L924" t="s">
        <v>262</v>
      </c>
      <c r="M924" t="s">
        <v>263</v>
      </c>
      <c r="N924" t="s">
        <v>105</v>
      </c>
      <c r="O924" t="s">
        <v>106</v>
      </c>
      <c r="P924" t="s">
        <v>107</v>
      </c>
      <c r="Q924" t="s">
        <v>108</v>
      </c>
      <c r="R924" t="s">
        <v>109</v>
      </c>
    </row>
    <row r="925" spans="1:18" x14ac:dyDescent="0.3">
      <c r="A925">
        <v>79257</v>
      </c>
      <c r="B925">
        <v>122</v>
      </c>
      <c r="C925" t="s">
        <v>28</v>
      </c>
      <c r="D925" t="s">
        <v>352</v>
      </c>
      <c r="E925">
        <v>2800</v>
      </c>
      <c r="F925" s="22">
        <v>45565</v>
      </c>
      <c r="G925" s="22">
        <v>45572</v>
      </c>
      <c r="H925" s="22">
        <v>45565</v>
      </c>
      <c r="I925" s="22">
        <v>45565</v>
      </c>
      <c r="J925" s="22">
        <v>45568</v>
      </c>
      <c r="K925" t="s">
        <v>181</v>
      </c>
      <c r="L925" t="s">
        <v>190</v>
      </c>
      <c r="M925" t="s">
        <v>232</v>
      </c>
      <c r="N925" t="s">
        <v>105</v>
      </c>
      <c r="O925" t="s">
        <v>106</v>
      </c>
      <c r="P925" t="s">
        <v>107</v>
      </c>
      <c r="Q925" t="s">
        <v>108</v>
      </c>
      <c r="R925" t="s">
        <v>109</v>
      </c>
    </row>
    <row r="926" spans="1:18" x14ac:dyDescent="0.3">
      <c r="A926">
        <v>79259</v>
      </c>
      <c r="B926">
        <v>122</v>
      </c>
      <c r="C926" t="s">
        <v>28</v>
      </c>
      <c r="D926" t="s">
        <v>352</v>
      </c>
      <c r="E926">
        <v>23.68</v>
      </c>
      <c r="F926" s="22">
        <v>45565</v>
      </c>
      <c r="G926" s="22">
        <v>45572</v>
      </c>
      <c r="H926" s="22">
        <v>45565</v>
      </c>
      <c r="I926" s="22">
        <v>45565</v>
      </c>
      <c r="J926" s="22">
        <v>45568</v>
      </c>
      <c r="K926" t="s">
        <v>181</v>
      </c>
      <c r="L926" t="s">
        <v>262</v>
      </c>
      <c r="M926" t="s">
        <v>263</v>
      </c>
      <c r="N926" t="s">
        <v>105</v>
      </c>
      <c r="O926" t="s">
        <v>106</v>
      </c>
      <c r="P926" t="s">
        <v>107</v>
      </c>
      <c r="Q926" t="s">
        <v>108</v>
      </c>
      <c r="R926" t="s">
        <v>109</v>
      </c>
    </row>
    <row r="927" spans="1:18" x14ac:dyDescent="0.3">
      <c r="A927">
        <v>78431</v>
      </c>
      <c r="B927">
        <v>122</v>
      </c>
      <c r="C927" t="s">
        <v>28</v>
      </c>
      <c r="D927" t="s">
        <v>341</v>
      </c>
      <c r="E927">
        <v>220.54</v>
      </c>
      <c r="F927" s="22">
        <v>45565</v>
      </c>
      <c r="G927" s="22"/>
      <c r="H927" s="22">
        <v>45565</v>
      </c>
      <c r="I927" s="22">
        <v>45565</v>
      </c>
      <c r="J927" s="22">
        <v>45566</v>
      </c>
      <c r="K927" t="s">
        <v>181</v>
      </c>
      <c r="L927" t="s">
        <v>262</v>
      </c>
      <c r="M927" t="s">
        <v>263</v>
      </c>
      <c r="Q927" t="s">
        <v>108</v>
      </c>
    </row>
    <row r="928" spans="1:18" x14ac:dyDescent="0.3">
      <c r="A928">
        <v>78432</v>
      </c>
      <c r="B928">
        <v>122</v>
      </c>
      <c r="C928" t="s">
        <v>28</v>
      </c>
      <c r="D928" t="s">
        <v>342</v>
      </c>
      <c r="E928">
        <v>135.82</v>
      </c>
      <c r="F928" s="22">
        <v>45565</v>
      </c>
      <c r="G928" s="22"/>
      <c r="H928" s="22">
        <v>45565</v>
      </c>
      <c r="I928" s="22">
        <v>45565</v>
      </c>
      <c r="J928" s="22">
        <v>45566</v>
      </c>
      <c r="K928" t="s">
        <v>181</v>
      </c>
      <c r="L928" t="s">
        <v>262</v>
      </c>
      <c r="M928" t="s">
        <v>263</v>
      </c>
      <c r="Q928" t="s">
        <v>108</v>
      </c>
    </row>
    <row r="929" spans="1:18" x14ac:dyDescent="0.3">
      <c r="A929">
        <v>78433</v>
      </c>
      <c r="B929">
        <v>122</v>
      </c>
      <c r="C929" t="s">
        <v>28</v>
      </c>
      <c r="D929" t="s">
        <v>73</v>
      </c>
      <c r="E929">
        <v>489.3</v>
      </c>
      <c r="F929" s="22">
        <v>45565</v>
      </c>
      <c r="G929" s="22"/>
      <c r="H929" s="22">
        <v>45565</v>
      </c>
      <c r="I929" s="22">
        <v>45565</v>
      </c>
      <c r="J929" s="22">
        <v>45566</v>
      </c>
      <c r="K929" t="s">
        <v>181</v>
      </c>
      <c r="L929" t="s">
        <v>262</v>
      </c>
      <c r="M929" t="s">
        <v>263</v>
      </c>
      <c r="Q929" t="s">
        <v>108</v>
      </c>
    </row>
    <row r="930" spans="1:18" x14ac:dyDescent="0.3">
      <c r="A930">
        <v>78499</v>
      </c>
      <c r="B930">
        <v>122</v>
      </c>
      <c r="C930" t="s">
        <v>28</v>
      </c>
      <c r="D930" t="s">
        <v>180</v>
      </c>
      <c r="E930">
        <v>36.9</v>
      </c>
      <c r="F930" s="22">
        <v>45565</v>
      </c>
      <c r="G930" s="22"/>
      <c r="H930" s="22">
        <v>45565</v>
      </c>
      <c r="I930" s="22">
        <v>45565</v>
      </c>
      <c r="J930" s="22">
        <v>45566</v>
      </c>
      <c r="K930" t="s">
        <v>181</v>
      </c>
      <c r="L930" t="s">
        <v>182</v>
      </c>
      <c r="M930" t="s">
        <v>18</v>
      </c>
      <c r="Q930" t="s">
        <v>108</v>
      </c>
    </row>
    <row r="931" spans="1:18" x14ac:dyDescent="0.3">
      <c r="A931">
        <v>78528</v>
      </c>
      <c r="B931">
        <v>122</v>
      </c>
      <c r="C931" t="s">
        <v>28</v>
      </c>
      <c r="D931" t="s">
        <v>343</v>
      </c>
      <c r="E931">
        <v>637.29999999999995</v>
      </c>
      <c r="F931" s="22">
        <v>45565</v>
      </c>
      <c r="G931" s="22"/>
      <c r="H931" s="22">
        <v>45565</v>
      </c>
      <c r="I931" s="22">
        <v>45565</v>
      </c>
      <c r="J931" s="22">
        <v>45566</v>
      </c>
      <c r="K931" t="s">
        <v>398</v>
      </c>
      <c r="L931" t="s">
        <v>112</v>
      </c>
      <c r="M931" t="s">
        <v>113</v>
      </c>
      <c r="N931" t="s">
        <v>105</v>
      </c>
      <c r="O931" t="s">
        <v>106</v>
      </c>
      <c r="P931" t="s">
        <v>107</v>
      </c>
      <c r="Q931" t="s">
        <v>108</v>
      </c>
      <c r="R931" t="s">
        <v>399</v>
      </c>
    </row>
    <row r="932" spans="1:18" x14ac:dyDescent="0.3">
      <c r="A932">
        <v>78529</v>
      </c>
      <c r="B932">
        <v>122</v>
      </c>
      <c r="C932" t="s">
        <v>28</v>
      </c>
      <c r="D932" t="s">
        <v>343</v>
      </c>
      <c r="E932">
        <v>161</v>
      </c>
      <c r="F932" s="22">
        <v>45565</v>
      </c>
      <c r="G932" s="22"/>
      <c r="H932" s="22">
        <v>45565</v>
      </c>
      <c r="I932" s="22">
        <v>45565</v>
      </c>
      <c r="J932" s="22">
        <v>45566</v>
      </c>
      <c r="K932" t="s">
        <v>398</v>
      </c>
      <c r="L932" t="s">
        <v>172</v>
      </c>
      <c r="M932" t="s">
        <v>173</v>
      </c>
      <c r="N932" t="s">
        <v>105</v>
      </c>
      <c r="O932" t="s">
        <v>106</v>
      </c>
      <c r="P932" t="s">
        <v>107</v>
      </c>
      <c r="Q932" t="s">
        <v>108</v>
      </c>
      <c r="R932" t="s">
        <v>399</v>
      </c>
    </row>
    <row r="933" spans="1:18" x14ac:dyDescent="0.3">
      <c r="A933">
        <v>78530</v>
      </c>
      <c r="B933">
        <v>122</v>
      </c>
      <c r="C933" t="s">
        <v>28</v>
      </c>
      <c r="D933" t="s">
        <v>343</v>
      </c>
      <c r="E933">
        <v>278.58</v>
      </c>
      <c r="F933" s="22">
        <v>45565</v>
      </c>
      <c r="G933" s="22"/>
      <c r="H933" s="22">
        <v>45565</v>
      </c>
      <c r="I933" s="22">
        <v>45565</v>
      </c>
      <c r="J933" s="22">
        <v>45566</v>
      </c>
      <c r="K933" t="s">
        <v>398</v>
      </c>
      <c r="L933" t="s">
        <v>213</v>
      </c>
      <c r="M933" t="s">
        <v>312</v>
      </c>
      <c r="N933" t="s">
        <v>105</v>
      </c>
      <c r="O933" t="s">
        <v>106</v>
      </c>
      <c r="P933" t="s">
        <v>107</v>
      </c>
      <c r="Q933" t="s">
        <v>108</v>
      </c>
      <c r="R933" t="s">
        <v>399</v>
      </c>
    </row>
    <row r="934" spans="1:18" x14ac:dyDescent="0.3">
      <c r="A934">
        <v>78531</v>
      </c>
      <c r="B934">
        <v>122</v>
      </c>
      <c r="C934" t="s">
        <v>28</v>
      </c>
      <c r="D934" t="s">
        <v>343</v>
      </c>
      <c r="E934">
        <v>185.5</v>
      </c>
      <c r="F934" s="22">
        <v>45565</v>
      </c>
      <c r="G934" s="22"/>
      <c r="H934" s="22">
        <v>45565</v>
      </c>
      <c r="I934" s="22">
        <v>45565</v>
      </c>
      <c r="J934" s="22">
        <v>45566</v>
      </c>
      <c r="K934" t="s">
        <v>398</v>
      </c>
      <c r="L934" t="s">
        <v>213</v>
      </c>
      <c r="M934" t="s">
        <v>345</v>
      </c>
      <c r="N934" t="s">
        <v>105</v>
      </c>
      <c r="O934" t="s">
        <v>106</v>
      </c>
      <c r="P934" t="s">
        <v>107</v>
      </c>
      <c r="Q934" t="s">
        <v>108</v>
      </c>
      <c r="R934" t="s">
        <v>399</v>
      </c>
    </row>
    <row r="935" spans="1:18" x14ac:dyDescent="0.3">
      <c r="A935">
        <v>78532</v>
      </c>
      <c r="B935">
        <v>122</v>
      </c>
      <c r="C935" t="s">
        <v>28</v>
      </c>
      <c r="D935" t="s">
        <v>343</v>
      </c>
      <c r="E935">
        <v>161.99</v>
      </c>
      <c r="F935" s="22">
        <v>45565</v>
      </c>
      <c r="G935" s="22"/>
      <c r="H935" s="22">
        <v>45565</v>
      </c>
      <c r="I935" s="22">
        <v>45565</v>
      </c>
      <c r="J935" s="22">
        <v>45566</v>
      </c>
      <c r="K935" t="s">
        <v>398</v>
      </c>
      <c r="L935" t="s">
        <v>213</v>
      </c>
      <c r="M935" t="s">
        <v>363</v>
      </c>
      <c r="N935" t="s">
        <v>105</v>
      </c>
      <c r="O935" t="s">
        <v>106</v>
      </c>
      <c r="P935" t="s">
        <v>107</v>
      </c>
      <c r="Q935" t="s">
        <v>108</v>
      </c>
      <c r="R935" t="s">
        <v>399</v>
      </c>
    </row>
    <row r="936" spans="1:18" x14ac:dyDescent="0.3">
      <c r="A936">
        <v>75327</v>
      </c>
      <c r="B936">
        <v>122</v>
      </c>
      <c r="C936" t="s">
        <v>28</v>
      </c>
      <c r="D936" t="s">
        <v>211</v>
      </c>
      <c r="E936">
        <v>1340.45</v>
      </c>
      <c r="F936" s="22">
        <v>45566</v>
      </c>
      <c r="G936" s="22">
        <v>45565</v>
      </c>
      <c r="H936" s="22">
        <v>45565</v>
      </c>
      <c r="I936" s="22">
        <v>45545</v>
      </c>
      <c r="J936" s="22">
        <v>45551</v>
      </c>
      <c r="K936" t="s">
        <v>104</v>
      </c>
      <c r="N936" t="s">
        <v>105</v>
      </c>
      <c r="O936" t="s">
        <v>106</v>
      </c>
      <c r="P936" t="s">
        <v>107</v>
      </c>
      <c r="Q936" t="s">
        <v>108</v>
      </c>
      <c r="R936" t="s">
        <v>109</v>
      </c>
    </row>
    <row r="937" spans="1:18" x14ac:dyDescent="0.3">
      <c r="A937">
        <v>75715</v>
      </c>
      <c r="B937">
        <v>122</v>
      </c>
      <c r="C937" t="s">
        <v>28</v>
      </c>
      <c r="D937" t="s">
        <v>261</v>
      </c>
      <c r="E937">
        <v>3629.17</v>
      </c>
      <c r="F937" s="22">
        <v>45567</v>
      </c>
      <c r="G937" s="22">
        <v>45565</v>
      </c>
      <c r="H937" s="22">
        <v>45565</v>
      </c>
      <c r="I937" s="22">
        <v>45546</v>
      </c>
      <c r="J937" s="22">
        <v>45551</v>
      </c>
      <c r="K937" t="s">
        <v>104</v>
      </c>
      <c r="N937" t="s">
        <v>105</v>
      </c>
      <c r="O937" t="s">
        <v>106</v>
      </c>
      <c r="P937" t="s">
        <v>107</v>
      </c>
      <c r="Q937" t="s">
        <v>108</v>
      </c>
      <c r="R937" t="s">
        <v>109</v>
      </c>
    </row>
    <row r="938" spans="1:18" x14ac:dyDescent="0.3">
      <c r="A938">
        <v>75717</v>
      </c>
      <c r="B938">
        <v>122</v>
      </c>
      <c r="C938" t="s">
        <v>28</v>
      </c>
      <c r="D938" t="s">
        <v>220</v>
      </c>
      <c r="E938">
        <v>710.29</v>
      </c>
      <c r="F938" s="22">
        <v>45566</v>
      </c>
      <c r="G938" s="22">
        <v>45565</v>
      </c>
      <c r="H938" s="22">
        <v>45565</v>
      </c>
      <c r="I938" s="22">
        <v>45544</v>
      </c>
      <c r="J938" s="22">
        <v>45551</v>
      </c>
      <c r="K938" t="s">
        <v>104</v>
      </c>
      <c r="N938" t="s">
        <v>105</v>
      </c>
      <c r="O938" t="s">
        <v>106</v>
      </c>
      <c r="P938" t="s">
        <v>107</v>
      </c>
      <c r="Q938" t="s">
        <v>108</v>
      </c>
      <c r="R938" t="s">
        <v>109</v>
      </c>
    </row>
    <row r="939" spans="1:18" x14ac:dyDescent="0.3">
      <c r="A939">
        <v>75718</v>
      </c>
      <c r="B939">
        <v>122</v>
      </c>
      <c r="C939" t="s">
        <v>28</v>
      </c>
      <c r="D939" t="s">
        <v>220</v>
      </c>
      <c r="E939">
        <v>1132.7</v>
      </c>
      <c r="F939" s="22">
        <v>45566</v>
      </c>
      <c r="G939" s="22">
        <v>45565</v>
      </c>
      <c r="H939" s="22">
        <v>45565</v>
      </c>
      <c r="I939" s="22">
        <v>45545</v>
      </c>
      <c r="J939" s="22">
        <v>45551</v>
      </c>
      <c r="K939" t="s">
        <v>104</v>
      </c>
      <c r="N939" t="s">
        <v>105</v>
      </c>
      <c r="O939" t="s">
        <v>106</v>
      </c>
      <c r="P939" t="s">
        <v>107</v>
      </c>
      <c r="Q939" t="s">
        <v>108</v>
      </c>
      <c r="R939" t="s">
        <v>109</v>
      </c>
    </row>
    <row r="940" spans="1:18" x14ac:dyDescent="0.3">
      <c r="A940">
        <v>76202</v>
      </c>
      <c r="B940">
        <v>122</v>
      </c>
      <c r="C940" t="s">
        <v>28</v>
      </c>
      <c r="D940" t="s">
        <v>288</v>
      </c>
      <c r="E940">
        <v>868.06</v>
      </c>
      <c r="F940" s="22">
        <v>45565</v>
      </c>
      <c r="G940" s="22">
        <v>45565</v>
      </c>
      <c r="H940" s="22">
        <v>45565</v>
      </c>
      <c r="I940" s="22">
        <v>45548</v>
      </c>
      <c r="J940" s="22">
        <v>45553</v>
      </c>
      <c r="K940" t="s">
        <v>104</v>
      </c>
      <c r="N940" t="s">
        <v>105</v>
      </c>
      <c r="O940" t="s">
        <v>106</v>
      </c>
      <c r="P940" t="s">
        <v>107</v>
      </c>
      <c r="Q940" t="s">
        <v>108</v>
      </c>
      <c r="R940" t="s">
        <v>109</v>
      </c>
    </row>
    <row r="941" spans="1:18" x14ac:dyDescent="0.3">
      <c r="A941">
        <v>76222</v>
      </c>
      <c r="B941">
        <v>122</v>
      </c>
      <c r="C941" t="s">
        <v>28</v>
      </c>
      <c r="D941" t="s">
        <v>159</v>
      </c>
      <c r="E941">
        <v>612.70000000000005</v>
      </c>
      <c r="F941" s="22">
        <v>45565</v>
      </c>
      <c r="G941" s="22">
        <v>45565</v>
      </c>
      <c r="H941" s="22">
        <v>45565</v>
      </c>
      <c r="I941" s="22">
        <v>45548</v>
      </c>
      <c r="J941" s="22">
        <v>45553</v>
      </c>
      <c r="K941" t="s">
        <v>104</v>
      </c>
      <c r="N941" t="s">
        <v>105</v>
      </c>
      <c r="O941" t="s">
        <v>106</v>
      </c>
      <c r="P941" t="s">
        <v>107</v>
      </c>
      <c r="Q941" t="s">
        <v>108</v>
      </c>
      <c r="R941" t="s">
        <v>109</v>
      </c>
    </row>
    <row r="942" spans="1:18" x14ac:dyDescent="0.3">
      <c r="A942">
        <v>76223</v>
      </c>
      <c r="B942">
        <v>122</v>
      </c>
      <c r="C942" t="s">
        <v>28</v>
      </c>
      <c r="D942" t="s">
        <v>110</v>
      </c>
      <c r="E942">
        <v>821.2</v>
      </c>
      <c r="F942" s="22">
        <v>45566</v>
      </c>
      <c r="G942" s="22">
        <v>45565</v>
      </c>
      <c r="H942" s="22">
        <v>45565</v>
      </c>
      <c r="I942" s="22">
        <v>45551</v>
      </c>
      <c r="J942" s="22">
        <v>45553</v>
      </c>
      <c r="K942" t="s">
        <v>104</v>
      </c>
      <c r="N942" t="s">
        <v>105</v>
      </c>
      <c r="O942" t="s">
        <v>106</v>
      </c>
      <c r="P942" t="s">
        <v>107</v>
      </c>
      <c r="Q942" t="s">
        <v>108</v>
      </c>
      <c r="R942" t="s">
        <v>109</v>
      </c>
    </row>
    <row r="943" spans="1:18" x14ac:dyDescent="0.3">
      <c r="A943">
        <v>76293</v>
      </c>
      <c r="B943">
        <v>122</v>
      </c>
      <c r="C943" t="s">
        <v>28</v>
      </c>
      <c r="D943" t="s">
        <v>380</v>
      </c>
      <c r="E943">
        <v>3600</v>
      </c>
      <c r="F943" s="22">
        <v>45565</v>
      </c>
      <c r="G943" s="22">
        <v>45565</v>
      </c>
      <c r="H943" s="22">
        <v>45565</v>
      </c>
      <c r="I943" s="22">
        <v>45564</v>
      </c>
      <c r="J943" s="22">
        <v>45554</v>
      </c>
      <c r="K943" t="s">
        <v>119</v>
      </c>
      <c r="L943" t="s">
        <v>187</v>
      </c>
      <c r="M943" t="s">
        <v>265</v>
      </c>
      <c r="N943" t="s">
        <v>105</v>
      </c>
      <c r="O943" t="s">
        <v>106</v>
      </c>
      <c r="P943" t="s">
        <v>107</v>
      </c>
      <c r="Q943" t="s">
        <v>108</v>
      </c>
      <c r="R943" t="s">
        <v>109</v>
      </c>
    </row>
    <row r="944" spans="1:18" x14ac:dyDescent="0.3">
      <c r="A944">
        <v>54835</v>
      </c>
      <c r="B944">
        <v>122</v>
      </c>
      <c r="C944" t="s">
        <v>28</v>
      </c>
      <c r="D944" t="s">
        <v>168</v>
      </c>
      <c r="E944">
        <v>6843.79</v>
      </c>
      <c r="F944" s="22">
        <v>45565</v>
      </c>
      <c r="G944" s="22">
        <v>45565</v>
      </c>
      <c r="H944" s="22">
        <v>45565</v>
      </c>
      <c r="I944" s="22">
        <v>45413</v>
      </c>
      <c r="J944" s="22"/>
      <c r="K944" t="s">
        <v>104</v>
      </c>
      <c r="L944" t="s">
        <v>169</v>
      </c>
      <c r="M944" t="s">
        <v>170</v>
      </c>
      <c r="N944" t="s">
        <v>105</v>
      </c>
      <c r="O944" t="s">
        <v>106</v>
      </c>
      <c r="P944" t="s">
        <v>107</v>
      </c>
      <c r="Q944" t="s">
        <v>108</v>
      </c>
      <c r="R944" t="s">
        <v>109</v>
      </c>
    </row>
    <row r="945" spans="1:18" x14ac:dyDescent="0.3">
      <c r="A945">
        <v>23305</v>
      </c>
      <c r="B945">
        <v>122</v>
      </c>
      <c r="C945" t="s">
        <v>28</v>
      </c>
      <c r="D945" t="s">
        <v>175</v>
      </c>
      <c r="E945">
        <v>11329.87</v>
      </c>
      <c r="F945" s="22">
        <v>45565</v>
      </c>
      <c r="G945" s="22">
        <v>45565</v>
      </c>
      <c r="H945" s="22">
        <v>45565</v>
      </c>
      <c r="I945" s="22">
        <v>44469</v>
      </c>
      <c r="J945" s="22"/>
      <c r="K945" t="s">
        <v>104</v>
      </c>
      <c r="L945" t="s">
        <v>169</v>
      </c>
      <c r="M945" t="s">
        <v>170</v>
      </c>
      <c r="N945" t="s">
        <v>105</v>
      </c>
      <c r="O945" t="s">
        <v>106</v>
      </c>
      <c r="P945" t="s">
        <v>107</v>
      </c>
      <c r="Q945" t="s">
        <v>108</v>
      </c>
      <c r="R945" t="s">
        <v>109</v>
      </c>
    </row>
    <row r="946" spans="1:18" x14ac:dyDescent="0.3">
      <c r="A946">
        <v>23972</v>
      </c>
      <c r="B946">
        <v>122</v>
      </c>
      <c r="C946" t="s">
        <v>28</v>
      </c>
      <c r="D946" t="s">
        <v>168</v>
      </c>
      <c r="E946">
        <v>5227.6899999999996</v>
      </c>
      <c r="F946" s="22">
        <v>45565</v>
      </c>
      <c r="G946" s="22">
        <v>45565</v>
      </c>
      <c r="H946" s="22">
        <v>45565</v>
      </c>
      <c r="I946" s="22">
        <v>44469</v>
      </c>
      <c r="J946" s="22"/>
      <c r="K946" t="s">
        <v>104</v>
      </c>
      <c r="L946" t="s">
        <v>169</v>
      </c>
      <c r="M946" t="s">
        <v>170</v>
      </c>
      <c r="N946" t="s">
        <v>105</v>
      </c>
      <c r="O946" t="s">
        <v>106</v>
      </c>
      <c r="P946" t="s">
        <v>107</v>
      </c>
      <c r="Q946" t="s">
        <v>108</v>
      </c>
      <c r="R946" t="s">
        <v>109</v>
      </c>
    </row>
    <row r="947" spans="1:18" x14ac:dyDescent="0.3">
      <c r="A947">
        <v>58828</v>
      </c>
      <c r="B947">
        <v>122</v>
      </c>
      <c r="C947" t="s">
        <v>28</v>
      </c>
      <c r="D947" t="s">
        <v>165</v>
      </c>
      <c r="E947">
        <v>2500</v>
      </c>
      <c r="F947" s="22">
        <v>45565</v>
      </c>
      <c r="G947" s="22">
        <v>45565</v>
      </c>
      <c r="H947" s="22">
        <v>45565</v>
      </c>
      <c r="I947" s="22">
        <v>45536</v>
      </c>
      <c r="J947" s="22"/>
      <c r="K947" t="s">
        <v>119</v>
      </c>
      <c r="L947" t="s">
        <v>166</v>
      </c>
      <c r="M947" t="s">
        <v>167</v>
      </c>
      <c r="N947" t="s">
        <v>105</v>
      </c>
      <c r="O947" t="s">
        <v>106</v>
      </c>
      <c r="P947" t="s">
        <v>107</v>
      </c>
      <c r="Q947" t="s">
        <v>108</v>
      </c>
      <c r="R947" t="s">
        <v>109</v>
      </c>
    </row>
    <row r="948" spans="1:18" x14ac:dyDescent="0.3">
      <c r="A948">
        <v>56045</v>
      </c>
      <c r="B948">
        <v>122</v>
      </c>
      <c r="C948" t="s">
        <v>28</v>
      </c>
      <c r="D948" t="s">
        <v>242</v>
      </c>
      <c r="E948">
        <v>262</v>
      </c>
      <c r="F948" s="22">
        <v>45565</v>
      </c>
      <c r="G948" s="22">
        <v>45565</v>
      </c>
      <c r="H948" s="22">
        <v>45565</v>
      </c>
      <c r="I948" s="22">
        <v>45536</v>
      </c>
      <c r="J948" s="22">
        <v>45441</v>
      </c>
      <c r="K948" t="s">
        <v>119</v>
      </c>
      <c r="L948" t="s">
        <v>213</v>
      </c>
      <c r="M948" t="s">
        <v>243</v>
      </c>
      <c r="N948" t="s">
        <v>105</v>
      </c>
      <c r="O948" t="s">
        <v>106</v>
      </c>
      <c r="P948" t="s">
        <v>107</v>
      </c>
      <c r="Q948" t="s">
        <v>108</v>
      </c>
      <c r="R948" t="s">
        <v>109</v>
      </c>
    </row>
    <row r="949" spans="1:18" x14ac:dyDescent="0.3">
      <c r="A949">
        <v>56046</v>
      </c>
      <c r="B949">
        <v>122</v>
      </c>
      <c r="C949" t="s">
        <v>28</v>
      </c>
      <c r="D949" t="s">
        <v>242</v>
      </c>
      <c r="E949">
        <v>472</v>
      </c>
      <c r="F949" s="22">
        <v>45565</v>
      </c>
      <c r="G949" s="22">
        <v>45565</v>
      </c>
      <c r="H949" s="22">
        <v>45565</v>
      </c>
      <c r="I949" s="22">
        <v>45536</v>
      </c>
      <c r="J949" s="22">
        <v>45441</v>
      </c>
      <c r="K949" t="s">
        <v>119</v>
      </c>
      <c r="L949" t="s">
        <v>213</v>
      </c>
      <c r="M949" t="s">
        <v>243</v>
      </c>
      <c r="N949" t="s">
        <v>105</v>
      </c>
      <c r="O949" t="s">
        <v>106</v>
      </c>
      <c r="P949" t="s">
        <v>107</v>
      </c>
      <c r="Q949" t="s">
        <v>108</v>
      </c>
      <c r="R949" t="s">
        <v>109</v>
      </c>
    </row>
    <row r="950" spans="1:18" x14ac:dyDescent="0.3">
      <c r="A950">
        <v>77908</v>
      </c>
      <c r="B950">
        <v>122</v>
      </c>
      <c r="C950" t="s">
        <v>28</v>
      </c>
      <c r="D950" t="s">
        <v>180</v>
      </c>
      <c r="E950">
        <v>10</v>
      </c>
      <c r="F950" s="22">
        <v>45561</v>
      </c>
      <c r="G950" s="22"/>
      <c r="H950" s="22">
        <v>45561</v>
      </c>
      <c r="I950" s="22">
        <v>45561</v>
      </c>
      <c r="J950" s="22">
        <v>45562</v>
      </c>
      <c r="K950" t="s">
        <v>181</v>
      </c>
      <c r="L950" t="s">
        <v>182</v>
      </c>
      <c r="M950" t="s">
        <v>18</v>
      </c>
      <c r="Q950" t="s">
        <v>108</v>
      </c>
    </row>
    <row r="951" spans="1:18" x14ac:dyDescent="0.3">
      <c r="A951">
        <v>78255</v>
      </c>
      <c r="B951">
        <v>122</v>
      </c>
      <c r="C951" t="s">
        <v>28</v>
      </c>
      <c r="D951" t="s">
        <v>352</v>
      </c>
      <c r="E951">
        <v>1800</v>
      </c>
      <c r="F951" s="22">
        <v>45561</v>
      </c>
      <c r="G951" s="22"/>
      <c r="H951" s="22">
        <v>45561</v>
      </c>
      <c r="I951" s="22">
        <v>45561</v>
      </c>
      <c r="J951" s="22">
        <v>45565</v>
      </c>
      <c r="K951" t="s">
        <v>181</v>
      </c>
      <c r="L951" t="s">
        <v>190</v>
      </c>
      <c r="M951" t="s">
        <v>232</v>
      </c>
      <c r="Q951" t="s">
        <v>108</v>
      </c>
    </row>
    <row r="952" spans="1:18" x14ac:dyDescent="0.3">
      <c r="A952">
        <v>72603</v>
      </c>
      <c r="B952">
        <v>122</v>
      </c>
      <c r="C952" t="s">
        <v>28</v>
      </c>
      <c r="D952" t="s">
        <v>394</v>
      </c>
      <c r="E952">
        <v>4497.8500000000004</v>
      </c>
      <c r="F952" s="22">
        <v>45562</v>
      </c>
      <c r="G952" s="22">
        <v>45560</v>
      </c>
      <c r="H952" s="22">
        <v>45560</v>
      </c>
      <c r="I952" s="22">
        <v>45527</v>
      </c>
      <c r="J952" s="22">
        <v>45533</v>
      </c>
      <c r="K952" t="s">
        <v>119</v>
      </c>
      <c r="L952" t="s">
        <v>112</v>
      </c>
      <c r="M952" t="s">
        <v>117</v>
      </c>
      <c r="N952" t="s">
        <v>105</v>
      </c>
      <c r="O952" t="s">
        <v>106</v>
      </c>
      <c r="P952" t="s">
        <v>107</v>
      </c>
      <c r="Q952" t="s">
        <v>108</v>
      </c>
      <c r="R952" t="s">
        <v>109</v>
      </c>
    </row>
    <row r="953" spans="1:18" x14ac:dyDescent="0.3">
      <c r="A953">
        <v>74374</v>
      </c>
      <c r="B953">
        <v>122</v>
      </c>
      <c r="C953" t="s">
        <v>28</v>
      </c>
      <c r="D953" t="s">
        <v>219</v>
      </c>
      <c r="E953">
        <v>1720.64</v>
      </c>
      <c r="F953" s="22">
        <v>45561</v>
      </c>
      <c r="G953" s="22">
        <v>45560</v>
      </c>
      <c r="H953" s="22">
        <v>45560</v>
      </c>
      <c r="I953" s="22">
        <v>45539</v>
      </c>
      <c r="J953" s="22">
        <v>45541</v>
      </c>
      <c r="K953" t="s">
        <v>104</v>
      </c>
      <c r="N953" t="s">
        <v>105</v>
      </c>
      <c r="O953" t="s">
        <v>106</v>
      </c>
      <c r="P953" t="s">
        <v>107</v>
      </c>
      <c r="Q953" t="s">
        <v>108</v>
      </c>
      <c r="R953" t="s">
        <v>109</v>
      </c>
    </row>
    <row r="954" spans="1:18" x14ac:dyDescent="0.3">
      <c r="A954">
        <v>74388</v>
      </c>
      <c r="B954">
        <v>122</v>
      </c>
      <c r="C954" t="s">
        <v>28</v>
      </c>
      <c r="D954" t="s">
        <v>284</v>
      </c>
      <c r="E954">
        <v>997</v>
      </c>
      <c r="F954" s="22">
        <v>45561</v>
      </c>
      <c r="G954" s="22">
        <v>45560</v>
      </c>
      <c r="H954" s="22">
        <v>45560</v>
      </c>
      <c r="I954" s="22">
        <v>45540</v>
      </c>
      <c r="J954" s="22">
        <v>45541</v>
      </c>
      <c r="K954" t="s">
        <v>104</v>
      </c>
      <c r="N954" t="s">
        <v>105</v>
      </c>
      <c r="O954" t="s">
        <v>106</v>
      </c>
      <c r="P954" t="s">
        <v>107</v>
      </c>
      <c r="Q954" t="s">
        <v>108</v>
      </c>
      <c r="R954" t="s">
        <v>109</v>
      </c>
    </row>
    <row r="955" spans="1:18" x14ac:dyDescent="0.3">
      <c r="A955">
        <v>74698</v>
      </c>
      <c r="B955">
        <v>122</v>
      </c>
      <c r="C955" t="s">
        <v>28</v>
      </c>
      <c r="D955" t="s">
        <v>156</v>
      </c>
      <c r="E955">
        <v>466.52</v>
      </c>
      <c r="F955" s="22">
        <v>45560</v>
      </c>
      <c r="G955" s="22">
        <v>45558</v>
      </c>
      <c r="H955" s="22">
        <v>45560</v>
      </c>
      <c r="I955" s="22">
        <v>45536</v>
      </c>
      <c r="J955" s="22">
        <v>45546</v>
      </c>
      <c r="K955" t="s">
        <v>104</v>
      </c>
      <c r="L955" t="s">
        <v>120</v>
      </c>
      <c r="M955" t="s">
        <v>156</v>
      </c>
      <c r="N955" t="s">
        <v>105</v>
      </c>
      <c r="O955" t="s">
        <v>106</v>
      </c>
      <c r="P955" t="s">
        <v>107</v>
      </c>
      <c r="Q955" t="s">
        <v>108</v>
      </c>
      <c r="R955" t="s">
        <v>109</v>
      </c>
    </row>
    <row r="956" spans="1:18" x14ac:dyDescent="0.3">
      <c r="A956">
        <v>74699</v>
      </c>
      <c r="B956">
        <v>122</v>
      </c>
      <c r="C956" t="s">
        <v>28</v>
      </c>
      <c r="D956" t="s">
        <v>156</v>
      </c>
      <c r="E956">
        <v>196.22</v>
      </c>
      <c r="F956" s="22">
        <v>45560</v>
      </c>
      <c r="G956" s="22">
        <v>45558</v>
      </c>
      <c r="H956" s="22">
        <v>45560</v>
      </c>
      <c r="I956" s="22">
        <v>45536</v>
      </c>
      <c r="J956" s="22">
        <v>45546</v>
      </c>
      <c r="K956" t="s">
        <v>104</v>
      </c>
      <c r="L956" t="s">
        <v>120</v>
      </c>
      <c r="M956" t="s">
        <v>156</v>
      </c>
      <c r="N956" t="s">
        <v>105</v>
      </c>
      <c r="O956" t="s">
        <v>106</v>
      </c>
      <c r="P956" t="s">
        <v>107</v>
      </c>
      <c r="Q956" t="s">
        <v>108</v>
      </c>
      <c r="R956" t="s">
        <v>109</v>
      </c>
    </row>
    <row r="957" spans="1:18" x14ac:dyDescent="0.3">
      <c r="A957">
        <v>75325</v>
      </c>
      <c r="B957">
        <v>122</v>
      </c>
      <c r="C957" t="s">
        <v>28</v>
      </c>
      <c r="D957" t="s">
        <v>160</v>
      </c>
      <c r="E957">
        <v>835.3</v>
      </c>
      <c r="F957" s="22">
        <v>45562</v>
      </c>
      <c r="G957" s="22">
        <v>45560</v>
      </c>
      <c r="H957" s="22">
        <v>45560</v>
      </c>
      <c r="I957" s="22">
        <v>45546</v>
      </c>
      <c r="J957" s="22">
        <v>45551</v>
      </c>
      <c r="K957" t="s">
        <v>104</v>
      </c>
      <c r="N957" t="s">
        <v>105</v>
      </c>
      <c r="O957" t="s">
        <v>106</v>
      </c>
      <c r="P957" t="s">
        <v>107</v>
      </c>
      <c r="Q957" t="s">
        <v>108</v>
      </c>
      <c r="R957" t="s">
        <v>109</v>
      </c>
    </row>
    <row r="958" spans="1:18" x14ac:dyDescent="0.3">
      <c r="A958">
        <v>75391</v>
      </c>
      <c r="B958">
        <v>122</v>
      </c>
      <c r="C958" t="s">
        <v>28</v>
      </c>
      <c r="D958" t="s">
        <v>211</v>
      </c>
      <c r="E958">
        <v>3346.19</v>
      </c>
      <c r="F958" s="22">
        <v>45562</v>
      </c>
      <c r="G958" s="22">
        <v>45560</v>
      </c>
      <c r="H958" s="22">
        <v>45560</v>
      </c>
      <c r="I958" s="22">
        <v>45541</v>
      </c>
      <c r="J958" s="22">
        <v>45551</v>
      </c>
      <c r="K958" t="s">
        <v>104</v>
      </c>
      <c r="N958" t="s">
        <v>105</v>
      </c>
      <c r="O958" t="s">
        <v>106</v>
      </c>
      <c r="P958" t="s">
        <v>107</v>
      </c>
      <c r="Q958" t="s">
        <v>108</v>
      </c>
      <c r="R958" t="s">
        <v>109</v>
      </c>
    </row>
    <row r="959" spans="1:18" x14ac:dyDescent="0.3">
      <c r="A959">
        <v>75679</v>
      </c>
      <c r="B959">
        <v>122</v>
      </c>
      <c r="C959" t="s">
        <v>28</v>
      </c>
      <c r="D959" t="s">
        <v>157</v>
      </c>
      <c r="E959">
        <v>780</v>
      </c>
      <c r="F959" s="22">
        <v>45561</v>
      </c>
      <c r="G959" s="22">
        <v>45560</v>
      </c>
      <c r="H959" s="22">
        <v>45560</v>
      </c>
      <c r="I959" s="22">
        <v>45547</v>
      </c>
      <c r="J959" s="22">
        <v>45551</v>
      </c>
      <c r="K959" t="s">
        <v>104</v>
      </c>
      <c r="N959" t="s">
        <v>105</v>
      </c>
      <c r="O959" t="s">
        <v>106</v>
      </c>
      <c r="P959" t="s">
        <v>107</v>
      </c>
      <c r="Q959" t="s">
        <v>108</v>
      </c>
      <c r="R959" t="s">
        <v>109</v>
      </c>
    </row>
    <row r="960" spans="1:18" x14ac:dyDescent="0.3">
      <c r="A960">
        <v>75690</v>
      </c>
      <c r="B960">
        <v>122</v>
      </c>
      <c r="C960" t="s">
        <v>28</v>
      </c>
      <c r="D960" t="s">
        <v>288</v>
      </c>
      <c r="E960">
        <v>1033.5999999999999</v>
      </c>
      <c r="F960" s="22">
        <v>45561</v>
      </c>
      <c r="G960" s="22">
        <v>45560</v>
      </c>
      <c r="H960" s="22">
        <v>45560</v>
      </c>
      <c r="I960" s="22">
        <v>45546</v>
      </c>
      <c r="J960" s="22">
        <v>45551</v>
      </c>
      <c r="K960" t="s">
        <v>104</v>
      </c>
      <c r="N960" t="s">
        <v>105</v>
      </c>
      <c r="O960" t="s">
        <v>106</v>
      </c>
      <c r="P960" t="s">
        <v>107</v>
      </c>
      <c r="Q960" t="s">
        <v>108</v>
      </c>
      <c r="R960" t="s">
        <v>109</v>
      </c>
    </row>
    <row r="961" spans="1:18" x14ac:dyDescent="0.3">
      <c r="A961">
        <v>75694</v>
      </c>
      <c r="B961">
        <v>122</v>
      </c>
      <c r="C961" t="s">
        <v>28</v>
      </c>
      <c r="D961" t="s">
        <v>200</v>
      </c>
      <c r="E961">
        <v>1265.76</v>
      </c>
      <c r="F961" s="22">
        <v>45561</v>
      </c>
      <c r="G961" s="22">
        <v>45560</v>
      </c>
      <c r="H961" s="22">
        <v>45560</v>
      </c>
      <c r="I961" s="22">
        <v>45546</v>
      </c>
      <c r="J961" s="22">
        <v>45551</v>
      </c>
      <c r="K961" t="s">
        <v>104</v>
      </c>
      <c r="N961" t="s">
        <v>105</v>
      </c>
      <c r="O961" t="s">
        <v>106</v>
      </c>
      <c r="P961" t="s">
        <v>107</v>
      </c>
      <c r="Q961" t="s">
        <v>108</v>
      </c>
      <c r="R961" t="s">
        <v>109</v>
      </c>
    </row>
    <row r="962" spans="1:18" x14ac:dyDescent="0.3">
      <c r="A962">
        <v>75701</v>
      </c>
      <c r="B962">
        <v>122</v>
      </c>
      <c r="C962" t="s">
        <v>28</v>
      </c>
      <c r="D962" t="s">
        <v>400</v>
      </c>
      <c r="E962">
        <v>2431.9</v>
      </c>
      <c r="F962" s="22">
        <v>45562</v>
      </c>
      <c r="G962" s="22">
        <v>45560</v>
      </c>
      <c r="H962" s="22">
        <v>45560</v>
      </c>
      <c r="I962" s="22">
        <v>45547</v>
      </c>
      <c r="J962" s="22">
        <v>45551</v>
      </c>
      <c r="K962" t="s">
        <v>104</v>
      </c>
      <c r="L962" t="s">
        <v>387</v>
      </c>
      <c r="M962" t="s">
        <v>401</v>
      </c>
      <c r="N962" t="s">
        <v>105</v>
      </c>
      <c r="O962" t="s">
        <v>106</v>
      </c>
      <c r="P962" t="s">
        <v>107</v>
      </c>
      <c r="Q962" t="s">
        <v>108</v>
      </c>
      <c r="R962" t="s">
        <v>109</v>
      </c>
    </row>
    <row r="963" spans="1:18" x14ac:dyDescent="0.3">
      <c r="A963">
        <v>75720</v>
      </c>
      <c r="B963">
        <v>122</v>
      </c>
      <c r="C963" t="s">
        <v>28</v>
      </c>
      <c r="D963" t="s">
        <v>381</v>
      </c>
      <c r="E963">
        <v>3750</v>
      </c>
      <c r="F963" s="22">
        <v>45562</v>
      </c>
      <c r="G963" s="22">
        <v>45560</v>
      </c>
      <c r="H963" s="22">
        <v>45560</v>
      </c>
      <c r="I963" s="22">
        <v>45548</v>
      </c>
      <c r="J963" s="22">
        <v>45551</v>
      </c>
      <c r="K963" t="s">
        <v>119</v>
      </c>
      <c r="L963" t="s">
        <v>227</v>
      </c>
      <c r="M963" t="s">
        <v>382</v>
      </c>
      <c r="N963" t="s">
        <v>105</v>
      </c>
      <c r="O963" t="s">
        <v>106</v>
      </c>
      <c r="P963" t="s">
        <v>107</v>
      </c>
      <c r="Q963" t="s">
        <v>108</v>
      </c>
      <c r="R963" t="s">
        <v>109</v>
      </c>
    </row>
    <row r="964" spans="1:18" x14ac:dyDescent="0.3">
      <c r="A964">
        <v>76166</v>
      </c>
      <c r="B964">
        <v>122</v>
      </c>
      <c r="C964" t="s">
        <v>28</v>
      </c>
      <c r="D964" t="s">
        <v>221</v>
      </c>
      <c r="E964">
        <v>835.3</v>
      </c>
      <c r="F964" s="22">
        <v>45561</v>
      </c>
      <c r="G964" s="22">
        <v>45560</v>
      </c>
      <c r="H964" s="22">
        <v>45560</v>
      </c>
      <c r="I964" s="22">
        <v>45546</v>
      </c>
      <c r="J964" s="22">
        <v>45553</v>
      </c>
      <c r="K964" t="s">
        <v>104</v>
      </c>
      <c r="N964" t="s">
        <v>105</v>
      </c>
      <c r="O964" t="s">
        <v>106</v>
      </c>
      <c r="P964" t="s">
        <v>107</v>
      </c>
      <c r="Q964" t="s">
        <v>108</v>
      </c>
      <c r="R964" t="s">
        <v>109</v>
      </c>
    </row>
    <row r="965" spans="1:18" x14ac:dyDescent="0.3">
      <c r="A965">
        <v>76172</v>
      </c>
      <c r="B965">
        <v>122</v>
      </c>
      <c r="C965" t="s">
        <v>28</v>
      </c>
      <c r="D965" t="s">
        <v>110</v>
      </c>
      <c r="E965">
        <v>351.5</v>
      </c>
      <c r="F965" s="22">
        <v>45562</v>
      </c>
      <c r="G965" s="22">
        <v>45560</v>
      </c>
      <c r="H965" s="22">
        <v>45560</v>
      </c>
      <c r="I965" s="22">
        <v>45547</v>
      </c>
      <c r="J965" s="22">
        <v>45553</v>
      </c>
      <c r="K965" t="s">
        <v>104</v>
      </c>
      <c r="N965" t="s">
        <v>105</v>
      </c>
      <c r="O965" t="s">
        <v>106</v>
      </c>
      <c r="P965" t="s">
        <v>107</v>
      </c>
      <c r="Q965" t="s">
        <v>108</v>
      </c>
      <c r="R965" t="s">
        <v>109</v>
      </c>
    </row>
    <row r="966" spans="1:18" x14ac:dyDescent="0.3">
      <c r="A966">
        <v>76174</v>
      </c>
      <c r="B966">
        <v>122</v>
      </c>
      <c r="C966" t="s">
        <v>28</v>
      </c>
      <c r="D966" t="s">
        <v>221</v>
      </c>
      <c r="E966">
        <v>705.2</v>
      </c>
      <c r="F966" s="22">
        <v>45561</v>
      </c>
      <c r="G966" s="22">
        <v>45560</v>
      </c>
      <c r="H966" s="22">
        <v>45560</v>
      </c>
      <c r="I966" s="22">
        <v>45546</v>
      </c>
      <c r="J966" s="22">
        <v>45553</v>
      </c>
      <c r="K966" t="s">
        <v>104</v>
      </c>
      <c r="N966" t="s">
        <v>105</v>
      </c>
      <c r="O966" t="s">
        <v>106</v>
      </c>
      <c r="P966" t="s">
        <v>107</v>
      </c>
      <c r="Q966" t="s">
        <v>108</v>
      </c>
      <c r="R966" t="s">
        <v>109</v>
      </c>
    </row>
    <row r="967" spans="1:18" x14ac:dyDescent="0.3">
      <c r="A967">
        <v>76178</v>
      </c>
      <c r="B967">
        <v>122</v>
      </c>
      <c r="C967" t="s">
        <v>28</v>
      </c>
      <c r="D967" t="s">
        <v>195</v>
      </c>
      <c r="E967">
        <v>752.74</v>
      </c>
      <c r="F967" s="22">
        <v>45561</v>
      </c>
      <c r="G967" s="22">
        <v>45560</v>
      </c>
      <c r="H967" s="22">
        <v>45560</v>
      </c>
      <c r="I967" s="22">
        <v>45547</v>
      </c>
      <c r="J967" s="22">
        <v>45553</v>
      </c>
      <c r="K967" t="s">
        <v>104</v>
      </c>
      <c r="N967" t="s">
        <v>105</v>
      </c>
      <c r="O967" t="s">
        <v>106</v>
      </c>
      <c r="P967" t="s">
        <v>107</v>
      </c>
      <c r="Q967" t="s">
        <v>108</v>
      </c>
      <c r="R967" t="s">
        <v>109</v>
      </c>
    </row>
    <row r="968" spans="1:18" x14ac:dyDescent="0.3">
      <c r="A968">
        <v>76179</v>
      </c>
      <c r="B968">
        <v>122</v>
      </c>
      <c r="C968" t="s">
        <v>28</v>
      </c>
      <c r="D968" t="s">
        <v>221</v>
      </c>
      <c r="E968">
        <v>749.25</v>
      </c>
      <c r="F968" s="22">
        <v>45561</v>
      </c>
      <c r="G968" s="22">
        <v>45560</v>
      </c>
      <c r="H968" s="22">
        <v>45560</v>
      </c>
      <c r="I968" s="22">
        <v>45547</v>
      </c>
      <c r="J968" s="22">
        <v>45553</v>
      </c>
      <c r="K968" t="s">
        <v>104</v>
      </c>
      <c r="N968" t="s">
        <v>105</v>
      </c>
      <c r="O968" t="s">
        <v>106</v>
      </c>
      <c r="P968" t="s">
        <v>107</v>
      </c>
      <c r="Q968" t="s">
        <v>108</v>
      </c>
      <c r="R968" t="s">
        <v>109</v>
      </c>
    </row>
    <row r="969" spans="1:18" x14ac:dyDescent="0.3">
      <c r="A969">
        <v>76186</v>
      </c>
      <c r="B969">
        <v>122</v>
      </c>
      <c r="C969" t="s">
        <v>28</v>
      </c>
      <c r="D969" t="s">
        <v>162</v>
      </c>
      <c r="E969">
        <v>256.77999999999997</v>
      </c>
      <c r="F969" s="22">
        <v>45561</v>
      </c>
      <c r="G969" s="22">
        <v>45560</v>
      </c>
      <c r="H969" s="22">
        <v>45560</v>
      </c>
      <c r="I969" s="22">
        <v>45546</v>
      </c>
      <c r="J969" s="22">
        <v>45553</v>
      </c>
      <c r="K969" t="s">
        <v>104</v>
      </c>
      <c r="N969" t="s">
        <v>105</v>
      </c>
      <c r="O969" t="s">
        <v>106</v>
      </c>
      <c r="P969" t="s">
        <v>107</v>
      </c>
      <c r="Q969" t="s">
        <v>108</v>
      </c>
      <c r="R969" t="s">
        <v>109</v>
      </c>
    </row>
    <row r="970" spans="1:18" x14ac:dyDescent="0.3">
      <c r="A970">
        <v>76192</v>
      </c>
      <c r="B970">
        <v>122</v>
      </c>
      <c r="C970" t="s">
        <v>28</v>
      </c>
      <c r="D970" t="s">
        <v>162</v>
      </c>
      <c r="E970">
        <v>261.95999999999998</v>
      </c>
      <c r="F970" s="22">
        <v>45563</v>
      </c>
      <c r="G970" s="22">
        <v>45560</v>
      </c>
      <c r="H970" s="22">
        <v>45560</v>
      </c>
      <c r="I970" s="22">
        <v>45548</v>
      </c>
      <c r="J970" s="22">
        <v>45553</v>
      </c>
      <c r="K970" t="s">
        <v>104</v>
      </c>
      <c r="N970" t="s">
        <v>105</v>
      </c>
      <c r="O970" t="s">
        <v>106</v>
      </c>
      <c r="P970" t="s">
        <v>107</v>
      </c>
      <c r="Q970" t="s">
        <v>108</v>
      </c>
      <c r="R970" t="s">
        <v>109</v>
      </c>
    </row>
    <row r="971" spans="1:18" x14ac:dyDescent="0.3">
      <c r="A971">
        <v>76255</v>
      </c>
      <c r="B971">
        <v>122</v>
      </c>
      <c r="C971" t="s">
        <v>28</v>
      </c>
      <c r="D971" t="s">
        <v>201</v>
      </c>
      <c r="E971">
        <v>1176</v>
      </c>
      <c r="F971" s="22">
        <v>45562</v>
      </c>
      <c r="G971" s="22">
        <v>45560</v>
      </c>
      <c r="H971" s="22">
        <v>45560</v>
      </c>
      <c r="I971" s="22">
        <v>45548</v>
      </c>
      <c r="J971" s="22">
        <v>45553</v>
      </c>
      <c r="K971" t="s">
        <v>104</v>
      </c>
      <c r="N971" t="s">
        <v>105</v>
      </c>
      <c r="O971" t="s">
        <v>106</v>
      </c>
      <c r="P971" t="s">
        <v>107</v>
      </c>
      <c r="Q971" t="s">
        <v>108</v>
      </c>
      <c r="R971" t="s">
        <v>109</v>
      </c>
    </row>
    <row r="972" spans="1:18" x14ac:dyDescent="0.3">
      <c r="A972">
        <v>73336</v>
      </c>
      <c r="B972">
        <v>122</v>
      </c>
      <c r="C972" t="s">
        <v>28</v>
      </c>
      <c r="D972" t="s">
        <v>219</v>
      </c>
      <c r="E972">
        <v>281.41000000000003</v>
      </c>
      <c r="F972" s="22">
        <v>45562</v>
      </c>
      <c r="G972" s="22">
        <v>45560</v>
      </c>
      <c r="H972" s="22">
        <v>45560</v>
      </c>
      <c r="I972" s="22">
        <v>45533</v>
      </c>
      <c r="J972" s="22">
        <v>45538</v>
      </c>
      <c r="K972" t="s">
        <v>104</v>
      </c>
      <c r="N972" t="s">
        <v>105</v>
      </c>
      <c r="O972" t="s">
        <v>106</v>
      </c>
      <c r="P972" t="s">
        <v>107</v>
      </c>
      <c r="Q972" t="s">
        <v>108</v>
      </c>
      <c r="R972" t="s">
        <v>109</v>
      </c>
    </row>
    <row r="973" spans="1:18" x14ac:dyDescent="0.3">
      <c r="A973">
        <v>73396</v>
      </c>
      <c r="B973">
        <v>122</v>
      </c>
      <c r="C973" t="s">
        <v>28</v>
      </c>
      <c r="D973" t="s">
        <v>153</v>
      </c>
      <c r="E973">
        <v>473.4</v>
      </c>
      <c r="F973" s="22">
        <v>45561</v>
      </c>
      <c r="G973" s="22">
        <v>45560</v>
      </c>
      <c r="H973" s="22">
        <v>45560</v>
      </c>
      <c r="I973" s="22">
        <v>45531</v>
      </c>
      <c r="J973" s="22">
        <v>45538</v>
      </c>
      <c r="K973" t="s">
        <v>104</v>
      </c>
      <c r="N973" t="s">
        <v>105</v>
      </c>
      <c r="O973" t="s">
        <v>106</v>
      </c>
      <c r="P973" t="s">
        <v>107</v>
      </c>
      <c r="Q973" t="s">
        <v>108</v>
      </c>
      <c r="R973" t="s">
        <v>109</v>
      </c>
    </row>
    <row r="974" spans="1:18" x14ac:dyDescent="0.3">
      <c r="A974">
        <v>73453</v>
      </c>
      <c r="B974">
        <v>122</v>
      </c>
      <c r="C974" t="s">
        <v>28</v>
      </c>
      <c r="D974" t="s">
        <v>152</v>
      </c>
      <c r="E974">
        <v>2571.6</v>
      </c>
      <c r="F974" s="22">
        <v>45562</v>
      </c>
      <c r="G974" s="22">
        <v>45560</v>
      </c>
      <c r="H974" s="22">
        <v>45560</v>
      </c>
      <c r="I974" s="22">
        <v>45531</v>
      </c>
      <c r="J974" s="22">
        <v>45538</v>
      </c>
      <c r="K974" t="s">
        <v>104</v>
      </c>
      <c r="N974" t="s">
        <v>105</v>
      </c>
      <c r="O974" t="s">
        <v>106</v>
      </c>
      <c r="P974" t="s">
        <v>107</v>
      </c>
      <c r="Q974" t="s">
        <v>108</v>
      </c>
      <c r="R974" t="s">
        <v>109</v>
      </c>
    </row>
    <row r="975" spans="1:18" x14ac:dyDescent="0.3">
      <c r="A975">
        <v>73481</v>
      </c>
      <c r="B975">
        <v>122</v>
      </c>
      <c r="C975" t="s">
        <v>28</v>
      </c>
      <c r="D975" t="s">
        <v>379</v>
      </c>
      <c r="E975">
        <v>500</v>
      </c>
      <c r="F975" s="22">
        <v>45564</v>
      </c>
      <c r="G975" s="22">
        <v>45560</v>
      </c>
      <c r="H975" s="22">
        <v>45560</v>
      </c>
      <c r="I975" s="22">
        <v>45532</v>
      </c>
      <c r="J975" s="22">
        <v>45538</v>
      </c>
      <c r="K975" t="s">
        <v>119</v>
      </c>
      <c r="L975" t="s">
        <v>279</v>
      </c>
      <c r="M975" t="s">
        <v>279</v>
      </c>
      <c r="N975" t="s">
        <v>105</v>
      </c>
      <c r="O975" t="s">
        <v>106</v>
      </c>
      <c r="P975" t="s">
        <v>107</v>
      </c>
      <c r="Q975" t="s">
        <v>108</v>
      </c>
      <c r="R975" t="s">
        <v>109</v>
      </c>
    </row>
    <row r="976" spans="1:18" x14ac:dyDescent="0.3">
      <c r="A976">
        <v>77512</v>
      </c>
      <c r="B976">
        <v>122</v>
      </c>
      <c r="C976" t="s">
        <v>28</v>
      </c>
      <c r="D976" t="s">
        <v>180</v>
      </c>
      <c r="E976">
        <v>195.8</v>
      </c>
      <c r="F976" s="22">
        <v>45560</v>
      </c>
      <c r="G976" s="22"/>
      <c r="H976" s="22">
        <v>45560</v>
      </c>
      <c r="I976" s="22">
        <v>45560</v>
      </c>
      <c r="J976" s="22">
        <v>45561</v>
      </c>
      <c r="K976" t="s">
        <v>181</v>
      </c>
      <c r="L976" t="s">
        <v>182</v>
      </c>
      <c r="M976" t="s">
        <v>18</v>
      </c>
      <c r="Q976" t="s">
        <v>108</v>
      </c>
    </row>
    <row r="977" spans="1:18" x14ac:dyDescent="0.3">
      <c r="A977">
        <v>49761</v>
      </c>
      <c r="B977">
        <v>122</v>
      </c>
      <c r="C977" t="s">
        <v>28</v>
      </c>
      <c r="D977" t="s">
        <v>239</v>
      </c>
      <c r="E977">
        <v>3172.43</v>
      </c>
      <c r="F977" s="22">
        <v>45561</v>
      </c>
      <c r="G977" s="22">
        <v>45560</v>
      </c>
      <c r="H977" s="22">
        <v>45560</v>
      </c>
      <c r="I977" s="22">
        <v>45505</v>
      </c>
      <c r="J977" s="22">
        <v>45398</v>
      </c>
      <c r="K977" t="s">
        <v>104</v>
      </c>
      <c r="L977" t="s">
        <v>213</v>
      </c>
      <c r="M977" t="s">
        <v>240</v>
      </c>
      <c r="N977" t="s">
        <v>105</v>
      </c>
      <c r="O977" t="s">
        <v>106</v>
      </c>
      <c r="P977" t="s">
        <v>107</v>
      </c>
      <c r="Q977" t="s">
        <v>108</v>
      </c>
      <c r="R977" t="s">
        <v>109</v>
      </c>
    </row>
    <row r="978" spans="1:18" x14ac:dyDescent="0.3">
      <c r="A978">
        <v>50157</v>
      </c>
      <c r="B978">
        <v>122</v>
      </c>
      <c r="C978" t="s">
        <v>28</v>
      </c>
      <c r="D978" t="s">
        <v>171</v>
      </c>
      <c r="E978">
        <v>6533.34</v>
      </c>
      <c r="F978" s="22">
        <v>45562</v>
      </c>
      <c r="G978" s="22">
        <v>45560</v>
      </c>
      <c r="H978" s="22">
        <v>45560</v>
      </c>
      <c r="I978" s="22">
        <v>45536</v>
      </c>
      <c r="J978" s="22">
        <v>45399</v>
      </c>
      <c r="K978" t="s">
        <v>104</v>
      </c>
      <c r="L978" t="s">
        <v>172</v>
      </c>
      <c r="M978" t="s">
        <v>173</v>
      </c>
      <c r="N978" t="s">
        <v>105</v>
      </c>
      <c r="O978" t="s">
        <v>106</v>
      </c>
      <c r="P978" t="s">
        <v>107</v>
      </c>
      <c r="Q978" t="s">
        <v>108</v>
      </c>
      <c r="R978" t="s">
        <v>109</v>
      </c>
    </row>
    <row r="979" spans="1:18" x14ac:dyDescent="0.3">
      <c r="A979">
        <v>51144</v>
      </c>
      <c r="B979">
        <v>122</v>
      </c>
      <c r="C979" t="s">
        <v>28</v>
      </c>
      <c r="D979" t="s">
        <v>174</v>
      </c>
      <c r="E979">
        <v>11420.02</v>
      </c>
      <c r="F979" s="22">
        <v>45564</v>
      </c>
      <c r="G979" s="22">
        <v>45560</v>
      </c>
      <c r="H979" s="22">
        <v>45560</v>
      </c>
      <c r="I979" s="22">
        <v>45406</v>
      </c>
      <c r="J979" s="22"/>
      <c r="K979" t="s">
        <v>119</v>
      </c>
      <c r="L979" t="s">
        <v>169</v>
      </c>
      <c r="M979" t="s">
        <v>170</v>
      </c>
      <c r="N979" t="s">
        <v>105</v>
      </c>
      <c r="O979" t="s">
        <v>106</v>
      </c>
      <c r="P979" t="s">
        <v>107</v>
      </c>
      <c r="Q979" t="s">
        <v>108</v>
      </c>
      <c r="R979" t="s">
        <v>109</v>
      </c>
    </row>
    <row r="980" spans="1:18" x14ac:dyDescent="0.3">
      <c r="A980">
        <v>58521</v>
      </c>
      <c r="B980">
        <v>122</v>
      </c>
      <c r="C980" t="s">
        <v>28</v>
      </c>
      <c r="D980" t="s">
        <v>163</v>
      </c>
      <c r="E980">
        <v>12712.33</v>
      </c>
      <c r="F980" s="22">
        <v>45560</v>
      </c>
      <c r="G980" s="22">
        <v>45558</v>
      </c>
      <c r="H980" s="22">
        <v>45560</v>
      </c>
      <c r="I980" s="22">
        <v>45560</v>
      </c>
      <c r="J980" s="22"/>
      <c r="K980" t="s">
        <v>104</v>
      </c>
      <c r="L980" t="s">
        <v>120</v>
      </c>
      <c r="M980" t="s">
        <v>164</v>
      </c>
      <c r="N980" t="s">
        <v>105</v>
      </c>
      <c r="O980" t="s">
        <v>106</v>
      </c>
      <c r="P980" t="s">
        <v>107</v>
      </c>
      <c r="Q980" t="s">
        <v>108</v>
      </c>
      <c r="R980" t="s">
        <v>109</v>
      </c>
    </row>
    <row r="981" spans="1:18" x14ac:dyDescent="0.3">
      <c r="A981">
        <v>60576</v>
      </c>
      <c r="B981">
        <v>122</v>
      </c>
      <c r="C981" t="s">
        <v>28</v>
      </c>
      <c r="D981" t="s">
        <v>189</v>
      </c>
      <c r="E981">
        <v>119.99</v>
      </c>
      <c r="F981" s="22">
        <v>45560</v>
      </c>
      <c r="G981" s="22">
        <v>45558</v>
      </c>
      <c r="H981" s="22">
        <v>45560</v>
      </c>
      <c r="I981" s="22">
        <v>45534</v>
      </c>
      <c r="J981" s="22"/>
      <c r="K981" t="s">
        <v>104</v>
      </c>
      <c r="L981" t="s">
        <v>190</v>
      </c>
      <c r="M981" t="s">
        <v>191</v>
      </c>
      <c r="N981" t="s">
        <v>105</v>
      </c>
      <c r="O981" t="s">
        <v>106</v>
      </c>
      <c r="P981" t="s">
        <v>107</v>
      </c>
      <c r="Q981" t="s">
        <v>108</v>
      </c>
      <c r="R981" t="s">
        <v>109</v>
      </c>
    </row>
    <row r="982" spans="1:18" x14ac:dyDescent="0.3">
      <c r="A982">
        <v>73455</v>
      </c>
      <c r="B982">
        <v>122</v>
      </c>
      <c r="C982" t="s">
        <v>28</v>
      </c>
      <c r="D982" t="s">
        <v>210</v>
      </c>
      <c r="E982">
        <v>787.3</v>
      </c>
      <c r="F982" s="22">
        <v>45560</v>
      </c>
      <c r="G982" s="22">
        <v>45558</v>
      </c>
      <c r="H982" s="22">
        <v>45558</v>
      </c>
      <c r="I982" s="22">
        <v>45532</v>
      </c>
      <c r="J982" s="22">
        <v>45538</v>
      </c>
      <c r="K982" t="s">
        <v>104</v>
      </c>
      <c r="N982" t="s">
        <v>105</v>
      </c>
      <c r="O982" t="s">
        <v>106</v>
      </c>
      <c r="P982" t="s">
        <v>107</v>
      </c>
      <c r="Q982" t="s">
        <v>108</v>
      </c>
      <c r="R982" t="s">
        <v>109</v>
      </c>
    </row>
    <row r="983" spans="1:18" x14ac:dyDescent="0.3">
      <c r="A983">
        <v>74372</v>
      </c>
      <c r="B983">
        <v>122</v>
      </c>
      <c r="C983" t="s">
        <v>28</v>
      </c>
      <c r="D983" t="s">
        <v>215</v>
      </c>
      <c r="E983">
        <v>470</v>
      </c>
      <c r="F983" s="22">
        <v>45558</v>
      </c>
      <c r="G983" s="22">
        <v>45558</v>
      </c>
      <c r="H983" s="22">
        <v>45558</v>
      </c>
      <c r="I983" s="22">
        <v>45539</v>
      </c>
      <c r="J983" s="22">
        <v>45541</v>
      </c>
      <c r="K983" t="s">
        <v>104</v>
      </c>
      <c r="N983" t="s">
        <v>105</v>
      </c>
      <c r="O983" t="s">
        <v>106</v>
      </c>
      <c r="P983" t="s">
        <v>107</v>
      </c>
      <c r="Q983" t="s">
        <v>108</v>
      </c>
      <c r="R983" t="s">
        <v>109</v>
      </c>
    </row>
    <row r="984" spans="1:18" x14ac:dyDescent="0.3">
      <c r="A984">
        <v>74387</v>
      </c>
      <c r="B984">
        <v>122</v>
      </c>
      <c r="C984" t="s">
        <v>28</v>
      </c>
      <c r="D984" t="s">
        <v>110</v>
      </c>
      <c r="E984">
        <v>964</v>
      </c>
      <c r="F984" s="22">
        <v>45558</v>
      </c>
      <c r="G984" s="22">
        <v>45558</v>
      </c>
      <c r="H984" s="22">
        <v>45558</v>
      </c>
      <c r="I984" s="22">
        <v>45541</v>
      </c>
      <c r="J984" s="22">
        <v>45541</v>
      </c>
      <c r="K984" t="s">
        <v>104</v>
      </c>
      <c r="N984" t="s">
        <v>105</v>
      </c>
      <c r="O984" t="s">
        <v>106</v>
      </c>
      <c r="P984" t="s">
        <v>107</v>
      </c>
      <c r="Q984" t="s">
        <v>108</v>
      </c>
      <c r="R984" t="s">
        <v>109</v>
      </c>
    </row>
    <row r="985" spans="1:18" x14ac:dyDescent="0.3">
      <c r="A985">
        <v>74467</v>
      </c>
      <c r="B985">
        <v>122</v>
      </c>
      <c r="C985" t="s">
        <v>28</v>
      </c>
      <c r="D985" t="s">
        <v>288</v>
      </c>
      <c r="E985">
        <v>635.23</v>
      </c>
      <c r="F985" s="22">
        <v>45558</v>
      </c>
      <c r="G985" s="22">
        <v>45558</v>
      </c>
      <c r="H985" s="22">
        <v>45558</v>
      </c>
      <c r="I985" s="22">
        <v>45541</v>
      </c>
      <c r="J985" s="22">
        <v>45544</v>
      </c>
      <c r="K985" t="s">
        <v>104</v>
      </c>
      <c r="N985" t="s">
        <v>105</v>
      </c>
      <c r="O985" t="s">
        <v>106</v>
      </c>
      <c r="P985" t="s">
        <v>107</v>
      </c>
      <c r="Q985" t="s">
        <v>108</v>
      </c>
      <c r="R985" t="s">
        <v>109</v>
      </c>
    </row>
    <row r="986" spans="1:18" x14ac:dyDescent="0.3">
      <c r="A986">
        <v>75314</v>
      </c>
      <c r="B986">
        <v>122</v>
      </c>
      <c r="C986" t="s">
        <v>28</v>
      </c>
      <c r="D986" t="s">
        <v>204</v>
      </c>
      <c r="E986">
        <v>487.78</v>
      </c>
      <c r="F986" s="22">
        <v>45559</v>
      </c>
      <c r="G986" s="22">
        <v>45558</v>
      </c>
      <c r="H986" s="22">
        <v>45558</v>
      </c>
      <c r="I986" s="22">
        <v>45545</v>
      </c>
      <c r="J986" s="22">
        <v>45551</v>
      </c>
      <c r="K986" t="s">
        <v>104</v>
      </c>
      <c r="N986" t="s">
        <v>105</v>
      </c>
      <c r="O986" t="s">
        <v>106</v>
      </c>
      <c r="P986" t="s">
        <v>107</v>
      </c>
      <c r="Q986" t="s">
        <v>108</v>
      </c>
      <c r="R986" t="s">
        <v>109</v>
      </c>
    </row>
    <row r="987" spans="1:18" x14ac:dyDescent="0.3">
      <c r="A987">
        <v>75316</v>
      </c>
      <c r="B987">
        <v>122</v>
      </c>
      <c r="C987" t="s">
        <v>28</v>
      </c>
      <c r="D987" t="s">
        <v>203</v>
      </c>
      <c r="E987">
        <v>181.47</v>
      </c>
      <c r="F987" s="22">
        <v>45559</v>
      </c>
      <c r="G987" s="22">
        <v>45558</v>
      </c>
      <c r="H987" s="22">
        <v>45558</v>
      </c>
      <c r="I987" s="22">
        <v>45545</v>
      </c>
      <c r="J987" s="22">
        <v>45551</v>
      </c>
      <c r="K987" t="s">
        <v>104</v>
      </c>
      <c r="N987" t="s">
        <v>105</v>
      </c>
      <c r="O987" t="s">
        <v>106</v>
      </c>
      <c r="P987" t="s">
        <v>107</v>
      </c>
      <c r="Q987" t="s">
        <v>108</v>
      </c>
      <c r="R987" t="s">
        <v>109</v>
      </c>
    </row>
    <row r="988" spans="1:18" x14ac:dyDescent="0.3">
      <c r="A988">
        <v>75318</v>
      </c>
      <c r="B988">
        <v>122</v>
      </c>
      <c r="C988" t="s">
        <v>28</v>
      </c>
      <c r="D988" t="s">
        <v>288</v>
      </c>
      <c r="E988">
        <v>126</v>
      </c>
      <c r="F988" s="22">
        <v>45560</v>
      </c>
      <c r="G988" s="22">
        <v>45558</v>
      </c>
      <c r="H988" s="22">
        <v>45558</v>
      </c>
      <c r="I988" s="22">
        <v>45546</v>
      </c>
      <c r="J988" s="22">
        <v>45551</v>
      </c>
      <c r="K988" t="s">
        <v>104</v>
      </c>
      <c r="N988" t="s">
        <v>105</v>
      </c>
      <c r="O988" t="s">
        <v>106</v>
      </c>
      <c r="P988" t="s">
        <v>107</v>
      </c>
      <c r="Q988" t="s">
        <v>108</v>
      </c>
      <c r="R988" t="s">
        <v>109</v>
      </c>
    </row>
    <row r="989" spans="1:18" x14ac:dyDescent="0.3">
      <c r="A989">
        <v>75322</v>
      </c>
      <c r="B989">
        <v>122</v>
      </c>
      <c r="C989" t="s">
        <v>28</v>
      </c>
      <c r="D989" t="s">
        <v>199</v>
      </c>
      <c r="E989">
        <v>568.5</v>
      </c>
      <c r="F989" s="22">
        <v>45560</v>
      </c>
      <c r="G989" s="22">
        <v>45558</v>
      </c>
      <c r="H989" s="22">
        <v>45558</v>
      </c>
      <c r="I989" s="22">
        <v>45545</v>
      </c>
      <c r="J989" s="22">
        <v>45551</v>
      </c>
      <c r="K989" t="s">
        <v>104</v>
      </c>
      <c r="N989" t="s">
        <v>105</v>
      </c>
      <c r="O989" t="s">
        <v>106</v>
      </c>
      <c r="P989" t="s">
        <v>107</v>
      </c>
      <c r="Q989" t="s">
        <v>108</v>
      </c>
      <c r="R989" t="s">
        <v>109</v>
      </c>
    </row>
    <row r="990" spans="1:18" x14ac:dyDescent="0.3">
      <c r="A990">
        <v>77216</v>
      </c>
      <c r="B990">
        <v>122</v>
      </c>
      <c r="C990" t="s">
        <v>28</v>
      </c>
      <c r="D990" t="s">
        <v>180</v>
      </c>
      <c r="E990">
        <v>12.3</v>
      </c>
      <c r="F990" s="22">
        <v>45558</v>
      </c>
      <c r="G990" s="22"/>
      <c r="H990" s="22">
        <v>45558</v>
      </c>
      <c r="I990" s="22">
        <v>45558</v>
      </c>
      <c r="J990" s="22">
        <v>45559</v>
      </c>
      <c r="K990" t="s">
        <v>181</v>
      </c>
      <c r="L990" t="s">
        <v>182</v>
      </c>
      <c r="M990" t="s">
        <v>18</v>
      </c>
      <c r="Q990" t="s">
        <v>108</v>
      </c>
    </row>
    <row r="991" spans="1:18" x14ac:dyDescent="0.3">
      <c r="A991">
        <v>75331</v>
      </c>
      <c r="B991">
        <v>122</v>
      </c>
      <c r="C991" t="s">
        <v>28</v>
      </c>
      <c r="D991" t="s">
        <v>195</v>
      </c>
      <c r="E991">
        <v>3988.49</v>
      </c>
      <c r="F991" s="22">
        <v>45558</v>
      </c>
      <c r="G991" s="22">
        <v>45558</v>
      </c>
      <c r="H991" s="22">
        <v>45558</v>
      </c>
      <c r="I991" s="22">
        <v>45544</v>
      </c>
      <c r="J991" s="22">
        <v>45551</v>
      </c>
      <c r="K991" t="s">
        <v>104</v>
      </c>
      <c r="N991" t="s">
        <v>105</v>
      </c>
      <c r="O991" t="s">
        <v>106</v>
      </c>
      <c r="P991" t="s">
        <v>107</v>
      </c>
      <c r="Q991" t="s">
        <v>108</v>
      </c>
      <c r="R991" t="s">
        <v>109</v>
      </c>
    </row>
    <row r="992" spans="1:18" x14ac:dyDescent="0.3">
      <c r="A992">
        <v>75333</v>
      </c>
      <c r="B992">
        <v>122</v>
      </c>
      <c r="C992" t="s">
        <v>28</v>
      </c>
      <c r="D992" t="s">
        <v>159</v>
      </c>
      <c r="E992">
        <v>319.5</v>
      </c>
      <c r="F992" s="22">
        <v>45560</v>
      </c>
      <c r="G992" s="22">
        <v>45558</v>
      </c>
      <c r="H992" s="22">
        <v>45558</v>
      </c>
      <c r="I992" s="22">
        <v>45544</v>
      </c>
      <c r="J992" s="22">
        <v>45551</v>
      </c>
      <c r="K992" t="s">
        <v>104</v>
      </c>
      <c r="N992" t="s">
        <v>105</v>
      </c>
      <c r="O992" t="s">
        <v>106</v>
      </c>
      <c r="P992" t="s">
        <v>107</v>
      </c>
      <c r="Q992" t="s">
        <v>108</v>
      </c>
      <c r="R992" t="s">
        <v>109</v>
      </c>
    </row>
    <row r="993" spans="1:18" x14ac:dyDescent="0.3">
      <c r="A993">
        <v>75339</v>
      </c>
      <c r="B993">
        <v>122</v>
      </c>
      <c r="C993" t="s">
        <v>28</v>
      </c>
      <c r="D993" t="s">
        <v>223</v>
      </c>
      <c r="E993">
        <v>490</v>
      </c>
      <c r="F993" s="22">
        <v>45560</v>
      </c>
      <c r="G993" s="22">
        <v>45558</v>
      </c>
      <c r="H993" s="22">
        <v>45558</v>
      </c>
      <c r="I993" s="22">
        <v>45545</v>
      </c>
      <c r="J993" s="22">
        <v>45551</v>
      </c>
      <c r="K993" t="s">
        <v>104</v>
      </c>
      <c r="N993" t="s">
        <v>105</v>
      </c>
      <c r="O993" t="s">
        <v>106</v>
      </c>
      <c r="P993" t="s">
        <v>107</v>
      </c>
      <c r="Q993" t="s">
        <v>108</v>
      </c>
      <c r="R993" t="s">
        <v>109</v>
      </c>
    </row>
    <row r="994" spans="1:18" x14ac:dyDescent="0.3">
      <c r="A994">
        <v>75357</v>
      </c>
      <c r="B994">
        <v>122</v>
      </c>
      <c r="C994" t="s">
        <v>28</v>
      </c>
      <c r="D994" t="s">
        <v>162</v>
      </c>
      <c r="E994">
        <v>396.27</v>
      </c>
      <c r="F994" s="22">
        <v>45559</v>
      </c>
      <c r="G994" s="22">
        <v>45558</v>
      </c>
      <c r="H994" s="22">
        <v>45558</v>
      </c>
      <c r="I994" s="22">
        <v>45544</v>
      </c>
      <c r="J994" s="22">
        <v>45551</v>
      </c>
      <c r="K994" t="s">
        <v>104</v>
      </c>
      <c r="N994" t="s">
        <v>105</v>
      </c>
      <c r="O994" t="s">
        <v>106</v>
      </c>
      <c r="P994" t="s">
        <v>107</v>
      </c>
      <c r="Q994" t="s">
        <v>108</v>
      </c>
      <c r="R994" t="s">
        <v>109</v>
      </c>
    </row>
    <row r="995" spans="1:18" x14ac:dyDescent="0.3">
      <c r="A995">
        <v>75374</v>
      </c>
      <c r="B995">
        <v>122</v>
      </c>
      <c r="C995" t="s">
        <v>28</v>
      </c>
      <c r="D995" t="s">
        <v>288</v>
      </c>
      <c r="E995">
        <v>1495.6</v>
      </c>
      <c r="F995" s="22">
        <v>45559</v>
      </c>
      <c r="G995" s="22">
        <v>45558</v>
      </c>
      <c r="H995" s="22">
        <v>45558</v>
      </c>
      <c r="I995" s="22">
        <v>45544</v>
      </c>
      <c r="J995" s="22">
        <v>45551</v>
      </c>
      <c r="K995" t="s">
        <v>104</v>
      </c>
      <c r="N995" t="s">
        <v>105</v>
      </c>
      <c r="O995" t="s">
        <v>106</v>
      </c>
      <c r="P995" t="s">
        <v>107</v>
      </c>
      <c r="Q995" t="s">
        <v>108</v>
      </c>
      <c r="R995" t="s">
        <v>109</v>
      </c>
    </row>
    <row r="996" spans="1:18" x14ac:dyDescent="0.3">
      <c r="A996">
        <v>75386</v>
      </c>
      <c r="B996">
        <v>122</v>
      </c>
      <c r="C996" t="s">
        <v>28</v>
      </c>
      <c r="D996" t="s">
        <v>110</v>
      </c>
      <c r="E996">
        <v>968.1</v>
      </c>
      <c r="F996" s="22">
        <v>45559</v>
      </c>
      <c r="G996" s="22">
        <v>45558</v>
      </c>
      <c r="H996" s="22">
        <v>45558</v>
      </c>
      <c r="I996" s="22">
        <v>45544</v>
      </c>
      <c r="J996" s="22">
        <v>45551</v>
      </c>
      <c r="K996" t="s">
        <v>104</v>
      </c>
      <c r="N996" t="s">
        <v>105</v>
      </c>
      <c r="O996" t="s">
        <v>106</v>
      </c>
      <c r="P996" t="s">
        <v>107</v>
      </c>
      <c r="Q996" t="s">
        <v>108</v>
      </c>
      <c r="R996" t="s">
        <v>109</v>
      </c>
    </row>
    <row r="997" spans="1:18" x14ac:dyDescent="0.3">
      <c r="A997">
        <v>75689</v>
      </c>
      <c r="B997">
        <v>122</v>
      </c>
      <c r="C997" t="s">
        <v>28</v>
      </c>
      <c r="D997" t="s">
        <v>195</v>
      </c>
      <c r="E997">
        <v>2070.79</v>
      </c>
      <c r="F997" s="22">
        <v>45560</v>
      </c>
      <c r="G997" s="22">
        <v>45558</v>
      </c>
      <c r="H997" s="22">
        <v>45558</v>
      </c>
      <c r="I997" s="22">
        <v>45546</v>
      </c>
      <c r="J997" s="22">
        <v>45551</v>
      </c>
      <c r="K997" t="s">
        <v>104</v>
      </c>
      <c r="N997" t="s">
        <v>105</v>
      </c>
      <c r="O997" t="s">
        <v>106</v>
      </c>
      <c r="P997" t="s">
        <v>107</v>
      </c>
      <c r="Q997" t="s">
        <v>108</v>
      </c>
      <c r="R997" t="s">
        <v>109</v>
      </c>
    </row>
    <row r="998" spans="1:18" x14ac:dyDescent="0.3">
      <c r="A998">
        <v>75691</v>
      </c>
      <c r="B998">
        <v>122</v>
      </c>
      <c r="C998" t="s">
        <v>28</v>
      </c>
      <c r="D998" t="s">
        <v>159</v>
      </c>
      <c r="E998">
        <v>429.5</v>
      </c>
      <c r="F998" s="22">
        <v>45559</v>
      </c>
      <c r="G998" s="22">
        <v>45558</v>
      </c>
      <c r="H998" s="22">
        <v>45558</v>
      </c>
      <c r="I998" s="22">
        <v>45546</v>
      </c>
      <c r="J998" s="22">
        <v>45551</v>
      </c>
      <c r="K998" t="s">
        <v>104</v>
      </c>
      <c r="N998" t="s">
        <v>105</v>
      </c>
      <c r="O998" t="s">
        <v>106</v>
      </c>
      <c r="P998" t="s">
        <v>107</v>
      </c>
      <c r="Q998" t="s">
        <v>108</v>
      </c>
      <c r="R998" t="s">
        <v>109</v>
      </c>
    </row>
    <row r="999" spans="1:18" x14ac:dyDescent="0.3">
      <c r="A999">
        <v>75706</v>
      </c>
      <c r="B999">
        <v>122</v>
      </c>
      <c r="C999" t="s">
        <v>28</v>
      </c>
      <c r="D999" t="s">
        <v>402</v>
      </c>
      <c r="E999">
        <v>272</v>
      </c>
      <c r="F999" s="22">
        <v>45558</v>
      </c>
      <c r="G999" s="22">
        <v>45558</v>
      </c>
      <c r="H999" s="22">
        <v>45558</v>
      </c>
      <c r="I999" s="22">
        <v>45544</v>
      </c>
      <c r="J999" s="22">
        <v>45551</v>
      </c>
      <c r="K999" t="s">
        <v>104</v>
      </c>
      <c r="N999" t="s">
        <v>105</v>
      </c>
      <c r="O999" t="s">
        <v>106</v>
      </c>
      <c r="P999" t="s">
        <v>107</v>
      </c>
      <c r="Q999" t="s">
        <v>108</v>
      </c>
      <c r="R999" t="s">
        <v>109</v>
      </c>
    </row>
    <row r="1000" spans="1:18" x14ac:dyDescent="0.3">
      <c r="A1000">
        <v>75709</v>
      </c>
      <c r="B1000">
        <v>122</v>
      </c>
      <c r="C1000" t="s">
        <v>28</v>
      </c>
      <c r="D1000" t="s">
        <v>160</v>
      </c>
      <c r="E1000">
        <v>455.8</v>
      </c>
      <c r="F1000" s="22">
        <v>45558</v>
      </c>
      <c r="G1000" s="22">
        <v>45558</v>
      </c>
      <c r="H1000" s="22">
        <v>45558</v>
      </c>
      <c r="I1000" s="22">
        <v>45542</v>
      </c>
      <c r="J1000" s="22">
        <v>45551</v>
      </c>
      <c r="K1000" t="s">
        <v>104</v>
      </c>
      <c r="N1000" t="s">
        <v>105</v>
      </c>
      <c r="O1000" t="s">
        <v>106</v>
      </c>
      <c r="P1000" t="s">
        <v>107</v>
      </c>
      <c r="Q1000" t="s">
        <v>108</v>
      </c>
      <c r="R1000" t="s">
        <v>109</v>
      </c>
    </row>
    <row r="1001" spans="1:18" x14ac:dyDescent="0.3">
      <c r="A1001">
        <v>75711</v>
      </c>
      <c r="B1001">
        <v>122</v>
      </c>
      <c r="C1001" t="s">
        <v>28</v>
      </c>
      <c r="D1001" t="s">
        <v>209</v>
      </c>
      <c r="E1001">
        <v>388.55</v>
      </c>
      <c r="F1001" s="22">
        <v>45558</v>
      </c>
      <c r="G1001" s="22">
        <v>45558</v>
      </c>
      <c r="H1001" s="22">
        <v>45558</v>
      </c>
      <c r="I1001" s="22">
        <v>45544</v>
      </c>
      <c r="J1001" s="22">
        <v>45551</v>
      </c>
      <c r="K1001" t="s">
        <v>104</v>
      </c>
      <c r="N1001" t="s">
        <v>105</v>
      </c>
      <c r="O1001" t="s">
        <v>106</v>
      </c>
      <c r="P1001" t="s">
        <v>107</v>
      </c>
      <c r="Q1001" t="s">
        <v>108</v>
      </c>
      <c r="R1001" t="s">
        <v>109</v>
      </c>
    </row>
    <row r="1002" spans="1:18" x14ac:dyDescent="0.3">
      <c r="A1002">
        <v>75712</v>
      </c>
      <c r="B1002">
        <v>122</v>
      </c>
      <c r="C1002" t="s">
        <v>28</v>
      </c>
      <c r="D1002" t="s">
        <v>392</v>
      </c>
      <c r="E1002">
        <v>410.2</v>
      </c>
      <c r="F1002" s="22">
        <v>45560</v>
      </c>
      <c r="G1002" s="22">
        <v>45558</v>
      </c>
      <c r="H1002" s="22">
        <v>45558</v>
      </c>
      <c r="I1002" s="22">
        <v>45546</v>
      </c>
      <c r="J1002" s="22">
        <v>45551</v>
      </c>
      <c r="K1002" t="s">
        <v>104</v>
      </c>
      <c r="N1002" t="s">
        <v>105</v>
      </c>
      <c r="O1002" t="s">
        <v>106</v>
      </c>
      <c r="P1002" t="s">
        <v>107</v>
      </c>
      <c r="Q1002" t="s">
        <v>108</v>
      </c>
      <c r="R1002" t="s">
        <v>109</v>
      </c>
    </row>
    <row r="1003" spans="1:18" x14ac:dyDescent="0.3">
      <c r="A1003">
        <v>75713</v>
      </c>
      <c r="B1003">
        <v>122</v>
      </c>
      <c r="C1003" t="s">
        <v>28</v>
      </c>
      <c r="D1003" t="s">
        <v>206</v>
      </c>
      <c r="E1003">
        <v>315</v>
      </c>
      <c r="F1003" s="22">
        <v>45560</v>
      </c>
      <c r="G1003" s="22">
        <v>45558</v>
      </c>
      <c r="H1003" s="22">
        <v>45558</v>
      </c>
      <c r="I1003" s="22">
        <v>45545</v>
      </c>
      <c r="J1003" s="22">
        <v>45551</v>
      </c>
      <c r="K1003" t="s">
        <v>104</v>
      </c>
      <c r="N1003" t="s">
        <v>105</v>
      </c>
      <c r="O1003" t="s">
        <v>106</v>
      </c>
      <c r="P1003" t="s">
        <v>107</v>
      </c>
      <c r="Q1003" t="s">
        <v>108</v>
      </c>
      <c r="R1003" t="s">
        <v>109</v>
      </c>
    </row>
    <row r="1004" spans="1:18" x14ac:dyDescent="0.3">
      <c r="A1004">
        <v>75714</v>
      </c>
      <c r="B1004">
        <v>122</v>
      </c>
      <c r="C1004" t="s">
        <v>28</v>
      </c>
      <c r="D1004" t="s">
        <v>206</v>
      </c>
      <c r="E1004">
        <v>1065.7</v>
      </c>
      <c r="F1004" s="22">
        <v>45560</v>
      </c>
      <c r="G1004" s="22">
        <v>45558</v>
      </c>
      <c r="H1004" s="22">
        <v>45558</v>
      </c>
      <c r="I1004" s="22">
        <v>45545</v>
      </c>
      <c r="J1004" s="22">
        <v>45551</v>
      </c>
      <c r="K1004" t="s">
        <v>104</v>
      </c>
      <c r="N1004" t="s">
        <v>105</v>
      </c>
      <c r="O1004" t="s">
        <v>106</v>
      </c>
      <c r="P1004" t="s">
        <v>107</v>
      </c>
      <c r="Q1004" t="s">
        <v>108</v>
      </c>
      <c r="R1004" t="s">
        <v>109</v>
      </c>
    </row>
    <row r="1005" spans="1:18" x14ac:dyDescent="0.3">
      <c r="A1005">
        <v>75716</v>
      </c>
      <c r="B1005">
        <v>122</v>
      </c>
      <c r="C1005" t="s">
        <v>28</v>
      </c>
      <c r="D1005" t="s">
        <v>115</v>
      </c>
      <c r="E1005">
        <v>551.79999999999995</v>
      </c>
      <c r="F1005" s="22">
        <v>45558</v>
      </c>
      <c r="G1005" s="22">
        <v>45558</v>
      </c>
      <c r="H1005" s="22">
        <v>45558</v>
      </c>
      <c r="I1005" s="22">
        <v>45546</v>
      </c>
      <c r="J1005" s="22">
        <v>45551</v>
      </c>
      <c r="K1005" t="s">
        <v>104</v>
      </c>
      <c r="N1005" t="s">
        <v>105</v>
      </c>
      <c r="O1005" t="s">
        <v>106</v>
      </c>
      <c r="P1005" t="s">
        <v>107</v>
      </c>
      <c r="Q1005" t="s">
        <v>108</v>
      </c>
      <c r="R1005" t="s">
        <v>109</v>
      </c>
    </row>
    <row r="1006" spans="1:18" x14ac:dyDescent="0.3">
      <c r="A1006">
        <v>76183</v>
      </c>
      <c r="B1006">
        <v>122</v>
      </c>
      <c r="C1006" t="s">
        <v>28</v>
      </c>
      <c r="D1006" t="s">
        <v>207</v>
      </c>
      <c r="E1006">
        <v>1187.5</v>
      </c>
      <c r="F1006" s="22">
        <v>45560</v>
      </c>
      <c r="G1006" s="22">
        <v>45558</v>
      </c>
      <c r="H1006" s="22">
        <v>45558</v>
      </c>
      <c r="I1006" s="22">
        <v>45546</v>
      </c>
      <c r="J1006" s="22">
        <v>45553</v>
      </c>
      <c r="K1006" t="s">
        <v>104</v>
      </c>
      <c r="N1006" t="s">
        <v>105</v>
      </c>
      <c r="O1006" t="s">
        <v>106</v>
      </c>
      <c r="P1006" t="s">
        <v>107</v>
      </c>
      <c r="Q1006" t="s">
        <v>108</v>
      </c>
      <c r="R1006" t="s">
        <v>109</v>
      </c>
    </row>
    <row r="1007" spans="1:18" x14ac:dyDescent="0.3">
      <c r="A1007">
        <v>76189</v>
      </c>
      <c r="B1007">
        <v>122</v>
      </c>
      <c r="C1007" t="s">
        <v>28</v>
      </c>
      <c r="D1007" t="s">
        <v>280</v>
      </c>
      <c r="E1007">
        <v>705</v>
      </c>
      <c r="F1007" s="22">
        <v>45560</v>
      </c>
      <c r="G1007" s="22">
        <v>45558</v>
      </c>
      <c r="H1007" s="22">
        <v>45558</v>
      </c>
      <c r="I1007" s="22">
        <v>45546</v>
      </c>
      <c r="J1007" s="22">
        <v>45553</v>
      </c>
      <c r="K1007" t="s">
        <v>104</v>
      </c>
      <c r="N1007" t="s">
        <v>105</v>
      </c>
      <c r="O1007" t="s">
        <v>106</v>
      </c>
      <c r="P1007" t="s">
        <v>107</v>
      </c>
      <c r="Q1007" t="s">
        <v>108</v>
      </c>
      <c r="R1007" t="s">
        <v>109</v>
      </c>
    </row>
    <row r="1008" spans="1:18" x14ac:dyDescent="0.3">
      <c r="A1008">
        <v>76229</v>
      </c>
      <c r="B1008">
        <v>122</v>
      </c>
      <c r="C1008" t="s">
        <v>28</v>
      </c>
      <c r="D1008" t="s">
        <v>116</v>
      </c>
      <c r="E1008">
        <v>480.26</v>
      </c>
      <c r="F1008" s="22">
        <v>45560</v>
      </c>
      <c r="G1008" s="22">
        <v>45558</v>
      </c>
      <c r="H1008" s="22">
        <v>45558</v>
      </c>
      <c r="I1008" s="22">
        <v>45552</v>
      </c>
      <c r="J1008" s="22">
        <v>45553</v>
      </c>
      <c r="K1008" t="s">
        <v>104</v>
      </c>
      <c r="N1008" t="s">
        <v>105</v>
      </c>
      <c r="O1008" t="s">
        <v>106</v>
      </c>
      <c r="P1008" t="s">
        <v>107</v>
      </c>
      <c r="Q1008" t="s">
        <v>108</v>
      </c>
      <c r="R1008" t="s">
        <v>109</v>
      </c>
    </row>
    <row r="1009" spans="1:18" x14ac:dyDescent="0.3">
      <c r="A1009">
        <v>76265</v>
      </c>
      <c r="B1009">
        <v>122</v>
      </c>
      <c r="C1009" t="s">
        <v>28</v>
      </c>
      <c r="D1009" t="s">
        <v>114</v>
      </c>
      <c r="E1009">
        <v>736.03</v>
      </c>
      <c r="F1009" s="22">
        <v>45559</v>
      </c>
      <c r="G1009" s="22">
        <v>45558</v>
      </c>
      <c r="H1009" s="22">
        <v>45558</v>
      </c>
      <c r="I1009" s="22">
        <v>45552</v>
      </c>
      <c r="J1009" s="22">
        <v>45554</v>
      </c>
      <c r="K1009" t="s">
        <v>104</v>
      </c>
      <c r="L1009" t="s">
        <v>112</v>
      </c>
      <c r="M1009" t="s">
        <v>113</v>
      </c>
      <c r="N1009" t="s">
        <v>105</v>
      </c>
      <c r="O1009" t="s">
        <v>106</v>
      </c>
      <c r="P1009" t="s">
        <v>107</v>
      </c>
      <c r="Q1009" t="s">
        <v>108</v>
      </c>
      <c r="R1009" t="s">
        <v>109</v>
      </c>
    </row>
    <row r="1010" spans="1:18" x14ac:dyDescent="0.3">
      <c r="A1010">
        <v>72399</v>
      </c>
      <c r="B1010">
        <v>122</v>
      </c>
      <c r="C1010" t="s">
        <v>28</v>
      </c>
      <c r="D1010" t="s">
        <v>152</v>
      </c>
      <c r="E1010">
        <v>310.44</v>
      </c>
      <c r="F1010" s="22">
        <v>45558</v>
      </c>
      <c r="G1010" s="22">
        <v>45558</v>
      </c>
      <c r="H1010" s="22">
        <v>45558</v>
      </c>
      <c r="I1010" s="22">
        <v>45526</v>
      </c>
      <c r="J1010" s="22">
        <v>45532</v>
      </c>
      <c r="K1010" t="s">
        <v>104</v>
      </c>
      <c r="N1010" t="s">
        <v>105</v>
      </c>
      <c r="O1010" t="s">
        <v>106</v>
      </c>
      <c r="P1010" t="s">
        <v>107</v>
      </c>
      <c r="Q1010" t="s">
        <v>108</v>
      </c>
      <c r="R1010" t="s">
        <v>109</v>
      </c>
    </row>
    <row r="1011" spans="1:18" x14ac:dyDescent="0.3">
      <c r="A1011">
        <v>58609</v>
      </c>
      <c r="B1011">
        <v>122</v>
      </c>
      <c r="C1011" t="s">
        <v>28</v>
      </c>
      <c r="D1011" t="s">
        <v>235</v>
      </c>
      <c r="E1011">
        <v>1250</v>
      </c>
      <c r="F1011" s="22">
        <v>45560</v>
      </c>
      <c r="G1011" s="22">
        <v>45558</v>
      </c>
      <c r="H1011" s="22">
        <v>45558</v>
      </c>
      <c r="I1011" s="22">
        <v>45541</v>
      </c>
      <c r="J1011" s="22"/>
      <c r="K1011" t="s">
        <v>104</v>
      </c>
      <c r="L1011" t="s">
        <v>166</v>
      </c>
      <c r="M1011" t="s">
        <v>167</v>
      </c>
      <c r="N1011" t="s">
        <v>105</v>
      </c>
      <c r="O1011" t="s">
        <v>106</v>
      </c>
      <c r="P1011" t="s">
        <v>107</v>
      </c>
      <c r="Q1011" t="s">
        <v>108</v>
      </c>
      <c r="R1011" t="s">
        <v>109</v>
      </c>
    </row>
    <row r="1012" spans="1:18" x14ac:dyDescent="0.3">
      <c r="A1012">
        <v>50148</v>
      </c>
      <c r="B1012">
        <v>122</v>
      </c>
      <c r="C1012" t="s">
        <v>28</v>
      </c>
      <c r="D1012" t="s">
        <v>245</v>
      </c>
      <c r="E1012">
        <v>6533.5</v>
      </c>
      <c r="F1012" s="22">
        <v>45560</v>
      </c>
      <c r="G1012" s="22">
        <v>45558</v>
      </c>
      <c r="H1012" s="22">
        <v>45558</v>
      </c>
      <c r="I1012" s="22">
        <v>45505</v>
      </c>
      <c r="J1012" s="22">
        <v>45399</v>
      </c>
      <c r="K1012" t="s">
        <v>119</v>
      </c>
      <c r="L1012" t="s">
        <v>120</v>
      </c>
      <c r="M1012" t="s">
        <v>353</v>
      </c>
      <c r="N1012" t="s">
        <v>105</v>
      </c>
      <c r="O1012" t="s">
        <v>106</v>
      </c>
      <c r="P1012" t="s">
        <v>107</v>
      </c>
      <c r="Q1012" t="s">
        <v>108</v>
      </c>
      <c r="R1012" t="s">
        <v>109</v>
      </c>
    </row>
    <row r="1013" spans="1:18" x14ac:dyDescent="0.3">
      <c r="A1013">
        <v>50166</v>
      </c>
      <c r="B1013">
        <v>122</v>
      </c>
      <c r="C1013" t="s">
        <v>28</v>
      </c>
      <c r="D1013" t="s">
        <v>229</v>
      </c>
      <c r="E1013">
        <v>7128.74</v>
      </c>
      <c r="F1013" s="22">
        <v>45560</v>
      </c>
      <c r="G1013" s="22">
        <v>45558</v>
      </c>
      <c r="H1013" s="22">
        <v>45558</v>
      </c>
      <c r="I1013" s="22">
        <v>45536</v>
      </c>
      <c r="J1013" s="22">
        <v>45399</v>
      </c>
      <c r="K1013" t="s">
        <v>104</v>
      </c>
      <c r="L1013" t="s">
        <v>213</v>
      </c>
      <c r="M1013" t="s">
        <v>230</v>
      </c>
      <c r="N1013" t="s">
        <v>105</v>
      </c>
      <c r="O1013" t="s">
        <v>106</v>
      </c>
      <c r="P1013" t="s">
        <v>107</v>
      </c>
      <c r="Q1013" t="s">
        <v>108</v>
      </c>
      <c r="R1013" t="s">
        <v>109</v>
      </c>
    </row>
    <row r="1014" spans="1:18" x14ac:dyDescent="0.3">
      <c r="A1014">
        <v>50226</v>
      </c>
      <c r="B1014">
        <v>122</v>
      </c>
      <c r="C1014" t="s">
        <v>28</v>
      </c>
      <c r="D1014" t="s">
        <v>186</v>
      </c>
      <c r="E1014">
        <v>821.94</v>
      </c>
      <c r="F1014" s="22">
        <v>45560</v>
      </c>
      <c r="G1014" s="22">
        <v>45558</v>
      </c>
      <c r="H1014" s="22">
        <v>45558</v>
      </c>
      <c r="I1014" s="22">
        <v>45536</v>
      </c>
      <c r="J1014" s="22">
        <v>45400</v>
      </c>
      <c r="K1014" t="s">
        <v>104</v>
      </c>
      <c r="L1014" t="s">
        <v>187</v>
      </c>
      <c r="M1014" t="s">
        <v>188</v>
      </c>
      <c r="N1014" t="s">
        <v>105</v>
      </c>
      <c r="O1014" t="s">
        <v>106</v>
      </c>
      <c r="P1014" t="s">
        <v>107</v>
      </c>
      <c r="Q1014" t="s">
        <v>108</v>
      </c>
      <c r="R1014" t="s">
        <v>109</v>
      </c>
    </row>
    <row r="1015" spans="1:18" x14ac:dyDescent="0.3">
      <c r="A1015">
        <v>53180</v>
      </c>
      <c r="B1015">
        <v>122</v>
      </c>
      <c r="C1015" t="s">
        <v>28</v>
      </c>
      <c r="D1015" t="s">
        <v>183</v>
      </c>
      <c r="E1015">
        <v>1769.49</v>
      </c>
      <c r="F1015" s="22">
        <v>45560</v>
      </c>
      <c r="G1015" s="22">
        <v>45558</v>
      </c>
      <c r="H1015" s="22">
        <v>45558</v>
      </c>
      <c r="I1015" s="22">
        <v>45505</v>
      </c>
      <c r="J1015" s="22">
        <v>45420</v>
      </c>
      <c r="K1015" t="s">
        <v>104</v>
      </c>
      <c r="L1015" t="s">
        <v>184</v>
      </c>
      <c r="M1015" t="s">
        <v>185</v>
      </c>
      <c r="N1015" t="s">
        <v>105</v>
      </c>
      <c r="O1015" t="s">
        <v>106</v>
      </c>
      <c r="P1015" t="s">
        <v>107</v>
      </c>
      <c r="Q1015" t="s">
        <v>108</v>
      </c>
      <c r="R1015" t="s">
        <v>109</v>
      </c>
    </row>
    <row r="1016" spans="1:18" x14ac:dyDescent="0.3">
      <c r="A1016">
        <v>53181</v>
      </c>
      <c r="B1016">
        <v>122</v>
      </c>
      <c r="C1016" t="s">
        <v>28</v>
      </c>
      <c r="D1016" t="s">
        <v>183</v>
      </c>
      <c r="E1016">
        <v>1573.78</v>
      </c>
      <c r="F1016" s="22">
        <v>45560</v>
      </c>
      <c r="G1016" s="22">
        <v>45558</v>
      </c>
      <c r="H1016" s="22">
        <v>45558</v>
      </c>
      <c r="I1016" s="22">
        <v>45505</v>
      </c>
      <c r="J1016" s="22">
        <v>45420</v>
      </c>
      <c r="K1016" t="s">
        <v>104</v>
      </c>
      <c r="L1016" t="s">
        <v>184</v>
      </c>
      <c r="M1016" t="s">
        <v>185</v>
      </c>
      <c r="N1016" t="s">
        <v>105</v>
      </c>
      <c r="O1016" t="s">
        <v>106</v>
      </c>
      <c r="P1016" t="s">
        <v>107</v>
      </c>
      <c r="Q1016" t="s">
        <v>108</v>
      </c>
      <c r="R1016" t="s">
        <v>109</v>
      </c>
    </row>
    <row r="1017" spans="1:18" x14ac:dyDescent="0.3">
      <c r="A1017">
        <v>78254</v>
      </c>
      <c r="B1017">
        <v>122</v>
      </c>
      <c r="C1017" t="s">
        <v>28</v>
      </c>
      <c r="D1017" t="s">
        <v>352</v>
      </c>
      <c r="E1017">
        <v>460</v>
      </c>
      <c r="F1017" s="22">
        <v>45555</v>
      </c>
      <c r="G1017" s="22"/>
      <c r="H1017" s="22">
        <v>45555</v>
      </c>
      <c r="I1017" s="22">
        <v>45555</v>
      </c>
      <c r="J1017" s="22">
        <v>45565</v>
      </c>
      <c r="K1017" t="s">
        <v>181</v>
      </c>
      <c r="L1017" t="s">
        <v>190</v>
      </c>
      <c r="M1017" t="s">
        <v>232</v>
      </c>
      <c r="Q1017" t="s">
        <v>108</v>
      </c>
    </row>
    <row r="1018" spans="1:18" x14ac:dyDescent="0.3">
      <c r="A1018">
        <v>58601</v>
      </c>
      <c r="B1018">
        <v>122</v>
      </c>
      <c r="C1018" t="s">
        <v>28</v>
      </c>
      <c r="D1018" t="s">
        <v>174</v>
      </c>
      <c r="E1018">
        <v>31018.959999999999</v>
      </c>
      <c r="F1018" s="22">
        <v>45555</v>
      </c>
      <c r="G1018" s="22">
        <v>45558</v>
      </c>
      <c r="H1018" s="22">
        <v>45555</v>
      </c>
      <c r="I1018" s="22">
        <v>45534</v>
      </c>
      <c r="J1018" s="22"/>
      <c r="K1018" t="s">
        <v>104</v>
      </c>
      <c r="L1018" t="s">
        <v>248</v>
      </c>
      <c r="M1018" t="s">
        <v>249</v>
      </c>
      <c r="N1018" t="s">
        <v>105</v>
      </c>
      <c r="O1018" t="s">
        <v>106</v>
      </c>
      <c r="P1018" t="s">
        <v>107</v>
      </c>
      <c r="Q1018" t="s">
        <v>108</v>
      </c>
      <c r="R1018" t="s">
        <v>109</v>
      </c>
    </row>
    <row r="1019" spans="1:18" x14ac:dyDescent="0.3">
      <c r="A1019">
        <v>58797</v>
      </c>
      <c r="B1019">
        <v>122</v>
      </c>
      <c r="C1019" t="s">
        <v>28</v>
      </c>
      <c r="D1019" t="s">
        <v>233</v>
      </c>
      <c r="E1019">
        <v>7980</v>
      </c>
      <c r="F1019" s="22">
        <v>45555</v>
      </c>
      <c r="G1019" s="22">
        <v>45553</v>
      </c>
      <c r="H1019" s="22">
        <v>45554</v>
      </c>
      <c r="I1019" s="22">
        <v>45536</v>
      </c>
      <c r="J1019" s="22"/>
      <c r="K1019" t="s">
        <v>119</v>
      </c>
      <c r="L1019" t="s">
        <v>166</v>
      </c>
      <c r="M1019" t="s">
        <v>234</v>
      </c>
      <c r="N1019" t="s">
        <v>105</v>
      </c>
      <c r="O1019" t="s">
        <v>106</v>
      </c>
      <c r="P1019" t="s">
        <v>107</v>
      </c>
      <c r="Q1019" t="s">
        <v>108</v>
      </c>
    </row>
    <row r="1020" spans="1:18" x14ac:dyDescent="0.3">
      <c r="A1020">
        <v>76585</v>
      </c>
      <c r="B1020">
        <v>122</v>
      </c>
      <c r="C1020" t="s">
        <v>28</v>
      </c>
      <c r="D1020" t="s">
        <v>180</v>
      </c>
      <c r="E1020">
        <v>27.37</v>
      </c>
      <c r="F1020" s="22">
        <v>45554</v>
      </c>
      <c r="G1020" s="22"/>
      <c r="H1020" s="22">
        <v>45554</v>
      </c>
      <c r="I1020" s="22">
        <v>45554</v>
      </c>
      <c r="J1020" s="22">
        <v>45555</v>
      </c>
      <c r="K1020" t="s">
        <v>181</v>
      </c>
      <c r="L1020" t="s">
        <v>182</v>
      </c>
      <c r="M1020" t="s">
        <v>18</v>
      </c>
      <c r="Q1020" t="s">
        <v>108</v>
      </c>
    </row>
    <row r="1021" spans="1:18" x14ac:dyDescent="0.3">
      <c r="A1021">
        <v>71912</v>
      </c>
      <c r="B1021">
        <v>122</v>
      </c>
      <c r="C1021" t="s">
        <v>28</v>
      </c>
      <c r="D1021" t="s">
        <v>152</v>
      </c>
      <c r="E1021">
        <v>2571.6</v>
      </c>
      <c r="F1021" s="22">
        <v>45555</v>
      </c>
      <c r="G1021" s="22">
        <v>45553</v>
      </c>
      <c r="H1021" s="22">
        <v>45553</v>
      </c>
      <c r="I1021" s="22">
        <v>45524</v>
      </c>
      <c r="J1021" s="22">
        <v>45530</v>
      </c>
      <c r="K1021" t="s">
        <v>104</v>
      </c>
      <c r="N1021" t="s">
        <v>105</v>
      </c>
      <c r="O1021" t="s">
        <v>106</v>
      </c>
      <c r="P1021" t="s">
        <v>107</v>
      </c>
      <c r="Q1021" t="s">
        <v>108</v>
      </c>
      <c r="R1021" t="s">
        <v>109</v>
      </c>
    </row>
    <row r="1022" spans="1:18" x14ac:dyDescent="0.3">
      <c r="A1022">
        <v>71915</v>
      </c>
      <c r="B1022">
        <v>122</v>
      </c>
      <c r="C1022" t="s">
        <v>28</v>
      </c>
      <c r="D1022" t="s">
        <v>153</v>
      </c>
      <c r="E1022">
        <v>473.4</v>
      </c>
      <c r="F1022" s="22">
        <v>45554</v>
      </c>
      <c r="G1022" s="22">
        <v>45553</v>
      </c>
      <c r="H1022" s="22">
        <v>45553</v>
      </c>
      <c r="I1022" s="22">
        <v>45524</v>
      </c>
      <c r="J1022" s="22">
        <v>45530</v>
      </c>
      <c r="K1022" t="s">
        <v>104</v>
      </c>
      <c r="N1022" t="s">
        <v>105</v>
      </c>
      <c r="O1022" t="s">
        <v>106</v>
      </c>
      <c r="P1022" t="s">
        <v>107</v>
      </c>
      <c r="Q1022" t="s">
        <v>108</v>
      </c>
      <c r="R1022" t="s">
        <v>109</v>
      </c>
    </row>
    <row r="1023" spans="1:18" x14ac:dyDescent="0.3">
      <c r="A1023">
        <v>59340</v>
      </c>
      <c r="B1023">
        <v>122</v>
      </c>
      <c r="C1023" t="s">
        <v>28</v>
      </c>
      <c r="D1023" t="s">
        <v>241</v>
      </c>
      <c r="E1023">
        <v>185</v>
      </c>
      <c r="F1023" s="22">
        <v>45555</v>
      </c>
      <c r="G1023" s="22">
        <v>45553</v>
      </c>
      <c r="H1023" s="22">
        <v>45553</v>
      </c>
      <c r="I1023" s="22">
        <v>45552</v>
      </c>
      <c r="J1023" s="22"/>
      <c r="K1023" t="s">
        <v>104</v>
      </c>
      <c r="L1023" t="s">
        <v>166</v>
      </c>
      <c r="M1023" t="s">
        <v>167</v>
      </c>
      <c r="N1023" t="s">
        <v>105</v>
      </c>
      <c r="O1023" t="s">
        <v>106</v>
      </c>
      <c r="P1023" t="s">
        <v>107</v>
      </c>
      <c r="Q1023" t="s">
        <v>108</v>
      </c>
      <c r="R1023" t="s">
        <v>109</v>
      </c>
    </row>
    <row r="1024" spans="1:18" x14ac:dyDescent="0.3">
      <c r="A1024">
        <v>60504</v>
      </c>
      <c r="B1024">
        <v>122</v>
      </c>
      <c r="C1024" t="s">
        <v>28</v>
      </c>
      <c r="D1024" t="s">
        <v>236</v>
      </c>
      <c r="E1024">
        <v>325.37</v>
      </c>
      <c r="F1024" s="22">
        <v>45557</v>
      </c>
      <c r="G1024" s="22">
        <v>45553</v>
      </c>
      <c r="H1024" s="22">
        <v>45553</v>
      </c>
      <c r="I1024" s="22">
        <v>45508</v>
      </c>
      <c r="J1024" s="22"/>
      <c r="K1024" t="s">
        <v>104</v>
      </c>
      <c r="L1024" t="s">
        <v>120</v>
      </c>
      <c r="M1024" t="s">
        <v>237</v>
      </c>
      <c r="N1024" t="s">
        <v>105</v>
      </c>
      <c r="O1024" t="s">
        <v>106</v>
      </c>
      <c r="P1024" t="s">
        <v>107</v>
      </c>
      <c r="Q1024" t="s">
        <v>108</v>
      </c>
      <c r="R1024" t="s">
        <v>109</v>
      </c>
    </row>
    <row r="1025" spans="1:18" x14ac:dyDescent="0.3">
      <c r="A1025">
        <v>60529</v>
      </c>
      <c r="B1025">
        <v>122</v>
      </c>
      <c r="C1025" t="s">
        <v>28</v>
      </c>
      <c r="D1025" t="s">
        <v>238</v>
      </c>
      <c r="E1025">
        <v>1107</v>
      </c>
      <c r="F1025" s="22">
        <v>45555</v>
      </c>
      <c r="G1025" s="22">
        <v>45553</v>
      </c>
      <c r="H1025" s="22">
        <v>45553</v>
      </c>
      <c r="I1025" s="22">
        <v>45549</v>
      </c>
      <c r="J1025" s="22"/>
      <c r="K1025" t="s">
        <v>104</v>
      </c>
      <c r="L1025" t="s">
        <v>112</v>
      </c>
      <c r="M1025" t="s">
        <v>113</v>
      </c>
      <c r="N1025" t="s">
        <v>105</v>
      </c>
      <c r="O1025" t="s">
        <v>106</v>
      </c>
      <c r="P1025" t="s">
        <v>107</v>
      </c>
      <c r="Q1025" t="s">
        <v>108</v>
      </c>
      <c r="R1025" t="s">
        <v>109</v>
      </c>
    </row>
    <row r="1026" spans="1:18" x14ac:dyDescent="0.3">
      <c r="A1026">
        <v>58520</v>
      </c>
      <c r="B1026">
        <v>122</v>
      </c>
      <c r="C1026" t="s">
        <v>28</v>
      </c>
      <c r="D1026" t="s">
        <v>163</v>
      </c>
      <c r="E1026">
        <v>14927</v>
      </c>
      <c r="F1026" s="22">
        <v>45553</v>
      </c>
      <c r="G1026" s="22">
        <v>45551</v>
      </c>
      <c r="H1026" s="22">
        <v>45553</v>
      </c>
      <c r="I1026" s="22">
        <v>45553</v>
      </c>
      <c r="J1026" s="22"/>
      <c r="K1026" t="s">
        <v>104</v>
      </c>
      <c r="L1026" t="s">
        <v>120</v>
      </c>
      <c r="M1026" t="s">
        <v>164</v>
      </c>
      <c r="N1026" t="s">
        <v>105</v>
      </c>
      <c r="O1026" t="s">
        <v>106</v>
      </c>
      <c r="P1026" t="s">
        <v>107</v>
      </c>
      <c r="Q1026" t="s">
        <v>108</v>
      </c>
      <c r="R1026" t="s">
        <v>109</v>
      </c>
    </row>
    <row r="1027" spans="1:18" x14ac:dyDescent="0.3">
      <c r="A1027">
        <v>58566</v>
      </c>
      <c r="B1027">
        <v>122</v>
      </c>
      <c r="C1027" t="s">
        <v>28</v>
      </c>
      <c r="D1027" t="s">
        <v>245</v>
      </c>
      <c r="E1027">
        <v>1550</v>
      </c>
      <c r="F1027" s="22">
        <v>45555</v>
      </c>
      <c r="G1027" s="22">
        <v>45553</v>
      </c>
      <c r="H1027" s="22">
        <v>45553</v>
      </c>
      <c r="I1027" s="22">
        <v>45511</v>
      </c>
      <c r="J1027" s="22"/>
      <c r="K1027" t="s">
        <v>119</v>
      </c>
      <c r="L1027" t="s">
        <v>166</v>
      </c>
      <c r="M1027" t="s">
        <v>246</v>
      </c>
      <c r="N1027" t="s">
        <v>105</v>
      </c>
      <c r="O1027" t="s">
        <v>106</v>
      </c>
      <c r="P1027" t="s">
        <v>107</v>
      </c>
      <c r="Q1027" t="s">
        <v>108</v>
      </c>
      <c r="R1027" t="s">
        <v>109</v>
      </c>
    </row>
    <row r="1028" spans="1:18" x14ac:dyDescent="0.3">
      <c r="A1028">
        <v>58580</v>
      </c>
      <c r="B1028">
        <v>122</v>
      </c>
      <c r="C1028" t="s">
        <v>28</v>
      </c>
      <c r="D1028" t="s">
        <v>247</v>
      </c>
      <c r="E1028">
        <v>314.62</v>
      </c>
      <c r="F1028" s="22">
        <v>45555</v>
      </c>
      <c r="G1028" s="22">
        <v>45553</v>
      </c>
      <c r="H1028" s="22">
        <v>45553</v>
      </c>
      <c r="I1028" s="22">
        <v>45517</v>
      </c>
      <c r="J1028" s="22"/>
      <c r="K1028" t="s">
        <v>104</v>
      </c>
      <c r="L1028" t="s">
        <v>184</v>
      </c>
      <c r="M1028" t="s">
        <v>185</v>
      </c>
      <c r="N1028" t="s">
        <v>105</v>
      </c>
      <c r="O1028" t="s">
        <v>106</v>
      </c>
      <c r="P1028" t="s">
        <v>107</v>
      </c>
      <c r="Q1028" t="s">
        <v>108</v>
      </c>
      <c r="R1028" t="s">
        <v>109</v>
      </c>
    </row>
    <row r="1029" spans="1:18" x14ac:dyDescent="0.3">
      <c r="A1029">
        <v>58617</v>
      </c>
      <c r="B1029">
        <v>122</v>
      </c>
      <c r="C1029" t="s">
        <v>28</v>
      </c>
      <c r="D1029" t="s">
        <v>250</v>
      </c>
      <c r="E1029">
        <v>60</v>
      </c>
      <c r="F1029" s="22">
        <v>45555</v>
      </c>
      <c r="G1029" s="22">
        <v>45553</v>
      </c>
      <c r="H1029" s="22">
        <v>45553</v>
      </c>
      <c r="I1029" s="22">
        <v>45534</v>
      </c>
      <c r="J1029" s="22"/>
      <c r="K1029" t="s">
        <v>104</v>
      </c>
      <c r="L1029" t="s">
        <v>166</v>
      </c>
      <c r="M1029" t="s">
        <v>251</v>
      </c>
      <c r="N1029" t="s">
        <v>105</v>
      </c>
      <c r="O1029" t="s">
        <v>106</v>
      </c>
      <c r="P1029" t="s">
        <v>107</v>
      </c>
      <c r="Q1029" t="s">
        <v>108</v>
      </c>
      <c r="R1029" t="s">
        <v>109</v>
      </c>
    </row>
    <row r="1030" spans="1:18" x14ac:dyDescent="0.3">
      <c r="A1030">
        <v>50874</v>
      </c>
      <c r="B1030">
        <v>122</v>
      </c>
      <c r="C1030" t="s">
        <v>28</v>
      </c>
      <c r="D1030" t="s">
        <v>266</v>
      </c>
      <c r="E1030">
        <v>660</v>
      </c>
      <c r="F1030" s="22">
        <v>45555</v>
      </c>
      <c r="G1030" s="22">
        <v>45553</v>
      </c>
      <c r="H1030" s="22">
        <v>45553</v>
      </c>
      <c r="I1030" s="22">
        <v>45536</v>
      </c>
      <c r="J1030" s="22">
        <v>45405</v>
      </c>
      <c r="K1030" t="s">
        <v>104</v>
      </c>
      <c r="L1030" t="s">
        <v>184</v>
      </c>
      <c r="M1030" t="s">
        <v>185</v>
      </c>
      <c r="N1030" t="s">
        <v>105</v>
      </c>
      <c r="O1030" t="s">
        <v>106</v>
      </c>
      <c r="P1030" t="s">
        <v>107</v>
      </c>
      <c r="Q1030" t="s">
        <v>108</v>
      </c>
      <c r="R1030" t="s">
        <v>109</v>
      </c>
    </row>
    <row r="1031" spans="1:18" x14ac:dyDescent="0.3">
      <c r="A1031">
        <v>53172</v>
      </c>
      <c r="B1031">
        <v>122</v>
      </c>
      <c r="C1031" t="s">
        <v>28</v>
      </c>
      <c r="D1031" t="s">
        <v>231</v>
      </c>
      <c r="E1031">
        <v>1459.35</v>
      </c>
      <c r="F1031" s="22">
        <v>45558</v>
      </c>
      <c r="G1031" s="22">
        <v>45553</v>
      </c>
      <c r="H1031" s="22">
        <v>45553</v>
      </c>
      <c r="I1031" s="22">
        <v>45536</v>
      </c>
      <c r="J1031" s="22">
        <v>45420</v>
      </c>
      <c r="K1031" t="s">
        <v>104</v>
      </c>
      <c r="L1031" t="s">
        <v>190</v>
      </c>
      <c r="M1031" t="s">
        <v>232</v>
      </c>
      <c r="N1031" t="s">
        <v>105</v>
      </c>
      <c r="O1031" t="s">
        <v>106</v>
      </c>
      <c r="P1031" t="s">
        <v>107</v>
      </c>
      <c r="Q1031" t="s">
        <v>108</v>
      </c>
      <c r="R1031" t="s">
        <v>109</v>
      </c>
    </row>
    <row r="1032" spans="1:18" x14ac:dyDescent="0.3">
      <c r="A1032">
        <v>50127</v>
      </c>
      <c r="B1032">
        <v>122</v>
      </c>
      <c r="C1032" t="s">
        <v>28</v>
      </c>
      <c r="D1032" t="s">
        <v>364</v>
      </c>
      <c r="E1032">
        <v>7336.19</v>
      </c>
      <c r="F1032" s="22">
        <v>45556</v>
      </c>
      <c r="G1032" s="22">
        <v>45553</v>
      </c>
      <c r="H1032" s="22">
        <v>45553</v>
      </c>
      <c r="I1032" s="22">
        <v>45536</v>
      </c>
      <c r="J1032" s="22">
        <v>45399</v>
      </c>
      <c r="K1032" t="s">
        <v>104</v>
      </c>
      <c r="L1032" t="s">
        <v>120</v>
      </c>
      <c r="M1032" t="s">
        <v>327</v>
      </c>
      <c r="N1032" t="s">
        <v>105</v>
      </c>
      <c r="O1032" t="s">
        <v>106</v>
      </c>
      <c r="P1032" t="s">
        <v>107</v>
      </c>
      <c r="Q1032" t="s">
        <v>108</v>
      </c>
      <c r="R1032" t="s">
        <v>109</v>
      </c>
    </row>
    <row r="1033" spans="1:18" x14ac:dyDescent="0.3">
      <c r="A1033">
        <v>72463</v>
      </c>
      <c r="B1033">
        <v>122</v>
      </c>
      <c r="C1033" t="s">
        <v>28</v>
      </c>
      <c r="D1033" t="s">
        <v>154</v>
      </c>
      <c r="E1033">
        <v>443.4</v>
      </c>
      <c r="F1033" s="22">
        <v>45555</v>
      </c>
      <c r="G1033" s="22">
        <v>45553</v>
      </c>
      <c r="H1033" s="22">
        <v>45553</v>
      </c>
      <c r="I1033" s="22">
        <v>45525</v>
      </c>
      <c r="J1033" s="22">
        <v>45532</v>
      </c>
      <c r="K1033" t="s">
        <v>104</v>
      </c>
      <c r="N1033" t="s">
        <v>105</v>
      </c>
      <c r="O1033" t="s">
        <v>106</v>
      </c>
      <c r="P1033" t="s">
        <v>107</v>
      </c>
      <c r="Q1033" t="s">
        <v>108</v>
      </c>
      <c r="R1033" t="s">
        <v>109</v>
      </c>
    </row>
    <row r="1034" spans="1:18" x14ac:dyDescent="0.3">
      <c r="A1034">
        <v>72526</v>
      </c>
      <c r="B1034">
        <v>122</v>
      </c>
      <c r="C1034" t="s">
        <v>28</v>
      </c>
      <c r="D1034" t="s">
        <v>403</v>
      </c>
      <c r="E1034">
        <v>10054.9</v>
      </c>
      <c r="F1034" s="22">
        <v>45554</v>
      </c>
      <c r="G1034" s="22">
        <v>45553</v>
      </c>
      <c r="H1034" s="22">
        <v>45553</v>
      </c>
      <c r="I1034" s="22">
        <v>45536</v>
      </c>
      <c r="J1034" s="22">
        <v>45533</v>
      </c>
      <c r="K1034" t="s">
        <v>119</v>
      </c>
      <c r="L1034" t="s">
        <v>120</v>
      </c>
      <c r="M1034" t="s">
        <v>121</v>
      </c>
      <c r="N1034" t="s">
        <v>105</v>
      </c>
      <c r="O1034" t="s">
        <v>106</v>
      </c>
      <c r="P1034" t="s">
        <v>107</v>
      </c>
      <c r="Q1034" t="s">
        <v>108</v>
      </c>
      <c r="R1034" t="s">
        <v>109</v>
      </c>
    </row>
    <row r="1035" spans="1:18" x14ac:dyDescent="0.3">
      <c r="A1035">
        <v>72527</v>
      </c>
      <c r="B1035">
        <v>122</v>
      </c>
      <c r="C1035" t="s">
        <v>28</v>
      </c>
      <c r="D1035" t="s">
        <v>403</v>
      </c>
      <c r="E1035">
        <v>1651.09</v>
      </c>
      <c r="F1035" s="22">
        <v>45554</v>
      </c>
      <c r="G1035" s="22">
        <v>45553</v>
      </c>
      <c r="H1035" s="22">
        <v>45553</v>
      </c>
      <c r="I1035" s="22">
        <v>45536</v>
      </c>
      <c r="J1035" s="22">
        <v>45533</v>
      </c>
      <c r="K1035" t="s">
        <v>119</v>
      </c>
      <c r="L1035" t="s">
        <v>120</v>
      </c>
      <c r="M1035" t="s">
        <v>122</v>
      </c>
      <c r="N1035" t="s">
        <v>105</v>
      </c>
      <c r="O1035" t="s">
        <v>106</v>
      </c>
      <c r="P1035" t="s">
        <v>107</v>
      </c>
      <c r="Q1035" t="s">
        <v>108</v>
      </c>
      <c r="R1035" t="s">
        <v>109</v>
      </c>
    </row>
    <row r="1036" spans="1:18" x14ac:dyDescent="0.3">
      <c r="A1036">
        <v>72602</v>
      </c>
      <c r="B1036">
        <v>122</v>
      </c>
      <c r="C1036" t="s">
        <v>28</v>
      </c>
      <c r="D1036" t="s">
        <v>394</v>
      </c>
      <c r="E1036">
        <v>4497.8599999999997</v>
      </c>
      <c r="F1036" s="22">
        <v>45555</v>
      </c>
      <c r="G1036" s="22">
        <v>45553</v>
      </c>
      <c r="H1036" s="22">
        <v>45553</v>
      </c>
      <c r="I1036" s="22">
        <v>45527</v>
      </c>
      <c r="J1036" s="22">
        <v>45533</v>
      </c>
      <c r="K1036" t="s">
        <v>119</v>
      </c>
      <c r="L1036" t="s">
        <v>112</v>
      </c>
      <c r="M1036" t="s">
        <v>117</v>
      </c>
      <c r="N1036" t="s">
        <v>105</v>
      </c>
      <c r="O1036" t="s">
        <v>106</v>
      </c>
      <c r="P1036" t="s">
        <v>107</v>
      </c>
      <c r="Q1036" t="s">
        <v>108</v>
      </c>
      <c r="R1036" t="s">
        <v>109</v>
      </c>
    </row>
    <row r="1037" spans="1:18" x14ac:dyDescent="0.3">
      <c r="A1037">
        <v>72851</v>
      </c>
      <c r="B1037">
        <v>122</v>
      </c>
      <c r="C1037" t="s">
        <v>28</v>
      </c>
      <c r="D1037" t="s">
        <v>211</v>
      </c>
      <c r="E1037">
        <v>2349.7199999999998</v>
      </c>
      <c r="F1037" s="22">
        <v>45554</v>
      </c>
      <c r="G1037" s="22">
        <v>45553</v>
      </c>
      <c r="H1037" s="22">
        <v>45553</v>
      </c>
      <c r="I1037" s="22">
        <v>45533</v>
      </c>
      <c r="J1037" s="22">
        <v>45534</v>
      </c>
      <c r="K1037" t="s">
        <v>104</v>
      </c>
      <c r="N1037" t="s">
        <v>105</v>
      </c>
      <c r="O1037" t="s">
        <v>106</v>
      </c>
      <c r="P1037" t="s">
        <v>107</v>
      </c>
      <c r="Q1037" t="s">
        <v>108</v>
      </c>
      <c r="R1037" t="s">
        <v>109</v>
      </c>
    </row>
    <row r="1038" spans="1:18" x14ac:dyDescent="0.3">
      <c r="A1038">
        <v>74377</v>
      </c>
      <c r="B1038">
        <v>122</v>
      </c>
      <c r="C1038" t="s">
        <v>28</v>
      </c>
      <c r="D1038" t="s">
        <v>221</v>
      </c>
      <c r="E1038">
        <v>2483</v>
      </c>
      <c r="F1038" s="22">
        <v>45554</v>
      </c>
      <c r="G1038" s="22">
        <v>45553</v>
      </c>
      <c r="H1038" s="22">
        <v>45553</v>
      </c>
      <c r="I1038" s="22">
        <v>45538</v>
      </c>
      <c r="J1038" s="22">
        <v>45541</v>
      </c>
      <c r="K1038" t="s">
        <v>104</v>
      </c>
      <c r="N1038" t="s">
        <v>105</v>
      </c>
      <c r="O1038" t="s">
        <v>106</v>
      </c>
      <c r="P1038" t="s">
        <v>107</v>
      </c>
      <c r="Q1038" t="s">
        <v>108</v>
      </c>
      <c r="R1038" t="s">
        <v>109</v>
      </c>
    </row>
    <row r="1039" spans="1:18" x14ac:dyDescent="0.3">
      <c r="A1039">
        <v>74378</v>
      </c>
      <c r="B1039">
        <v>122</v>
      </c>
      <c r="C1039" t="s">
        <v>28</v>
      </c>
      <c r="D1039" t="s">
        <v>221</v>
      </c>
      <c r="E1039">
        <v>1127.2</v>
      </c>
      <c r="F1039" s="22">
        <v>45554</v>
      </c>
      <c r="G1039" s="22">
        <v>45553</v>
      </c>
      <c r="H1039" s="22">
        <v>45553</v>
      </c>
      <c r="I1039" s="22">
        <v>45538</v>
      </c>
      <c r="J1039" s="22">
        <v>45541</v>
      </c>
      <c r="K1039" t="s">
        <v>104</v>
      </c>
      <c r="N1039" t="s">
        <v>105</v>
      </c>
      <c r="O1039" t="s">
        <v>106</v>
      </c>
      <c r="P1039" t="s">
        <v>107</v>
      </c>
      <c r="Q1039" t="s">
        <v>108</v>
      </c>
      <c r="R1039" t="s">
        <v>109</v>
      </c>
    </row>
    <row r="1040" spans="1:18" x14ac:dyDescent="0.3">
      <c r="A1040">
        <v>74379</v>
      </c>
      <c r="B1040">
        <v>122</v>
      </c>
      <c r="C1040" t="s">
        <v>28</v>
      </c>
      <c r="D1040" t="s">
        <v>221</v>
      </c>
      <c r="E1040">
        <v>243.9</v>
      </c>
      <c r="F1040" s="22">
        <v>45554</v>
      </c>
      <c r="G1040" s="22">
        <v>45553</v>
      </c>
      <c r="H1040" s="22">
        <v>45553</v>
      </c>
      <c r="I1040" s="22">
        <v>45538</v>
      </c>
      <c r="J1040" s="22">
        <v>45541</v>
      </c>
      <c r="K1040" t="s">
        <v>104</v>
      </c>
      <c r="N1040" t="s">
        <v>105</v>
      </c>
      <c r="O1040" t="s">
        <v>106</v>
      </c>
      <c r="P1040" t="s">
        <v>107</v>
      </c>
      <c r="Q1040" t="s">
        <v>108</v>
      </c>
      <c r="R1040" t="s">
        <v>109</v>
      </c>
    </row>
    <row r="1041" spans="1:18" x14ac:dyDescent="0.3">
      <c r="A1041">
        <v>74380</v>
      </c>
      <c r="B1041">
        <v>122</v>
      </c>
      <c r="C1041" t="s">
        <v>28</v>
      </c>
      <c r="D1041" t="s">
        <v>162</v>
      </c>
      <c r="E1041">
        <v>346.72</v>
      </c>
      <c r="F1041" s="22">
        <v>45554</v>
      </c>
      <c r="G1041" s="22">
        <v>45553</v>
      </c>
      <c r="H1041" s="22">
        <v>45553</v>
      </c>
      <c r="I1041" s="22">
        <v>45539</v>
      </c>
      <c r="J1041" s="22">
        <v>45541</v>
      </c>
      <c r="K1041" t="s">
        <v>104</v>
      </c>
      <c r="N1041" t="s">
        <v>105</v>
      </c>
      <c r="O1041" t="s">
        <v>106</v>
      </c>
      <c r="P1041" t="s">
        <v>107</v>
      </c>
      <c r="Q1041" t="s">
        <v>108</v>
      </c>
      <c r="R1041" t="s">
        <v>109</v>
      </c>
    </row>
    <row r="1042" spans="1:18" x14ac:dyDescent="0.3">
      <c r="A1042">
        <v>74383</v>
      </c>
      <c r="B1042">
        <v>122</v>
      </c>
      <c r="C1042" t="s">
        <v>28</v>
      </c>
      <c r="D1042" t="s">
        <v>159</v>
      </c>
      <c r="E1042">
        <v>626.79999999999995</v>
      </c>
      <c r="F1042" s="22">
        <v>45555</v>
      </c>
      <c r="G1042" s="22">
        <v>45553</v>
      </c>
      <c r="H1042" s="22">
        <v>45553</v>
      </c>
      <c r="I1042" s="22">
        <v>45539</v>
      </c>
      <c r="J1042" s="22">
        <v>45541</v>
      </c>
      <c r="K1042" t="s">
        <v>104</v>
      </c>
      <c r="N1042" t="s">
        <v>105</v>
      </c>
      <c r="O1042" t="s">
        <v>106</v>
      </c>
      <c r="P1042" t="s">
        <v>107</v>
      </c>
      <c r="Q1042" t="s">
        <v>108</v>
      </c>
      <c r="R1042" t="s">
        <v>109</v>
      </c>
    </row>
    <row r="1043" spans="1:18" x14ac:dyDescent="0.3">
      <c r="A1043">
        <v>74384</v>
      </c>
      <c r="B1043">
        <v>122</v>
      </c>
      <c r="C1043" t="s">
        <v>28</v>
      </c>
      <c r="D1043" t="s">
        <v>280</v>
      </c>
      <c r="E1043">
        <v>1300.3499999999999</v>
      </c>
      <c r="F1043" s="22">
        <v>45554</v>
      </c>
      <c r="G1043" s="22">
        <v>45553</v>
      </c>
      <c r="H1043" s="22">
        <v>45553</v>
      </c>
      <c r="I1043" s="22">
        <v>45540</v>
      </c>
      <c r="J1043" s="22">
        <v>45541</v>
      </c>
      <c r="K1043" t="s">
        <v>104</v>
      </c>
      <c r="N1043" t="s">
        <v>105</v>
      </c>
      <c r="O1043" t="s">
        <v>106</v>
      </c>
      <c r="P1043" t="s">
        <v>107</v>
      </c>
      <c r="Q1043" t="s">
        <v>108</v>
      </c>
      <c r="R1043" t="s">
        <v>109</v>
      </c>
    </row>
    <row r="1044" spans="1:18" x14ac:dyDescent="0.3">
      <c r="A1044">
        <v>74385</v>
      </c>
      <c r="B1044">
        <v>122</v>
      </c>
      <c r="C1044" t="s">
        <v>28</v>
      </c>
      <c r="D1044" t="s">
        <v>206</v>
      </c>
      <c r="E1044">
        <v>315</v>
      </c>
      <c r="F1044" s="22">
        <v>45554</v>
      </c>
      <c r="G1044" s="22">
        <v>45553</v>
      </c>
      <c r="H1044" s="22">
        <v>45553</v>
      </c>
      <c r="I1044" s="22">
        <v>45539</v>
      </c>
      <c r="J1044" s="22">
        <v>45541</v>
      </c>
      <c r="K1044" t="s">
        <v>104</v>
      </c>
      <c r="N1044" t="s">
        <v>105</v>
      </c>
      <c r="O1044" t="s">
        <v>106</v>
      </c>
      <c r="P1044" t="s">
        <v>107</v>
      </c>
      <c r="Q1044" t="s">
        <v>108</v>
      </c>
      <c r="R1044" t="s">
        <v>109</v>
      </c>
    </row>
    <row r="1045" spans="1:18" x14ac:dyDescent="0.3">
      <c r="A1045">
        <v>74386</v>
      </c>
      <c r="B1045">
        <v>122</v>
      </c>
      <c r="C1045" t="s">
        <v>28</v>
      </c>
      <c r="D1045" t="s">
        <v>277</v>
      </c>
      <c r="E1045">
        <v>134.81</v>
      </c>
      <c r="F1045" s="22">
        <v>45554</v>
      </c>
      <c r="G1045" s="22">
        <v>45553</v>
      </c>
      <c r="H1045" s="22">
        <v>45553</v>
      </c>
      <c r="I1045" s="22">
        <v>45540</v>
      </c>
      <c r="J1045" s="22">
        <v>45541</v>
      </c>
      <c r="K1045" t="s">
        <v>104</v>
      </c>
      <c r="N1045" t="s">
        <v>105</v>
      </c>
      <c r="O1045" t="s">
        <v>106</v>
      </c>
      <c r="P1045" t="s">
        <v>107</v>
      </c>
      <c r="Q1045" t="s">
        <v>108</v>
      </c>
      <c r="R1045" t="s">
        <v>109</v>
      </c>
    </row>
    <row r="1046" spans="1:18" x14ac:dyDescent="0.3">
      <c r="A1046">
        <v>74390</v>
      </c>
      <c r="B1046">
        <v>122</v>
      </c>
      <c r="C1046" t="s">
        <v>28</v>
      </c>
      <c r="D1046" t="s">
        <v>200</v>
      </c>
      <c r="E1046">
        <v>1079.06</v>
      </c>
      <c r="F1046" s="22">
        <v>45554</v>
      </c>
      <c r="G1046" s="22">
        <v>45553</v>
      </c>
      <c r="H1046" s="22">
        <v>45553</v>
      </c>
      <c r="I1046" s="22">
        <v>45539</v>
      </c>
      <c r="J1046" s="22">
        <v>45541</v>
      </c>
      <c r="K1046" t="s">
        <v>104</v>
      </c>
      <c r="N1046" t="s">
        <v>105</v>
      </c>
      <c r="O1046" t="s">
        <v>106</v>
      </c>
      <c r="P1046" t="s">
        <v>107</v>
      </c>
      <c r="Q1046" t="s">
        <v>108</v>
      </c>
      <c r="R1046" t="s">
        <v>109</v>
      </c>
    </row>
    <row r="1047" spans="1:18" x14ac:dyDescent="0.3">
      <c r="A1047">
        <v>74391</v>
      </c>
      <c r="B1047">
        <v>122</v>
      </c>
      <c r="C1047" t="s">
        <v>28</v>
      </c>
      <c r="D1047" t="s">
        <v>288</v>
      </c>
      <c r="E1047">
        <v>795.08</v>
      </c>
      <c r="F1047" s="22">
        <v>45554</v>
      </c>
      <c r="G1047" s="22">
        <v>45553</v>
      </c>
      <c r="H1047" s="22">
        <v>45553</v>
      </c>
      <c r="I1047" s="22">
        <v>45539</v>
      </c>
      <c r="J1047" s="22">
        <v>45541</v>
      </c>
      <c r="K1047" t="s">
        <v>104</v>
      </c>
      <c r="N1047" t="s">
        <v>105</v>
      </c>
      <c r="O1047" t="s">
        <v>106</v>
      </c>
      <c r="P1047" t="s">
        <v>107</v>
      </c>
      <c r="Q1047" t="s">
        <v>108</v>
      </c>
      <c r="R1047" t="s">
        <v>109</v>
      </c>
    </row>
    <row r="1048" spans="1:18" x14ac:dyDescent="0.3">
      <c r="A1048">
        <v>74394</v>
      </c>
      <c r="B1048">
        <v>122</v>
      </c>
      <c r="C1048" t="s">
        <v>28</v>
      </c>
      <c r="D1048" t="s">
        <v>287</v>
      </c>
      <c r="E1048">
        <v>119.25</v>
      </c>
      <c r="F1048" s="22">
        <v>45554</v>
      </c>
      <c r="G1048" s="22">
        <v>45553</v>
      </c>
      <c r="H1048" s="22">
        <v>45553</v>
      </c>
      <c r="I1048" s="22">
        <v>45539</v>
      </c>
      <c r="J1048" s="22">
        <v>45541</v>
      </c>
      <c r="K1048" t="s">
        <v>104</v>
      </c>
      <c r="N1048" t="s">
        <v>105</v>
      </c>
      <c r="O1048" t="s">
        <v>106</v>
      </c>
      <c r="P1048" t="s">
        <v>107</v>
      </c>
      <c r="Q1048" t="s">
        <v>108</v>
      </c>
      <c r="R1048" t="s">
        <v>109</v>
      </c>
    </row>
    <row r="1049" spans="1:18" x14ac:dyDescent="0.3">
      <c r="A1049">
        <v>74463</v>
      </c>
      <c r="B1049">
        <v>122</v>
      </c>
      <c r="C1049" t="s">
        <v>28</v>
      </c>
      <c r="D1049" t="s">
        <v>206</v>
      </c>
      <c r="E1049">
        <v>1629.87</v>
      </c>
      <c r="F1049" s="22">
        <v>45554</v>
      </c>
      <c r="G1049" s="22">
        <v>45553</v>
      </c>
      <c r="H1049" s="22">
        <v>45553</v>
      </c>
      <c r="I1049" s="22">
        <v>45539</v>
      </c>
      <c r="J1049" s="22">
        <v>45544</v>
      </c>
      <c r="K1049" t="s">
        <v>104</v>
      </c>
      <c r="N1049" t="s">
        <v>105</v>
      </c>
      <c r="O1049" t="s">
        <v>106</v>
      </c>
      <c r="P1049" t="s">
        <v>107</v>
      </c>
      <c r="Q1049" t="s">
        <v>108</v>
      </c>
      <c r="R1049" t="s">
        <v>109</v>
      </c>
    </row>
    <row r="1050" spans="1:18" x14ac:dyDescent="0.3">
      <c r="A1050">
        <v>74468</v>
      </c>
      <c r="B1050">
        <v>122</v>
      </c>
      <c r="C1050" t="s">
        <v>28</v>
      </c>
      <c r="D1050" t="s">
        <v>159</v>
      </c>
      <c r="E1050">
        <v>790.8</v>
      </c>
      <c r="F1050" s="22">
        <v>45556</v>
      </c>
      <c r="G1050" s="22">
        <v>45553</v>
      </c>
      <c r="H1050" s="22">
        <v>45553</v>
      </c>
      <c r="I1050" s="22">
        <v>45541</v>
      </c>
      <c r="J1050" s="22">
        <v>45544</v>
      </c>
      <c r="K1050" t="s">
        <v>104</v>
      </c>
      <c r="N1050" t="s">
        <v>105</v>
      </c>
      <c r="O1050" t="s">
        <v>106</v>
      </c>
      <c r="P1050" t="s">
        <v>107</v>
      </c>
      <c r="Q1050" t="s">
        <v>108</v>
      </c>
      <c r="R1050" t="s">
        <v>109</v>
      </c>
    </row>
    <row r="1051" spans="1:18" x14ac:dyDescent="0.3">
      <c r="A1051">
        <v>74567</v>
      </c>
      <c r="B1051">
        <v>122</v>
      </c>
      <c r="C1051" t="s">
        <v>28</v>
      </c>
      <c r="D1051" t="s">
        <v>370</v>
      </c>
      <c r="E1051">
        <v>1500</v>
      </c>
      <c r="F1051" s="22">
        <v>45555</v>
      </c>
      <c r="G1051" s="22">
        <v>45553</v>
      </c>
      <c r="H1051" s="22">
        <v>45553</v>
      </c>
      <c r="I1051" s="22">
        <v>45540</v>
      </c>
      <c r="J1051" s="22">
        <v>45545</v>
      </c>
      <c r="K1051" t="s">
        <v>119</v>
      </c>
      <c r="L1051" t="s">
        <v>279</v>
      </c>
      <c r="M1051" t="s">
        <v>279</v>
      </c>
      <c r="N1051" t="s">
        <v>105</v>
      </c>
      <c r="O1051" t="s">
        <v>106</v>
      </c>
      <c r="P1051" t="s">
        <v>107</v>
      </c>
      <c r="Q1051" t="s">
        <v>108</v>
      </c>
      <c r="R1051" t="s">
        <v>109</v>
      </c>
    </row>
    <row r="1052" spans="1:18" x14ac:dyDescent="0.3">
      <c r="A1052">
        <v>74754</v>
      </c>
      <c r="B1052">
        <v>122</v>
      </c>
      <c r="C1052" t="s">
        <v>28</v>
      </c>
      <c r="D1052" t="s">
        <v>250</v>
      </c>
      <c r="E1052">
        <v>56.84</v>
      </c>
      <c r="F1052" s="22">
        <v>45555</v>
      </c>
      <c r="G1052" s="22">
        <v>45553</v>
      </c>
      <c r="H1052" s="22">
        <v>45553</v>
      </c>
      <c r="I1052" s="22">
        <v>45535</v>
      </c>
      <c r="J1052" s="22">
        <v>45546</v>
      </c>
      <c r="K1052" t="s">
        <v>104</v>
      </c>
      <c r="L1052" t="s">
        <v>262</v>
      </c>
      <c r="M1052" t="s">
        <v>263</v>
      </c>
      <c r="N1052" t="s">
        <v>105</v>
      </c>
      <c r="O1052" t="s">
        <v>106</v>
      </c>
      <c r="P1052" t="s">
        <v>107</v>
      </c>
      <c r="Q1052" t="s">
        <v>108</v>
      </c>
      <c r="R1052" t="s">
        <v>109</v>
      </c>
    </row>
    <row r="1053" spans="1:18" x14ac:dyDescent="0.3">
      <c r="A1053">
        <v>74756</v>
      </c>
      <c r="B1053">
        <v>122</v>
      </c>
      <c r="C1053" t="s">
        <v>28</v>
      </c>
      <c r="D1053" t="s">
        <v>168</v>
      </c>
      <c r="E1053">
        <v>186</v>
      </c>
      <c r="F1053" s="22">
        <v>45555</v>
      </c>
      <c r="G1053" s="22">
        <v>45553</v>
      </c>
      <c r="H1053" s="22">
        <v>45553</v>
      </c>
      <c r="I1053" s="22">
        <v>45535</v>
      </c>
      <c r="J1053" s="22">
        <v>45546</v>
      </c>
      <c r="K1053" t="s">
        <v>104</v>
      </c>
      <c r="L1053" t="s">
        <v>166</v>
      </c>
      <c r="M1053" t="s">
        <v>251</v>
      </c>
      <c r="N1053" t="s">
        <v>105</v>
      </c>
      <c r="O1053" t="s">
        <v>106</v>
      </c>
      <c r="P1053" t="s">
        <v>107</v>
      </c>
      <c r="Q1053" t="s">
        <v>108</v>
      </c>
      <c r="R1053" t="s">
        <v>109</v>
      </c>
    </row>
    <row r="1054" spans="1:18" x14ac:dyDescent="0.3">
      <c r="A1054">
        <v>74847</v>
      </c>
      <c r="B1054">
        <v>122</v>
      </c>
      <c r="C1054" t="s">
        <v>28</v>
      </c>
      <c r="D1054" t="s">
        <v>115</v>
      </c>
      <c r="E1054">
        <v>1952.17</v>
      </c>
      <c r="F1054" s="22">
        <v>45557</v>
      </c>
      <c r="G1054" s="22">
        <v>45553</v>
      </c>
      <c r="H1054" s="22">
        <v>45553</v>
      </c>
      <c r="I1054" s="22">
        <v>45545</v>
      </c>
      <c r="J1054" s="22">
        <v>45546</v>
      </c>
      <c r="K1054" t="s">
        <v>104</v>
      </c>
      <c r="N1054" t="s">
        <v>105</v>
      </c>
      <c r="O1054" t="s">
        <v>106</v>
      </c>
      <c r="P1054" t="s">
        <v>107</v>
      </c>
      <c r="Q1054" t="s">
        <v>108</v>
      </c>
      <c r="R1054" t="s">
        <v>109</v>
      </c>
    </row>
    <row r="1055" spans="1:18" x14ac:dyDescent="0.3">
      <c r="A1055">
        <v>74848</v>
      </c>
      <c r="B1055">
        <v>122</v>
      </c>
      <c r="C1055" t="s">
        <v>28</v>
      </c>
      <c r="D1055" t="s">
        <v>115</v>
      </c>
      <c r="E1055">
        <v>307.25</v>
      </c>
      <c r="F1055" s="22">
        <v>45557</v>
      </c>
      <c r="G1055" s="22">
        <v>45553</v>
      </c>
      <c r="H1055" s="22">
        <v>45553</v>
      </c>
      <c r="I1055" s="22">
        <v>45545</v>
      </c>
      <c r="J1055" s="22">
        <v>45546</v>
      </c>
      <c r="K1055" t="s">
        <v>104</v>
      </c>
      <c r="N1055" t="s">
        <v>105</v>
      </c>
      <c r="O1055" t="s">
        <v>106</v>
      </c>
      <c r="P1055" t="s">
        <v>107</v>
      </c>
      <c r="Q1055" t="s">
        <v>108</v>
      </c>
      <c r="R1055" t="s">
        <v>109</v>
      </c>
    </row>
    <row r="1056" spans="1:18" x14ac:dyDescent="0.3">
      <c r="A1056">
        <v>74865</v>
      </c>
      <c r="B1056">
        <v>122</v>
      </c>
      <c r="C1056" t="s">
        <v>28</v>
      </c>
      <c r="D1056" t="s">
        <v>160</v>
      </c>
      <c r="E1056">
        <v>1145.02</v>
      </c>
      <c r="F1056" s="22">
        <v>45556</v>
      </c>
      <c r="G1056" s="22">
        <v>45553</v>
      </c>
      <c r="H1056" s="22">
        <v>45553</v>
      </c>
      <c r="I1056" s="22">
        <v>45540</v>
      </c>
      <c r="J1056" s="22">
        <v>45547</v>
      </c>
      <c r="K1056" t="s">
        <v>104</v>
      </c>
      <c r="N1056" t="s">
        <v>105</v>
      </c>
      <c r="O1056" t="s">
        <v>106</v>
      </c>
      <c r="P1056" t="s">
        <v>107</v>
      </c>
      <c r="Q1056" t="s">
        <v>108</v>
      </c>
      <c r="R1056" t="s">
        <v>109</v>
      </c>
    </row>
    <row r="1057" spans="1:18" x14ac:dyDescent="0.3">
      <c r="A1057">
        <v>75891</v>
      </c>
      <c r="B1057">
        <v>122</v>
      </c>
      <c r="C1057" t="s">
        <v>28</v>
      </c>
      <c r="D1057" t="s">
        <v>123</v>
      </c>
      <c r="E1057">
        <v>619.36</v>
      </c>
      <c r="F1057" s="22">
        <v>45555</v>
      </c>
      <c r="G1057" s="22">
        <v>45553</v>
      </c>
      <c r="H1057" s="22">
        <v>45553</v>
      </c>
      <c r="I1057" s="22">
        <v>45550</v>
      </c>
      <c r="J1057" s="22"/>
      <c r="K1057" t="s">
        <v>119</v>
      </c>
      <c r="L1057" t="s">
        <v>120</v>
      </c>
      <c r="M1057" t="s">
        <v>121</v>
      </c>
      <c r="N1057" t="s">
        <v>105</v>
      </c>
      <c r="O1057" t="s">
        <v>106</v>
      </c>
      <c r="P1057" t="s">
        <v>107</v>
      </c>
      <c r="Q1057" t="s">
        <v>108</v>
      </c>
      <c r="R1057" t="s">
        <v>109</v>
      </c>
    </row>
    <row r="1058" spans="1:18" x14ac:dyDescent="0.3">
      <c r="A1058">
        <v>75892</v>
      </c>
      <c r="B1058">
        <v>122</v>
      </c>
      <c r="C1058" t="s">
        <v>28</v>
      </c>
      <c r="D1058" t="s">
        <v>125</v>
      </c>
      <c r="E1058">
        <v>674.82</v>
      </c>
      <c r="F1058" s="22">
        <v>45555</v>
      </c>
      <c r="G1058" s="22">
        <v>45553</v>
      </c>
      <c r="H1058" s="22">
        <v>45553</v>
      </c>
      <c r="I1058" s="22">
        <v>45550</v>
      </c>
      <c r="J1058" s="22"/>
      <c r="K1058" t="s">
        <v>119</v>
      </c>
      <c r="L1058" t="s">
        <v>120</v>
      </c>
      <c r="M1058" t="s">
        <v>121</v>
      </c>
      <c r="N1058" t="s">
        <v>105</v>
      </c>
      <c r="O1058" t="s">
        <v>106</v>
      </c>
      <c r="P1058" t="s">
        <v>107</v>
      </c>
      <c r="Q1058" t="s">
        <v>108</v>
      </c>
      <c r="R1058" t="s">
        <v>109</v>
      </c>
    </row>
    <row r="1059" spans="1:18" x14ac:dyDescent="0.3">
      <c r="A1059">
        <v>75893</v>
      </c>
      <c r="B1059">
        <v>122</v>
      </c>
      <c r="C1059" t="s">
        <v>28</v>
      </c>
      <c r="D1059" t="s">
        <v>126</v>
      </c>
      <c r="E1059">
        <v>578.84</v>
      </c>
      <c r="F1059" s="22">
        <v>45555</v>
      </c>
      <c r="G1059" s="22">
        <v>45553</v>
      </c>
      <c r="H1059" s="22">
        <v>45553</v>
      </c>
      <c r="I1059" s="22">
        <v>45550</v>
      </c>
      <c r="J1059" s="22"/>
      <c r="K1059" t="s">
        <v>119</v>
      </c>
      <c r="L1059" t="s">
        <v>120</v>
      </c>
      <c r="M1059" t="s">
        <v>121</v>
      </c>
      <c r="N1059" t="s">
        <v>105</v>
      </c>
      <c r="O1059" t="s">
        <v>106</v>
      </c>
      <c r="P1059" t="s">
        <v>107</v>
      </c>
      <c r="Q1059" t="s">
        <v>108</v>
      </c>
      <c r="R1059" t="s">
        <v>109</v>
      </c>
    </row>
    <row r="1060" spans="1:18" x14ac:dyDescent="0.3">
      <c r="A1060">
        <v>75894</v>
      </c>
      <c r="B1060">
        <v>122</v>
      </c>
      <c r="C1060" t="s">
        <v>28</v>
      </c>
      <c r="D1060" t="s">
        <v>127</v>
      </c>
      <c r="E1060">
        <v>610.78</v>
      </c>
      <c r="F1060" s="22">
        <v>45555</v>
      </c>
      <c r="G1060" s="22">
        <v>45553</v>
      </c>
      <c r="H1060" s="22">
        <v>45553</v>
      </c>
      <c r="I1060" s="22">
        <v>45550</v>
      </c>
      <c r="J1060" s="22"/>
      <c r="K1060" t="s">
        <v>119</v>
      </c>
      <c r="L1060" t="s">
        <v>120</v>
      </c>
      <c r="M1060" t="s">
        <v>121</v>
      </c>
      <c r="N1060" t="s">
        <v>105</v>
      </c>
      <c r="O1060" t="s">
        <v>106</v>
      </c>
      <c r="P1060" t="s">
        <v>107</v>
      </c>
      <c r="Q1060" t="s">
        <v>108</v>
      </c>
      <c r="R1060" t="s">
        <v>109</v>
      </c>
    </row>
    <row r="1061" spans="1:18" x14ac:dyDescent="0.3">
      <c r="A1061">
        <v>75895</v>
      </c>
      <c r="B1061">
        <v>122</v>
      </c>
      <c r="C1061" t="s">
        <v>28</v>
      </c>
      <c r="D1061" t="s">
        <v>118</v>
      </c>
      <c r="E1061">
        <v>579.38</v>
      </c>
      <c r="F1061" s="22">
        <v>45555</v>
      </c>
      <c r="G1061" s="22">
        <v>45553</v>
      </c>
      <c r="H1061" s="22">
        <v>45553</v>
      </c>
      <c r="I1061" s="22">
        <v>45550</v>
      </c>
      <c r="J1061" s="22"/>
      <c r="K1061" t="s">
        <v>119</v>
      </c>
      <c r="L1061" t="s">
        <v>120</v>
      </c>
      <c r="M1061" t="s">
        <v>121</v>
      </c>
      <c r="N1061" t="s">
        <v>105</v>
      </c>
      <c r="O1061" t="s">
        <v>106</v>
      </c>
      <c r="P1061" t="s">
        <v>107</v>
      </c>
      <c r="Q1061" t="s">
        <v>108</v>
      </c>
      <c r="R1061" t="s">
        <v>109</v>
      </c>
    </row>
    <row r="1062" spans="1:18" x14ac:dyDescent="0.3">
      <c r="A1062">
        <v>75896</v>
      </c>
      <c r="B1062">
        <v>122</v>
      </c>
      <c r="C1062" t="s">
        <v>28</v>
      </c>
      <c r="D1062" t="s">
        <v>128</v>
      </c>
      <c r="E1062">
        <v>629.33000000000004</v>
      </c>
      <c r="F1062" s="22">
        <v>45555</v>
      </c>
      <c r="G1062" s="22">
        <v>45553</v>
      </c>
      <c r="H1062" s="22">
        <v>45553</v>
      </c>
      <c r="I1062" s="22">
        <v>45550</v>
      </c>
      <c r="J1062" s="22"/>
      <c r="K1062" t="s">
        <v>119</v>
      </c>
      <c r="L1062" t="s">
        <v>120</v>
      </c>
      <c r="M1062" t="s">
        <v>121</v>
      </c>
      <c r="N1062" t="s">
        <v>105</v>
      </c>
      <c r="O1062" t="s">
        <v>106</v>
      </c>
      <c r="P1062" t="s">
        <v>107</v>
      </c>
      <c r="Q1062" t="s">
        <v>108</v>
      </c>
      <c r="R1062" t="s">
        <v>109</v>
      </c>
    </row>
    <row r="1063" spans="1:18" x14ac:dyDescent="0.3">
      <c r="A1063">
        <v>75897</v>
      </c>
      <c r="B1063">
        <v>122</v>
      </c>
      <c r="C1063" t="s">
        <v>28</v>
      </c>
      <c r="D1063" t="s">
        <v>129</v>
      </c>
      <c r="E1063">
        <v>638.55999999999995</v>
      </c>
      <c r="F1063" s="22">
        <v>45555</v>
      </c>
      <c r="G1063" s="22">
        <v>45553</v>
      </c>
      <c r="H1063" s="22">
        <v>45553</v>
      </c>
      <c r="I1063" s="22">
        <v>45550</v>
      </c>
      <c r="J1063" s="22"/>
      <c r="K1063" t="s">
        <v>119</v>
      </c>
      <c r="L1063" t="s">
        <v>120</v>
      </c>
      <c r="M1063" t="s">
        <v>121</v>
      </c>
      <c r="N1063" t="s">
        <v>105</v>
      </c>
      <c r="O1063" t="s">
        <v>106</v>
      </c>
      <c r="P1063" t="s">
        <v>107</v>
      </c>
      <c r="Q1063" t="s">
        <v>108</v>
      </c>
      <c r="R1063" t="s">
        <v>109</v>
      </c>
    </row>
    <row r="1064" spans="1:18" x14ac:dyDescent="0.3">
      <c r="A1064">
        <v>75898</v>
      </c>
      <c r="B1064">
        <v>122</v>
      </c>
      <c r="C1064" t="s">
        <v>28</v>
      </c>
      <c r="D1064" t="s">
        <v>130</v>
      </c>
      <c r="E1064">
        <v>633.61</v>
      </c>
      <c r="F1064" s="22">
        <v>45555</v>
      </c>
      <c r="G1064" s="22">
        <v>45553</v>
      </c>
      <c r="H1064" s="22">
        <v>45553</v>
      </c>
      <c r="I1064" s="22">
        <v>45550</v>
      </c>
      <c r="J1064" s="22"/>
      <c r="K1064" t="s">
        <v>119</v>
      </c>
      <c r="L1064" t="s">
        <v>120</v>
      </c>
      <c r="M1064" t="s">
        <v>121</v>
      </c>
      <c r="N1064" t="s">
        <v>105</v>
      </c>
      <c r="O1064" t="s">
        <v>106</v>
      </c>
      <c r="P1064" t="s">
        <v>107</v>
      </c>
      <c r="Q1064" t="s">
        <v>108</v>
      </c>
      <c r="R1064" t="s">
        <v>109</v>
      </c>
    </row>
    <row r="1065" spans="1:18" x14ac:dyDescent="0.3">
      <c r="A1065">
        <v>75899</v>
      </c>
      <c r="B1065">
        <v>122</v>
      </c>
      <c r="C1065" t="s">
        <v>28</v>
      </c>
      <c r="D1065" t="s">
        <v>131</v>
      </c>
      <c r="E1065">
        <v>602.85</v>
      </c>
      <c r="F1065" s="22">
        <v>45555</v>
      </c>
      <c r="G1065" s="22">
        <v>45553</v>
      </c>
      <c r="H1065" s="22">
        <v>45553</v>
      </c>
      <c r="I1065" s="22">
        <v>45550</v>
      </c>
      <c r="J1065" s="22"/>
      <c r="K1065" t="s">
        <v>119</v>
      </c>
      <c r="L1065" t="s">
        <v>120</v>
      </c>
      <c r="M1065" t="s">
        <v>121</v>
      </c>
      <c r="N1065" t="s">
        <v>105</v>
      </c>
      <c r="O1065" t="s">
        <v>106</v>
      </c>
      <c r="P1065" t="s">
        <v>107</v>
      </c>
      <c r="Q1065" t="s">
        <v>108</v>
      </c>
      <c r="R1065" t="s">
        <v>109</v>
      </c>
    </row>
    <row r="1066" spans="1:18" x14ac:dyDescent="0.3">
      <c r="A1066">
        <v>75900</v>
      </c>
      <c r="B1066">
        <v>122</v>
      </c>
      <c r="C1066" t="s">
        <v>28</v>
      </c>
      <c r="D1066" t="s">
        <v>132</v>
      </c>
      <c r="E1066">
        <v>578.42999999999995</v>
      </c>
      <c r="F1066" s="22">
        <v>45555</v>
      </c>
      <c r="G1066" s="22">
        <v>45553</v>
      </c>
      <c r="H1066" s="22">
        <v>45553</v>
      </c>
      <c r="I1066" s="22">
        <v>45550</v>
      </c>
      <c r="J1066" s="22"/>
      <c r="K1066" t="s">
        <v>119</v>
      </c>
      <c r="L1066" t="s">
        <v>120</v>
      </c>
      <c r="M1066" t="s">
        <v>121</v>
      </c>
      <c r="N1066" t="s">
        <v>105</v>
      </c>
      <c r="O1066" t="s">
        <v>106</v>
      </c>
      <c r="P1066" t="s">
        <v>107</v>
      </c>
      <c r="Q1066" t="s">
        <v>108</v>
      </c>
      <c r="R1066" t="s">
        <v>109</v>
      </c>
    </row>
    <row r="1067" spans="1:18" x14ac:dyDescent="0.3">
      <c r="A1067">
        <v>75901</v>
      </c>
      <c r="B1067">
        <v>122</v>
      </c>
      <c r="C1067" t="s">
        <v>28</v>
      </c>
      <c r="D1067" t="s">
        <v>133</v>
      </c>
      <c r="E1067">
        <v>608.02</v>
      </c>
      <c r="F1067" s="22">
        <v>45555</v>
      </c>
      <c r="G1067" s="22">
        <v>45553</v>
      </c>
      <c r="H1067" s="22">
        <v>45553</v>
      </c>
      <c r="I1067" s="22">
        <v>45550</v>
      </c>
      <c r="J1067" s="22"/>
      <c r="K1067" t="s">
        <v>119</v>
      </c>
      <c r="L1067" t="s">
        <v>120</v>
      </c>
      <c r="M1067" t="s">
        <v>121</v>
      </c>
      <c r="N1067" t="s">
        <v>105</v>
      </c>
      <c r="O1067" t="s">
        <v>106</v>
      </c>
      <c r="P1067" t="s">
        <v>107</v>
      </c>
      <c r="Q1067" t="s">
        <v>108</v>
      </c>
      <c r="R1067" t="s">
        <v>109</v>
      </c>
    </row>
    <row r="1068" spans="1:18" x14ac:dyDescent="0.3">
      <c r="A1068">
        <v>75902</v>
      </c>
      <c r="B1068">
        <v>122</v>
      </c>
      <c r="C1068" t="s">
        <v>28</v>
      </c>
      <c r="D1068" t="s">
        <v>134</v>
      </c>
      <c r="E1068">
        <v>613.59</v>
      </c>
      <c r="F1068" s="22">
        <v>45555</v>
      </c>
      <c r="G1068" s="22">
        <v>45553</v>
      </c>
      <c r="H1068" s="22">
        <v>45553</v>
      </c>
      <c r="I1068" s="22">
        <v>45550</v>
      </c>
      <c r="J1068" s="22"/>
      <c r="K1068" t="s">
        <v>119</v>
      </c>
      <c r="L1068" t="s">
        <v>120</v>
      </c>
      <c r="M1068" t="s">
        <v>121</v>
      </c>
      <c r="N1068" t="s">
        <v>105</v>
      </c>
      <c r="O1068" t="s">
        <v>106</v>
      </c>
      <c r="P1068" t="s">
        <v>107</v>
      </c>
      <c r="Q1068" t="s">
        <v>108</v>
      </c>
      <c r="R1068" t="s">
        <v>109</v>
      </c>
    </row>
    <row r="1069" spans="1:18" x14ac:dyDescent="0.3">
      <c r="A1069">
        <v>75903</v>
      </c>
      <c r="B1069">
        <v>122</v>
      </c>
      <c r="C1069" t="s">
        <v>28</v>
      </c>
      <c r="D1069" t="s">
        <v>135</v>
      </c>
      <c r="E1069">
        <v>737.24</v>
      </c>
      <c r="F1069" s="22">
        <v>45555</v>
      </c>
      <c r="G1069" s="22">
        <v>45553</v>
      </c>
      <c r="H1069" s="22">
        <v>45553</v>
      </c>
      <c r="I1069" s="22">
        <v>45550</v>
      </c>
      <c r="J1069" s="22"/>
      <c r="K1069" t="s">
        <v>119</v>
      </c>
      <c r="L1069" t="s">
        <v>120</v>
      </c>
      <c r="M1069" t="s">
        <v>121</v>
      </c>
      <c r="N1069" t="s">
        <v>105</v>
      </c>
      <c r="O1069" t="s">
        <v>106</v>
      </c>
      <c r="P1069" t="s">
        <v>107</v>
      </c>
      <c r="Q1069" t="s">
        <v>108</v>
      </c>
      <c r="R1069" t="s">
        <v>109</v>
      </c>
    </row>
    <row r="1070" spans="1:18" x14ac:dyDescent="0.3">
      <c r="A1070">
        <v>75904</v>
      </c>
      <c r="B1070">
        <v>122</v>
      </c>
      <c r="C1070" t="s">
        <v>28</v>
      </c>
      <c r="D1070" t="s">
        <v>136</v>
      </c>
      <c r="E1070">
        <v>728.64</v>
      </c>
      <c r="F1070" s="22">
        <v>45555</v>
      </c>
      <c r="G1070" s="22">
        <v>45553</v>
      </c>
      <c r="H1070" s="22">
        <v>45553</v>
      </c>
      <c r="I1070" s="22">
        <v>45550</v>
      </c>
      <c r="J1070" s="22"/>
      <c r="K1070" t="s">
        <v>119</v>
      </c>
      <c r="L1070" t="s">
        <v>120</v>
      </c>
      <c r="M1070" t="s">
        <v>121</v>
      </c>
      <c r="N1070" t="s">
        <v>105</v>
      </c>
      <c r="O1070" t="s">
        <v>106</v>
      </c>
      <c r="P1070" t="s">
        <v>107</v>
      </c>
      <c r="Q1070" t="s">
        <v>108</v>
      </c>
      <c r="R1070" t="s">
        <v>109</v>
      </c>
    </row>
    <row r="1071" spans="1:18" x14ac:dyDescent="0.3">
      <c r="A1071">
        <v>75905</v>
      </c>
      <c r="B1071">
        <v>122</v>
      </c>
      <c r="C1071" t="s">
        <v>28</v>
      </c>
      <c r="D1071" t="s">
        <v>137</v>
      </c>
      <c r="E1071">
        <v>886.36</v>
      </c>
      <c r="F1071" s="22">
        <v>45555</v>
      </c>
      <c r="G1071" s="22">
        <v>45553</v>
      </c>
      <c r="H1071" s="22">
        <v>45553</v>
      </c>
      <c r="I1071" s="22">
        <v>45550</v>
      </c>
      <c r="J1071" s="22"/>
      <c r="K1071" t="s">
        <v>119</v>
      </c>
      <c r="L1071" t="s">
        <v>120</v>
      </c>
      <c r="M1071" t="s">
        <v>121</v>
      </c>
      <c r="N1071" t="s">
        <v>105</v>
      </c>
      <c r="O1071" t="s">
        <v>106</v>
      </c>
      <c r="P1071" t="s">
        <v>107</v>
      </c>
      <c r="Q1071" t="s">
        <v>108</v>
      </c>
      <c r="R1071" t="s">
        <v>109</v>
      </c>
    </row>
    <row r="1072" spans="1:18" x14ac:dyDescent="0.3">
      <c r="A1072">
        <v>75906</v>
      </c>
      <c r="B1072">
        <v>122</v>
      </c>
      <c r="C1072" t="s">
        <v>28</v>
      </c>
      <c r="D1072" t="s">
        <v>138</v>
      </c>
      <c r="E1072">
        <v>604.55999999999995</v>
      </c>
      <c r="F1072" s="22">
        <v>45555</v>
      </c>
      <c r="G1072" s="22">
        <v>45553</v>
      </c>
      <c r="H1072" s="22">
        <v>45553</v>
      </c>
      <c r="I1072" s="22">
        <v>45550</v>
      </c>
      <c r="J1072" s="22"/>
      <c r="K1072" t="s">
        <v>119</v>
      </c>
      <c r="L1072" t="s">
        <v>120</v>
      </c>
      <c r="M1072" t="s">
        <v>121</v>
      </c>
      <c r="N1072" t="s">
        <v>105</v>
      </c>
      <c r="O1072" t="s">
        <v>106</v>
      </c>
      <c r="P1072" t="s">
        <v>107</v>
      </c>
      <c r="Q1072" t="s">
        <v>108</v>
      </c>
      <c r="R1072" t="s">
        <v>109</v>
      </c>
    </row>
    <row r="1073" spans="1:18" x14ac:dyDescent="0.3">
      <c r="A1073">
        <v>75907</v>
      </c>
      <c r="B1073">
        <v>122</v>
      </c>
      <c r="C1073" t="s">
        <v>28</v>
      </c>
      <c r="D1073" t="s">
        <v>139</v>
      </c>
      <c r="E1073">
        <v>603.57000000000005</v>
      </c>
      <c r="F1073" s="22">
        <v>45555</v>
      </c>
      <c r="G1073" s="22">
        <v>45553</v>
      </c>
      <c r="H1073" s="22">
        <v>45553</v>
      </c>
      <c r="I1073" s="22">
        <v>45550</v>
      </c>
      <c r="J1073" s="22"/>
      <c r="K1073" t="s">
        <v>119</v>
      </c>
      <c r="L1073" t="s">
        <v>120</v>
      </c>
      <c r="M1073" t="s">
        <v>121</v>
      </c>
      <c r="N1073" t="s">
        <v>105</v>
      </c>
      <c r="O1073" t="s">
        <v>106</v>
      </c>
      <c r="P1073" t="s">
        <v>107</v>
      </c>
      <c r="Q1073" t="s">
        <v>108</v>
      </c>
      <c r="R1073" t="s">
        <v>109</v>
      </c>
    </row>
    <row r="1074" spans="1:18" x14ac:dyDescent="0.3">
      <c r="A1074">
        <v>75908</v>
      </c>
      <c r="B1074">
        <v>122</v>
      </c>
      <c r="C1074" t="s">
        <v>28</v>
      </c>
      <c r="D1074" t="s">
        <v>140</v>
      </c>
      <c r="E1074">
        <v>826.06</v>
      </c>
      <c r="F1074" s="22">
        <v>45555</v>
      </c>
      <c r="G1074" s="22">
        <v>45553</v>
      </c>
      <c r="H1074" s="22">
        <v>45553</v>
      </c>
      <c r="I1074" s="22">
        <v>45550</v>
      </c>
      <c r="J1074" s="22"/>
      <c r="K1074" t="s">
        <v>119</v>
      </c>
      <c r="L1074" t="s">
        <v>120</v>
      </c>
      <c r="M1074" t="s">
        <v>121</v>
      </c>
      <c r="N1074" t="s">
        <v>105</v>
      </c>
      <c r="O1074" t="s">
        <v>106</v>
      </c>
      <c r="P1074" t="s">
        <v>107</v>
      </c>
      <c r="Q1074" t="s">
        <v>108</v>
      </c>
      <c r="R1074" t="s">
        <v>109</v>
      </c>
    </row>
    <row r="1075" spans="1:18" x14ac:dyDescent="0.3">
      <c r="A1075">
        <v>75909</v>
      </c>
      <c r="B1075">
        <v>122</v>
      </c>
      <c r="C1075" t="s">
        <v>28</v>
      </c>
      <c r="D1075" t="s">
        <v>141</v>
      </c>
      <c r="E1075">
        <v>737.24</v>
      </c>
      <c r="F1075" s="22">
        <v>45555</v>
      </c>
      <c r="G1075" s="22">
        <v>45553</v>
      </c>
      <c r="H1075" s="22">
        <v>45553</v>
      </c>
      <c r="I1075" s="22">
        <v>45550</v>
      </c>
      <c r="J1075" s="22"/>
      <c r="K1075" t="s">
        <v>119</v>
      </c>
      <c r="L1075" t="s">
        <v>120</v>
      </c>
      <c r="M1075" t="s">
        <v>121</v>
      </c>
      <c r="N1075" t="s">
        <v>105</v>
      </c>
      <c r="O1075" t="s">
        <v>106</v>
      </c>
      <c r="P1075" t="s">
        <v>107</v>
      </c>
      <c r="Q1075" t="s">
        <v>108</v>
      </c>
      <c r="R1075" t="s">
        <v>109</v>
      </c>
    </row>
    <row r="1076" spans="1:18" x14ac:dyDescent="0.3">
      <c r="A1076">
        <v>75910</v>
      </c>
      <c r="B1076">
        <v>122</v>
      </c>
      <c r="C1076" t="s">
        <v>28</v>
      </c>
      <c r="D1076" t="s">
        <v>142</v>
      </c>
      <c r="E1076">
        <v>611.91</v>
      </c>
      <c r="F1076" s="22">
        <v>45555</v>
      </c>
      <c r="G1076" s="22">
        <v>45553</v>
      </c>
      <c r="H1076" s="22">
        <v>45553</v>
      </c>
      <c r="I1076" s="22">
        <v>45550</v>
      </c>
      <c r="J1076" s="22"/>
      <c r="K1076" t="s">
        <v>119</v>
      </c>
      <c r="L1076" t="s">
        <v>120</v>
      </c>
      <c r="M1076" t="s">
        <v>121</v>
      </c>
      <c r="N1076" t="s">
        <v>105</v>
      </c>
      <c r="O1076" t="s">
        <v>106</v>
      </c>
      <c r="P1076" t="s">
        <v>107</v>
      </c>
      <c r="Q1076" t="s">
        <v>108</v>
      </c>
      <c r="R1076" t="s">
        <v>109</v>
      </c>
    </row>
    <row r="1077" spans="1:18" x14ac:dyDescent="0.3">
      <c r="A1077">
        <v>75911</v>
      </c>
      <c r="B1077">
        <v>122</v>
      </c>
      <c r="C1077" t="s">
        <v>28</v>
      </c>
      <c r="D1077" t="s">
        <v>143</v>
      </c>
      <c r="E1077">
        <v>737.24</v>
      </c>
      <c r="F1077" s="22">
        <v>45555</v>
      </c>
      <c r="G1077" s="22">
        <v>45553</v>
      </c>
      <c r="H1077" s="22">
        <v>45553</v>
      </c>
      <c r="I1077" s="22">
        <v>45550</v>
      </c>
      <c r="J1077" s="22"/>
      <c r="K1077" t="s">
        <v>119</v>
      </c>
      <c r="L1077" t="s">
        <v>120</v>
      </c>
      <c r="M1077" t="s">
        <v>121</v>
      </c>
      <c r="N1077" t="s">
        <v>105</v>
      </c>
      <c r="O1077" t="s">
        <v>106</v>
      </c>
      <c r="P1077" t="s">
        <v>107</v>
      </c>
      <c r="Q1077" t="s">
        <v>108</v>
      </c>
      <c r="R1077" t="s">
        <v>109</v>
      </c>
    </row>
    <row r="1078" spans="1:18" x14ac:dyDescent="0.3">
      <c r="A1078">
        <v>75912</v>
      </c>
      <c r="B1078">
        <v>122</v>
      </c>
      <c r="C1078" t="s">
        <v>28</v>
      </c>
      <c r="D1078" t="s">
        <v>351</v>
      </c>
      <c r="E1078">
        <v>786.13</v>
      </c>
      <c r="F1078" s="22">
        <v>45555</v>
      </c>
      <c r="G1078" s="22">
        <v>45553</v>
      </c>
      <c r="H1078" s="22">
        <v>45553</v>
      </c>
      <c r="I1078" s="22">
        <v>45550</v>
      </c>
      <c r="J1078" s="22"/>
      <c r="K1078" t="s">
        <v>119</v>
      </c>
      <c r="L1078" t="s">
        <v>120</v>
      </c>
      <c r="M1078" t="s">
        <v>121</v>
      </c>
      <c r="N1078" t="s">
        <v>105</v>
      </c>
      <c r="O1078" t="s">
        <v>106</v>
      </c>
      <c r="P1078" t="s">
        <v>107</v>
      </c>
      <c r="Q1078" t="s">
        <v>108</v>
      </c>
      <c r="R1078" t="s">
        <v>109</v>
      </c>
    </row>
    <row r="1079" spans="1:18" x14ac:dyDescent="0.3">
      <c r="A1079">
        <v>75913</v>
      </c>
      <c r="B1079">
        <v>122</v>
      </c>
      <c r="C1079" t="s">
        <v>28</v>
      </c>
      <c r="D1079" t="s">
        <v>144</v>
      </c>
      <c r="E1079">
        <v>606.74</v>
      </c>
      <c r="F1079" s="22">
        <v>45555</v>
      </c>
      <c r="G1079" s="22">
        <v>45553</v>
      </c>
      <c r="H1079" s="22">
        <v>45553</v>
      </c>
      <c r="I1079" s="22">
        <v>45550</v>
      </c>
      <c r="J1079" s="22"/>
      <c r="K1079" t="s">
        <v>119</v>
      </c>
      <c r="L1079" t="s">
        <v>120</v>
      </c>
      <c r="M1079" t="s">
        <v>121</v>
      </c>
      <c r="N1079" t="s">
        <v>105</v>
      </c>
      <c r="O1079" t="s">
        <v>106</v>
      </c>
      <c r="P1079" t="s">
        <v>107</v>
      </c>
      <c r="Q1079" t="s">
        <v>108</v>
      </c>
      <c r="R1079" t="s">
        <v>109</v>
      </c>
    </row>
    <row r="1080" spans="1:18" x14ac:dyDescent="0.3">
      <c r="A1080">
        <v>75914</v>
      </c>
      <c r="B1080">
        <v>122</v>
      </c>
      <c r="C1080" t="s">
        <v>28</v>
      </c>
      <c r="D1080" t="s">
        <v>145</v>
      </c>
      <c r="E1080">
        <v>824.12</v>
      </c>
      <c r="F1080" s="22">
        <v>45555</v>
      </c>
      <c r="G1080" s="22">
        <v>45553</v>
      </c>
      <c r="H1080" s="22">
        <v>45553</v>
      </c>
      <c r="I1080" s="22">
        <v>45550</v>
      </c>
      <c r="J1080" s="22"/>
      <c r="K1080" t="s">
        <v>119</v>
      </c>
      <c r="L1080" t="s">
        <v>120</v>
      </c>
      <c r="M1080" t="s">
        <v>121</v>
      </c>
      <c r="N1080" t="s">
        <v>105</v>
      </c>
      <c r="O1080" t="s">
        <v>106</v>
      </c>
      <c r="P1080" t="s">
        <v>107</v>
      </c>
      <c r="Q1080" t="s">
        <v>108</v>
      </c>
      <c r="R1080" t="s">
        <v>109</v>
      </c>
    </row>
    <row r="1081" spans="1:18" x14ac:dyDescent="0.3">
      <c r="A1081">
        <v>75915</v>
      </c>
      <c r="B1081">
        <v>122</v>
      </c>
      <c r="C1081" t="s">
        <v>28</v>
      </c>
      <c r="D1081" t="s">
        <v>146</v>
      </c>
      <c r="E1081">
        <v>805.81</v>
      </c>
      <c r="F1081" s="22">
        <v>45555</v>
      </c>
      <c r="G1081" s="22">
        <v>45553</v>
      </c>
      <c r="H1081" s="22">
        <v>45553</v>
      </c>
      <c r="I1081" s="22">
        <v>45550</v>
      </c>
      <c r="J1081" s="22"/>
      <c r="K1081" t="s">
        <v>119</v>
      </c>
      <c r="L1081" t="s">
        <v>120</v>
      </c>
      <c r="M1081" t="s">
        <v>121</v>
      </c>
      <c r="N1081" t="s">
        <v>105</v>
      </c>
      <c r="O1081" t="s">
        <v>106</v>
      </c>
      <c r="P1081" t="s">
        <v>107</v>
      </c>
      <c r="Q1081" t="s">
        <v>108</v>
      </c>
      <c r="R1081" t="s">
        <v>109</v>
      </c>
    </row>
    <row r="1082" spans="1:18" x14ac:dyDescent="0.3">
      <c r="A1082">
        <v>75916</v>
      </c>
      <c r="B1082">
        <v>122</v>
      </c>
      <c r="C1082" t="s">
        <v>28</v>
      </c>
      <c r="D1082" t="s">
        <v>147</v>
      </c>
      <c r="E1082">
        <v>568.39</v>
      </c>
      <c r="F1082" s="22">
        <v>45555</v>
      </c>
      <c r="G1082" s="22">
        <v>45553</v>
      </c>
      <c r="H1082" s="22">
        <v>45553</v>
      </c>
      <c r="I1082" s="22">
        <v>45550</v>
      </c>
      <c r="J1082" s="22"/>
      <c r="K1082" t="s">
        <v>119</v>
      </c>
      <c r="L1082" t="s">
        <v>120</v>
      </c>
      <c r="M1082" t="s">
        <v>121</v>
      </c>
      <c r="N1082" t="s">
        <v>105</v>
      </c>
      <c r="O1082" t="s">
        <v>106</v>
      </c>
      <c r="P1082" t="s">
        <v>107</v>
      </c>
      <c r="Q1082" t="s">
        <v>108</v>
      </c>
      <c r="R1082" t="s">
        <v>109</v>
      </c>
    </row>
    <row r="1083" spans="1:18" x14ac:dyDescent="0.3">
      <c r="A1083">
        <v>75917</v>
      </c>
      <c r="B1083">
        <v>122</v>
      </c>
      <c r="C1083" t="s">
        <v>28</v>
      </c>
      <c r="D1083" t="s">
        <v>148</v>
      </c>
      <c r="E1083">
        <v>773.72</v>
      </c>
      <c r="F1083" s="22">
        <v>45555</v>
      </c>
      <c r="G1083" s="22">
        <v>45553</v>
      </c>
      <c r="H1083" s="22">
        <v>45553</v>
      </c>
      <c r="I1083" s="22">
        <v>45550</v>
      </c>
      <c r="J1083" s="22"/>
      <c r="K1083" t="s">
        <v>119</v>
      </c>
      <c r="L1083" t="s">
        <v>120</v>
      </c>
      <c r="M1083" t="s">
        <v>121</v>
      </c>
      <c r="N1083" t="s">
        <v>105</v>
      </c>
      <c r="O1083" t="s">
        <v>106</v>
      </c>
      <c r="P1083" t="s">
        <v>107</v>
      </c>
      <c r="Q1083" t="s">
        <v>108</v>
      </c>
      <c r="R1083" t="s">
        <v>109</v>
      </c>
    </row>
    <row r="1084" spans="1:18" x14ac:dyDescent="0.3">
      <c r="A1084">
        <v>75918</v>
      </c>
      <c r="B1084">
        <v>122</v>
      </c>
      <c r="C1084" t="s">
        <v>28</v>
      </c>
      <c r="D1084" t="s">
        <v>149</v>
      </c>
      <c r="E1084">
        <v>668.69</v>
      </c>
      <c r="F1084" s="22">
        <v>45555</v>
      </c>
      <c r="G1084" s="22">
        <v>45553</v>
      </c>
      <c r="H1084" s="22">
        <v>45553</v>
      </c>
      <c r="I1084" s="22">
        <v>45550</v>
      </c>
      <c r="J1084" s="22"/>
      <c r="K1084" t="s">
        <v>119</v>
      </c>
      <c r="L1084" t="s">
        <v>120</v>
      </c>
      <c r="M1084" t="s">
        <v>121</v>
      </c>
      <c r="N1084" t="s">
        <v>105</v>
      </c>
      <c r="O1084" t="s">
        <v>106</v>
      </c>
      <c r="P1084" t="s">
        <v>107</v>
      </c>
      <c r="Q1084" t="s">
        <v>108</v>
      </c>
      <c r="R1084" t="s">
        <v>109</v>
      </c>
    </row>
    <row r="1085" spans="1:18" x14ac:dyDescent="0.3">
      <c r="A1085">
        <v>75919</v>
      </c>
      <c r="B1085">
        <v>122</v>
      </c>
      <c r="C1085" t="s">
        <v>28</v>
      </c>
      <c r="D1085" t="s">
        <v>150</v>
      </c>
      <c r="E1085">
        <v>675</v>
      </c>
      <c r="F1085" s="22">
        <v>45555</v>
      </c>
      <c r="G1085" s="22">
        <v>45553</v>
      </c>
      <c r="H1085" s="22">
        <v>45553</v>
      </c>
      <c r="I1085" s="22">
        <v>45550</v>
      </c>
      <c r="J1085" s="22"/>
      <c r="K1085" t="s">
        <v>119</v>
      </c>
      <c r="L1085" t="s">
        <v>120</v>
      </c>
      <c r="M1085" t="s">
        <v>121</v>
      </c>
      <c r="N1085" t="s">
        <v>105</v>
      </c>
      <c r="O1085" t="s">
        <v>106</v>
      </c>
      <c r="P1085" t="s">
        <v>107</v>
      </c>
      <c r="Q1085" t="s">
        <v>108</v>
      </c>
      <c r="R1085" t="s">
        <v>109</v>
      </c>
    </row>
    <row r="1086" spans="1:18" x14ac:dyDescent="0.3">
      <c r="A1086">
        <v>75920</v>
      </c>
      <c r="B1086">
        <v>122</v>
      </c>
      <c r="C1086" t="s">
        <v>28</v>
      </c>
      <c r="D1086" t="s">
        <v>328</v>
      </c>
      <c r="E1086">
        <v>616.4</v>
      </c>
      <c r="F1086" s="22">
        <v>45555</v>
      </c>
      <c r="G1086" s="22">
        <v>45553</v>
      </c>
      <c r="H1086" s="22">
        <v>45553</v>
      </c>
      <c r="I1086" s="22">
        <v>45550</v>
      </c>
      <c r="J1086" s="22"/>
      <c r="K1086" t="s">
        <v>119</v>
      </c>
      <c r="L1086" t="s">
        <v>120</v>
      </c>
      <c r="M1086" t="s">
        <v>121</v>
      </c>
      <c r="N1086" t="s">
        <v>105</v>
      </c>
      <c r="O1086" t="s">
        <v>106</v>
      </c>
      <c r="P1086" t="s">
        <v>107</v>
      </c>
      <c r="Q1086" t="s">
        <v>108</v>
      </c>
      <c r="R1086" t="s">
        <v>109</v>
      </c>
    </row>
    <row r="1087" spans="1:18" x14ac:dyDescent="0.3">
      <c r="A1087">
        <v>76261</v>
      </c>
      <c r="B1087">
        <v>122</v>
      </c>
      <c r="C1087" t="s">
        <v>28</v>
      </c>
      <c r="D1087" t="s">
        <v>180</v>
      </c>
      <c r="E1087">
        <v>138.4</v>
      </c>
      <c r="F1087" s="22">
        <v>45553</v>
      </c>
      <c r="G1087" s="22"/>
      <c r="H1087" s="22">
        <v>45553</v>
      </c>
      <c r="I1087" s="22">
        <v>45553</v>
      </c>
      <c r="J1087" s="22">
        <v>45554</v>
      </c>
      <c r="K1087" t="s">
        <v>181</v>
      </c>
      <c r="L1087" t="s">
        <v>182</v>
      </c>
      <c r="M1087" t="s">
        <v>18</v>
      </c>
      <c r="Q1087" t="s">
        <v>108</v>
      </c>
    </row>
    <row r="1088" spans="1:18" x14ac:dyDescent="0.3">
      <c r="A1088">
        <v>73291</v>
      </c>
      <c r="B1088">
        <v>122</v>
      </c>
      <c r="C1088" t="s">
        <v>28</v>
      </c>
      <c r="D1088" t="s">
        <v>175</v>
      </c>
      <c r="E1088">
        <v>35683.68</v>
      </c>
      <c r="F1088" s="22">
        <v>45555</v>
      </c>
      <c r="G1088" s="22">
        <v>45553</v>
      </c>
      <c r="H1088" s="22">
        <v>45553</v>
      </c>
      <c r="I1088" s="22">
        <v>45534</v>
      </c>
      <c r="J1088" s="22">
        <v>45538</v>
      </c>
      <c r="K1088" t="s">
        <v>104</v>
      </c>
      <c r="L1088" t="s">
        <v>120</v>
      </c>
      <c r="M1088" t="s">
        <v>175</v>
      </c>
      <c r="N1088" t="s">
        <v>105</v>
      </c>
      <c r="O1088" t="s">
        <v>106</v>
      </c>
      <c r="P1088" t="s">
        <v>107</v>
      </c>
      <c r="Q1088" t="s">
        <v>108</v>
      </c>
      <c r="R1088" t="s">
        <v>109</v>
      </c>
    </row>
    <row r="1089" spans="1:18" x14ac:dyDescent="0.3">
      <c r="A1089">
        <v>73292</v>
      </c>
      <c r="B1089">
        <v>122</v>
      </c>
      <c r="C1089" t="s">
        <v>28</v>
      </c>
      <c r="D1089" t="s">
        <v>175</v>
      </c>
      <c r="E1089">
        <v>13056.34</v>
      </c>
      <c r="F1089" s="22">
        <v>45555</v>
      </c>
      <c r="G1089" s="22">
        <v>45553</v>
      </c>
      <c r="H1089" s="22">
        <v>45553</v>
      </c>
      <c r="I1089" s="22">
        <v>45534</v>
      </c>
      <c r="J1089" s="22">
        <v>45538</v>
      </c>
      <c r="K1089" t="s">
        <v>104</v>
      </c>
      <c r="L1089" t="s">
        <v>120</v>
      </c>
      <c r="M1089" t="s">
        <v>175</v>
      </c>
      <c r="N1089" t="s">
        <v>105</v>
      </c>
      <c r="O1089" t="s">
        <v>106</v>
      </c>
      <c r="P1089" t="s">
        <v>107</v>
      </c>
      <c r="Q1089" t="s">
        <v>108</v>
      </c>
      <c r="R1089" t="s">
        <v>109</v>
      </c>
    </row>
    <row r="1090" spans="1:18" x14ac:dyDescent="0.3">
      <c r="A1090">
        <v>73293</v>
      </c>
      <c r="B1090">
        <v>122</v>
      </c>
      <c r="C1090" t="s">
        <v>28</v>
      </c>
      <c r="D1090" t="s">
        <v>250</v>
      </c>
      <c r="E1090">
        <v>3590.36</v>
      </c>
      <c r="F1090" s="22">
        <v>45555</v>
      </c>
      <c r="G1090" s="22">
        <v>45553</v>
      </c>
      <c r="H1090" s="22">
        <v>45553</v>
      </c>
      <c r="I1090" s="22">
        <v>45534</v>
      </c>
      <c r="J1090" s="22">
        <v>45538</v>
      </c>
      <c r="K1090" t="s">
        <v>104</v>
      </c>
      <c r="L1090" t="s">
        <v>258</v>
      </c>
      <c r="M1090" t="s">
        <v>250</v>
      </c>
      <c r="N1090" t="s">
        <v>105</v>
      </c>
      <c r="O1090" t="s">
        <v>106</v>
      </c>
      <c r="P1090" t="s">
        <v>107</v>
      </c>
      <c r="Q1090" t="s">
        <v>108</v>
      </c>
      <c r="R1090" t="s">
        <v>109</v>
      </c>
    </row>
    <row r="1091" spans="1:18" x14ac:dyDescent="0.3">
      <c r="A1091">
        <v>73294</v>
      </c>
      <c r="B1091">
        <v>122</v>
      </c>
      <c r="C1091" t="s">
        <v>28</v>
      </c>
      <c r="D1091" t="s">
        <v>257</v>
      </c>
      <c r="E1091">
        <v>10372.709999999999</v>
      </c>
      <c r="F1091" s="22">
        <v>45555</v>
      </c>
      <c r="G1091" s="22">
        <v>45553</v>
      </c>
      <c r="H1091" s="22">
        <v>45553</v>
      </c>
      <c r="I1091" s="22">
        <v>45534</v>
      </c>
      <c r="J1091" s="22">
        <v>45538</v>
      </c>
      <c r="K1091" t="s">
        <v>119</v>
      </c>
      <c r="L1091" t="s">
        <v>120</v>
      </c>
      <c r="M1091" t="s">
        <v>257</v>
      </c>
      <c r="N1091" t="s">
        <v>105</v>
      </c>
      <c r="O1091" t="s">
        <v>106</v>
      </c>
      <c r="P1091" t="s">
        <v>107</v>
      </c>
      <c r="Q1091" t="s">
        <v>108</v>
      </c>
      <c r="R1091" t="s">
        <v>109</v>
      </c>
    </row>
    <row r="1092" spans="1:18" x14ac:dyDescent="0.3">
      <c r="A1092">
        <v>73355</v>
      </c>
      <c r="B1092">
        <v>122</v>
      </c>
      <c r="C1092" t="s">
        <v>28</v>
      </c>
      <c r="D1092" t="s">
        <v>219</v>
      </c>
      <c r="E1092">
        <v>1949.64</v>
      </c>
      <c r="F1092" s="22">
        <v>45554</v>
      </c>
      <c r="G1092" s="22">
        <v>45553</v>
      </c>
      <c r="H1092" s="22">
        <v>45553</v>
      </c>
      <c r="I1092" s="22">
        <v>45532</v>
      </c>
      <c r="J1092" s="22">
        <v>45538</v>
      </c>
      <c r="K1092" t="s">
        <v>104</v>
      </c>
      <c r="N1092" t="s">
        <v>105</v>
      </c>
      <c r="O1092" t="s">
        <v>106</v>
      </c>
      <c r="P1092" t="s">
        <v>107</v>
      </c>
      <c r="Q1092" t="s">
        <v>108</v>
      </c>
      <c r="R1092" t="s">
        <v>109</v>
      </c>
    </row>
    <row r="1093" spans="1:18" x14ac:dyDescent="0.3">
      <c r="A1093">
        <v>73460</v>
      </c>
      <c r="B1093">
        <v>122</v>
      </c>
      <c r="C1093" t="s">
        <v>28</v>
      </c>
      <c r="D1093" t="s">
        <v>220</v>
      </c>
      <c r="E1093">
        <v>1055.4000000000001</v>
      </c>
      <c r="F1093" s="22">
        <v>45555</v>
      </c>
      <c r="G1093" s="22">
        <v>45553</v>
      </c>
      <c r="H1093" s="22">
        <v>45553</v>
      </c>
      <c r="I1093" s="22">
        <v>45534</v>
      </c>
      <c r="J1093" s="22">
        <v>45538</v>
      </c>
      <c r="K1093" t="s">
        <v>104</v>
      </c>
      <c r="N1093" t="s">
        <v>105</v>
      </c>
      <c r="O1093" t="s">
        <v>106</v>
      </c>
      <c r="P1093" t="s">
        <v>107</v>
      </c>
      <c r="Q1093" t="s">
        <v>108</v>
      </c>
      <c r="R1093" t="s">
        <v>109</v>
      </c>
    </row>
    <row r="1094" spans="1:18" x14ac:dyDescent="0.3">
      <c r="A1094">
        <v>77414</v>
      </c>
      <c r="B1094">
        <v>122</v>
      </c>
      <c r="C1094" t="s">
        <v>28</v>
      </c>
      <c r="D1094" t="s">
        <v>111</v>
      </c>
      <c r="E1094">
        <v>0</v>
      </c>
      <c r="F1094" s="22">
        <v>45554</v>
      </c>
      <c r="G1094" s="22"/>
      <c r="H1094" s="22">
        <v>45552</v>
      </c>
      <c r="I1094" s="22">
        <v>45554</v>
      </c>
      <c r="J1094" s="22">
        <v>45560</v>
      </c>
      <c r="K1094" t="s">
        <v>119</v>
      </c>
      <c r="N1094" t="s">
        <v>105</v>
      </c>
      <c r="O1094" t="s">
        <v>106</v>
      </c>
      <c r="P1094" t="s">
        <v>107</v>
      </c>
      <c r="Q1094" t="s">
        <v>108</v>
      </c>
    </row>
    <row r="1095" spans="1:18" x14ac:dyDescent="0.3">
      <c r="A1095">
        <v>74854</v>
      </c>
      <c r="B1095">
        <v>122</v>
      </c>
      <c r="C1095" t="s">
        <v>28</v>
      </c>
      <c r="D1095" t="s">
        <v>111</v>
      </c>
      <c r="E1095">
        <v>864.9</v>
      </c>
      <c r="F1095" s="22">
        <v>45552</v>
      </c>
      <c r="G1095" s="22">
        <v>45551</v>
      </c>
      <c r="H1095" s="22">
        <v>45552</v>
      </c>
      <c r="I1095" s="22">
        <v>45552</v>
      </c>
      <c r="J1095" s="22">
        <v>45547</v>
      </c>
      <c r="K1095" t="s">
        <v>119</v>
      </c>
      <c r="L1095" t="s">
        <v>218</v>
      </c>
      <c r="M1095" t="s">
        <v>218</v>
      </c>
      <c r="N1095" t="s">
        <v>105</v>
      </c>
      <c r="O1095" t="s">
        <v>106</v>
      </c>
      <c r="P1095" t="s">
        <v>107</v>
      </c>
      <c r="Q1095" t="s">
        <v>108</v>
      </c>
      <c r="R1095" t="s">
        <v>109</v>
      </c>
    </row>
    <row r="1096" spans="1:18" x14ac:dyDescent="0.3">
      <c r="A1096">
        <v>76122</v>
      </c>
      <c r="B1096">
        <v>122</v>
      </c>
      <c r="C1096" t="s">
        <v>28</v>
      </c>
      <c r="D1096" t="s">
        <v>180</v>
      </c>
      <c r="E1096">
        <v>1.21</v>
      </c>
      <c r="F1096" s="22">
        <v>45552</v>
      </c>
      <c r="G1096" s="22"/>
      <c r="H1096" s="22">
        <v>45552</v>
      </c>
      <c r="I1096" s="22">
        <v>45552</v>
      </c>
      <c r="J1096" s="22">
        <v>45553</v>
      </c>
      <c r="K1096" t="s">
        <v>181</v>
      </c>
      <c r="L1096" t="s">
        <v>182</v>
      </c>
      <c r="M1096" t="s">
        <v>18</v>
      </c>
      <c r="Q1096" t="s">
        <v>108</v>
      </c>
    </row>
    <row r="1097" spans="1:18" x14ac:dyDescent="0.3">
      <c r="A1097">
        <v>60552</v>
      </c>
      <c r="B1097">
        <v>122</v>
      </c>
      <c r="C1097" t="s">
        <v>28</v>
      </c>
      <c r="D1097" t="s">
        <v>271</v>
      </c>
      <c r="E1097">
        <v>240</v>
      </c>
      <c r="F1097" s="22">
        <v>45551</v>
      </c>
      <c r="G1097" s="22">
        <v>45551</v>
      </c>
      <c r="H1097" s="22">
        <v>45551</v>
      </c>
      <c r="I1097" s="22">
        <v>45514</v>
      </c>
      <c r="J1097" s="22"/>
      <c r="K1097" t="s">
        <v>104</v>
      </c>
      <c r="L1097" t="s">
        <v>184</v>
      </c>
      <c r="M1097" t="s">
        <v>185</v>
      </c>
      <c r="N1097" t="s">
        <v>105</v>
      </c>
      <c r="O1097" t="s">
        <v>106</v>
      </c>
      <c r="P1097" t="s">
        <v>107</v>
      </c>
      <c r="Q1097" t="s">
        <v>108</v>
      </c>
      <c r="R1097" t="s">
        <v>109</v>
      </c>
    </row>
    <row r="1098" spans="1:18" x14ac:dyDescent="0.3">
      <c r="A1098">
        <v>60569</v>
      </c>
      <c r="B1098">
        <v>122</v>
      </c>
      <c r="C1098" t="s">
        <v>28</v>
      </c>
      <c r="D1098" t="s">
        <v>189</v>
      </c>
      <c r="E1098">
        <v>109.9</v>
      </c>
      <c r="F1098" s="22">
        <v>45552</v>
      </c>
      <c r="G1098" s="22">
        <v>45551</v>
      </c>
      <c r="H1098" s="22">
        <v>45551</v>
      </c>
      <c r="I1098" s="22">
        <v>45534</v>
      </c>
      <c r="J1098" s="22"/>
      <c r="K1098" t="s">
        <v>104</v>
      </c>
      <c r="L1098" t="s">
        <v>190</v>
      </c>
      <c r="M1098" t="s">
        <v>191</v>
      </c>
      <c r="N1098" t="s">
        <v>105</v>
      </c>
      <c r="O1098" t="s">
        <v>106</v>
      </c>
      <c r="P1098" t="s">
        <v>107</v>
      </c>
      <c r="Q1098" t="s">
        <v>108</v>
      </c>
      <c r="R1098" t="s">
        <v>109</v>
      </c>
    </row>
    <row r="1099" spans="1:18" x14ac:dyDescent="0.3">
      <c r="A1099">
        <v>56074</v>
      </c>
      <c r="B1099">
        <v>122</v>
      </c>
      <c r="C1099" t="s">
        <v>28</v>
      </c>
      <c r="D1099" t="s">
        <v>244</v>
      </c>
      <c r="E1099">
        <v>2247.59</v>
      </c>
      <c r="F1099" s="22">
        <v>45553</v>
      </c>
      <c r="G1099" s="22">
        <v>45551</v>
      </c>
      <c r="H1099" s="22">
        <v>45551</v>
      </c>
      <c r="I1099" s="22">
        <v>45505</v>
      </c>
      <c r="J1099" s="22">
        <v>45441</v>
      </c>
      <c r="K1099" t="s">
        <v>104</v>
      </c>
      <c r="L1099" t="s">
        <v>166</v>
      </c>
      <c r="M1099" t="s">
        <v>167</v>
      </c>
      <c r="N1099" t="s">
        <v>105</v>
      </c>
      <c r="O1099" t="s">
        <v>106</v>
      </c>
      <c r="P1099" t="s">
        <v>107</v>
      </c>
      <c r="Q1099" t="s">
        <v>108</v>
      </c>
      <c r="R1099" t="s">
        <v>109</v>
      </c>
    </row>
    <row r="1100" spans="1:18" x14ac:dyDescent="0.3">
      <c r="A1100">
        <v>73339</v>
      </c>
      <c r="B1100">
        <v>122</v>
      </c>
      <c r="C1100" t="s">
        <v>28</v>
      </c>
      <c r="D1100" t="s">
        <v>391</v>
      </c>
      <c r="E1100">
        <v>2875</v>
      </c>
      <c r="F1100" s="22">
        <v>45552</v>
      </c>
      <c r="G1100" s="22">
        <v>45551</v>
      </c>
      <c r="H1100" s="22">
        <v>45551</v>
      </c>
      <c r="I1100" s="22">
        <v>45531</v>
      </c>
      <c r="J1100" s="22">
        <v>45538</v>
      </c>
      <c r="K1100" t="s">
        <v>104</v>
      </c>
      <c r="N1100" t="s">
        <v>105</v>
      </c>
      <c r="O1100" t="s">
        <v>106</v>
      </c>
      <c r="P1100" t="s">
        <v>107</v>
      </c>
      <c r="Q1100" t="s">
        <v>108</v>
      </c>
      <c r="R1100" t="s">
        <v>109</v>
      </c>
    </row>
    <row r="1101" spans="1:18" x14ac:dyDescent="0.3">
      <c r="A1101">
        <v>73395</v>
      </c>
      <c r="B1101">
        <v>122</v>
      </c>
      <c r="C1101" t="s">
        <v>28</v>
      </c>
      <c r="D1101" t="s">
        <v>209</v>
      </c>
      <c r="E1101">
        <v>247.6</v>
      </c>
      <c r="F1101" s="22">
        <v>45551</v>
      </c>
      <c r="G1101" s="22">
        <v>45551</v>
      </c>
      <c r="H1101" s="22">
        <v>45551</v>
      </c>
      <c r="I1101" s="22">
        <v>45532</v>
      </c>
      <c r="J1101" s="22">
        <v>45538</v>
      </c>
      <c r="K1101" t="s">
        <v>104</v>
      </c>
      <c r="N1101" t="s">
        <v>105</v>
      </c>
      <c r="O1101" t="s">
        <v>106</v>
      </c>
      <c r="P1101" t="s">
        <v>107</v>
      </c>
      <c r="Q1101" t="s">
        <v>108</v>
      </c>
      <c r="R1101" t="s">
        <v>109</v>
      </c>
    </row>
    <row r="1102" spans="1:18" x14ac:dyDescent="0.3">
      <c r="A1102">
        <v>73407</v>
      </c>
      <c r="B1102">
        <v>122</v>
      </c>
      <c r="C1102" t="s">
        <v>28</v>
      </c>
      <c r="D1102" t="s">
        <v>220</v>
      </c>
      <c r="E1102">
        <v>301.99</v>
      </c>
      <c r="F1102" s="22">
        <v>45552</v>
      </c>
      <c r="G1102" s="22">
        <v>45551</v>
      </c>
      <c r="H1102" s="22">
        <v>45551</v>
      </c>
      <c r="I1102" s="22">
        <v>45530</v>
      </c>
      <c r="J1102" s="22">
        <v>45538</v>
      </c>
      <c r="K1102" t="s">
        <v>104</v>
      </c>
      <c r="N1102" t="s">
        <v>105</v>
      </c>
      <c r="O1102" t="s">
        <v>106</v>
      </c>
      <c r="P1102" t="s">
        <v>107</v>
      </c>
      <c r="Q1102" t="s">
        <v>108</v>
      </c>
      <c r="R1102" t="s">
        <v>109</v>
      </c>
    </row>
    <row r="1103" spans="1:18" x14ac:dyDescent="0.3">
      <c r="A1103">
        <v>73456</v>
      </c>
      <c r="B1103">
        <v>122</v>
      </c>
      <c r="C1103" t="s">
        <v>28</v>
      </c>
      <c r="D1103" t="s">
        <v>288</v>
      </c>
      <c r="E1103">
        <v>776.71</v>
      </c>
      <c r="F1103" s="22">
        <v>45551</v>
      </c>
      <c r="G1103" s="22">
        <v>45551</v>
      </c>
      <c r="H1103" s="22">
        <v>45551</v>
      </c>
      <c r="I1103" s="22">
        <v>45534</v>
      </c>
      <c r="J1103" s="22">
        <v>45538</v>
      </c>
      <c r="K1103" t="s">
        <v>104</v>
      </c>
      <c r="N1103" t="s">
        <v>105</v>
      </c>
      <c r="O1103" t="s">
        <v>106</v>
      </c>
      <c r="P1103" t="s">
        <v>107</v>
      </c>
      <c r="Q1103" t="s">
        <v>108</v>
      </c>
      <c r="R1103" t="s">
        <v>109</v>
      </c>
    </row>
    <row r="1104" spans="1:18" x14ac:dyDescent="0.3">
      <c r="A1104">
        <v>73458</v>
      </c>
      <c r="B1104">
        <v>122</v>
      </c>
      <c r="C1104" t="s">
        <v>28</v>
      </c>
      <c r="D1104" t="s">
        <v>159</v>
      </c>
      <c r="E1104">
        <v>531.79999999999995</v>
      </c>
      <c r="F1104" s="22">
        <v>45551</v>
      </c>
      <c r="G1104" s="22">
        <v>45551</v>
      </c>
      <c r="H1104" s="22">
        <v>45551</v>
      </c>
      <c r="I1104" s="22">
        <v>45534</v>
      </c>
      <c r="J1104" s="22">
        <v>45538</v>
      </c>
      <c r="K1104" t="s">
        <v>104</v>
      </c>
      <c r="N1104" t="s">
        <v>105</v>
      </c>
      <c r="O1104" t="s">
        <v>106</v>
      </c>
      <c r="P1104" t="s">
        <v>107</v>
      </c>
      <c r="Q1104" t="s">
        <v>108</v>
      </c>
      <c r="R1104" t="s">
        <v>109</v>
      </c>
    </row>
    <row r="1105" spans="1:18" x14ac:dyDescent="0.3">
      <c r="A1105">
        <v>73463</v>
      </c>
      <c r="B1105">
        <v>122</v>
      </c>
      <c r="C1105" t="s">
        <v>28</v>
      </c>
      <c r="D1105" t="s">
        <v>160</v>
      </c>
      <c r="E1105">
        <v>28.5</v>
      </c>
      <c r="F1105" s="22">
        <v>45551</v>
      </c>
      <c r="G1105" s="22">
        <v>45551</v>
      </c>
      <c r="H1105" s="22">
        <v>45551</v>
      </c>
      <c r="I1105" s="22">
        <v>45534</v>
      </c>
      <c r="J1105" s="22">
        <v>45538</v>
      </c>
      <c r="K1105" t="s">
        <v>104</v>
      </c>
      <c r="N1105" t="s">
        <v>105</v>
      </c>
      <c r="O1105" t="s">
        <v>106</v>
      </c>
      <c r="P1105" t="s">
        <v>107</v>
      </c>
      <c r="Q1105" t="s">
        <v>108</v>
      </c>
      <c r="R1105" t="s">
        <v>109</v>
      </c>
    </row>
    <row r="1106" spans="1:18" x14ac:dyDescent="0.3">
      <c r="A1106">
        <v>73464</v>
      </c>
      <c r="B1106">
        <v>122</v>
      </c>
      <c r="C1106" t="s">
        <v>28</v>
      </c>
      <c r="D1106" t="s">
        <v>206</v>
      </c>
      <c r="E1106">
        <v>1910</v>
      </c>
      <c r="F1106" s="22">
        <v>45552</v>
      </c>
      <c r="G1106" s="22">
        <v>45551</v>
      </c>
      <c r="H1106" s="22">
        <v>45551</v>
      </c>
      <c r="I1106" s="22">
        <v>45531</v>
      </c>
      <c r="J1106" s="22">
        <v>45538</v>
      </c>
      <c r="K1106" t="s">
        <v>104</v>
      </c>
      <c r="N1106" t="s">
        <v>105</v>
      </c>
      <c r="O1106" t="s">
        <v>106</v>
      </c>
      <c r="P1106" t="s">
        <v>107</v>
      </c>
      <c r="Q1106" t="s">
        <v>108</v>
      </c>
      <c r="R1106" t="s">
        <v>109</v>
      </c>
    </row>
    <row r="1107" spans="1:18" x14ac:dyDescent="0.3">
      <c r="A1107">
        <v>73468</v>
      </c>
      <c r="B1107">
        <v>122</v>
      </c>
      <c r="C1107" t="s">
        <v>28</v>
      </c>
      <c r="D1107" t="s">
        <v>195</v>
      </c>
      <c r="E1107">
        <v>4120.59</v>
      </c>
      <c r="F1107" s="22">
        <v>45551</v>
      </c>
      <c r="G1107" s="22">
        <v>45551</v>
      </c>
      <c r="H1107" s="22">
        <v>45551</v>
      </c>
      <c r="I1107" s="22">
        <v>45537</v>
      </c>
      <c r="J1107" s="22">
        <v>45538</v>
      </c>
      <c r="K1107" t="s">
        <v>104</v>
      </c>
      <c r="N1107" t="s">
        <v>105</v>
      </c>
      <c r="O1107" t="s">
        <v>106</v>
      </c>
      <c r="P1107" t="s">
        <v>107</v>
      </c>
      <c r="Q1107" t="s">
        <v>108</v>
      </c>
      <c r="R1107" t="s">
        <v>109</v>
      </c>
    </row>
    <row r="1108" spans="1:18" x14ac:dyDescent="0.3">
      <c r="A1108">
        <v>73469</v>
      </c>
      <c r="B1108">
        <v>122</v>
      </c>
      <c r="C1108" t="s">
        <v>28</v>
      </c>
      <c r="D1108" t="s">
        <v>201</v>
      </c>
      <c r="E1108">
        <v>1176</v>
      </c>
      <c r="F1108" s="22">
        <v>45551</v>
      </c>
      <c r="G1108" s="22">
        <v>45551</v>
      </c>
      <c r="H1108" s="22">
        <v>45551</v>
      </c>
      <c r="I1108" s="22">
        <v>45537</v>
      </c>
      <c r="J1108" s="22">
        <v>45538</v>
      </c>
      <c r="K1108" t="s">
        <v>104</v>
      </c>
      <c r="N1108" t="s">
        <v>105</v>
      </c>
      <c r="O1108" t="s">
        <v>106</v>
      </c>
      <c r="P1108" t="s">
        <v>107</v>
      </c>
      <c r="Q1108" t="s">
        <v>108</v>
      </c>
      <c r="R1108" t="s">
        <v>109</v>
      </c>
    </row>
    <row r="1109" spans="1:18" x14ac:dyDescent="0.3">
      <c r="A1109">
        <v>73470</v>
      </c>
      <c r="B1109">
        <v>122</v>
      </c>
      <c r="C1109" t="s">
        <v>28</v>
      </c>
      <c r="D1109" t="s">
        <v>110</v>
      </c>
      <c r="E1109">
        <v>1032.5899999999999</v>
      </c>
      <c r="F1109" s="22">
        <v>45552</v>
      </c>
      <c r="G1109" s="22">
        <v>45551</v>
      </c>
      <c r="H1109" s="22">
        <v>45551</v>
      </c>
      <c r="I1109" s="22">
        <v>45537</v>
      </c>
      <c r="J1109" s="22">
        <v>45538</v>
      </c>
      <c r="K1109" t="s">
        <v>104</v>
      </c>
      <c r="N1109" t="s">
        <v>105</v>
      </c>
      <c r="O1109" t="s">
        <v>106</v>
      </c>
      <c r="P1109" t="s">
        <v>107</v>
      </c>
      <c r="Q1109" t="s">
        <v>108</v>
      </c>
      <c r="R1109" t="s">
        <v>109</v>
      </c>
    </row>
    <row r="1110" spans="1:18" x14ac:dyDescent="0.3">
      <c r="A1110">
        <v>74021</v>
      </c>
      <c r="B1110">
        <v>122</v>
      </c>
      <c r="C1110" t="s">
        <v>28</v>
      </c>
      <c r="D1110" t="s">
        <v>305</v>
      </c>
      <c r="E1110">
        <v>4169.99</v>
      </c>
      <c r="F1110" s="22">
        <v>45553</v>
      </c>
      <c r="G1110" s="22">
        <v>45551</v>
      </c>
      <c r="H1110" s="22">
        <v>45551</v>
      </c>
      <c r="I1110" s="22">
        <v>45534</v>
      </c>
      <c r="J1110" s="22">
        <v>45540</v>
      </c>
      <c r="K1110" t="s">
        <v>119</v>
      </c>
      <c r="L1110" t="s">
        <v>120</v>
      </c>
      <c r="M1110" t="s">
        <v>300</v>
      </c>
      <c r="N1110" t="s">
        <v>105</v>
      </c>
      <c r="O1110" t="s">
        <v>106</v>
      </c>
      <c r="P1110" t="s">
        <v>107</v>
      </c>
      <c r="Q1110" t="s">
        <v>108</v>
      </c>
      <c r="R1110" t="s">
        <v>109</v>
      </c>
    </row>
    <row r="1111" spans="1:18" x14ac:dyDescent="0.3">
      <c r="A1111">
        <v>74369</v>
      </c>
      <c r="B1111">
        <v>122</v>
      </c>
      <c r="C1111" t="s">
        <v>28</v>
      </c>
      <c r="D1111" t="s">
        <v>115</v>
      </c>
      <c r="E1111">
        <v>540.64</v>
      </c>
      <c r="F1111" s="22">
        <v>45550</v>
      </c>
      <c r="G1111" s="22">
        <v>45551</v>
      </c>
      <c r="H1111" s="22">
        <v>45551</v>
      </c>
      <c r="I1111" s="22">
        <v>45538</v>
      </c>
      <c r="J1111" s="22">
        <v>45541</v>
      </c>
      <c r="K1111" t="s">
        <v>104</v>
      </c>
      <c r="N1111" t="s">
        <v>105</v>
      </c>
      <c r="O1111" t="s">
        <v>106</v>
      </c>
      <c r="P1111" t="s">
        <v>107</v>
      </c>
      <c r="Q1111" t="s">
        <v>108</v>
      </c>
      <c r="R1111" t="s">
        <v>109</v>
      </c>
    </row>
    <row r="1112" spans="1:18" x14ac:dyDescent="0.3">
      <c r="A1112">
        <v>74371</v>
      </c>
      <c r="B1112">
        <v>122</v>
      </c>
      <c r="C1112" t="s">
        <v>28</v>
      </c>
      <c r="D1112" t="s">
        <v>203</v>
      </c>
      <c r="E1112">
        <v>974.1</v>
      </c>
      <c r="F1112" s="22">
        <v>45553</v>
      </c>
      <c r="G1112" s="22">
        <v>45551</v>
      </c>
      <c r="H1112" s="22">
        <v>45551</v>
      </c>
      <c r="I1112" s="22">
        <v>45539</v>
      </c>
      <c r="J1112" s="22">
        <v>45541</v>
      </c>
      <c r="K1112" t="s">
        <v>104</v>
      </c>
      <c r="N1112" t="s">
        <v>105</v>
      </c>
      <c r="O1112" t="s">
        <v>106</v>
      </c>
      <c r="P1112" t="s">
        <v>107</v>
      </c>
      <c r="Q1112" t="s">
        <v>108</v>
      </c>
      <c r="R1112" t="s">
        <v>109</v>
      </c>
    </row>
    <row r="1113" spans="1:18" x14ac:dyDescent="0.3">
      <c r="A1113">
        <v>74373</v>
      </c>
      <c r="B1113">
        <v>122</v>
      </c>
      <c r="C1113" t="s">
        <v>28</v>
      </c>
      <c r="D1113" t="s">
        <v>205</v>
      </c>
      <c r="E1113">
        <v>115.71</v>
      </c>
      <c r="F1113" s="22">
        <v>45553</v>
      </c>
      <c r="G1113" s="22">
        <v>45551</v>
      </c>
      <c r="H1113" s="22">
        <v>45551</v>
      </c>
      <c r="I1113" s="22">
        <v>45539</v>
      </c>
      <c r="J1113" s="22">
        <v>45541</v>
      </c>
      <c r="K1113" t="s">
        <v>104</v>
      </c>
      <c r="N1113" t="s">
        <v>105</v>
      </c>
      <c r="O1113" t="s">
        <v>106</v>
      </c>
      <c r="P1113" t="s">
        <v>107</v>
      </c>
      <c r="Q1113" t="s">
        <v>108</v>
      </c>
      <c r="R1113" t="s">
        <v>109</v>
      </c>
    </row>
    <row r="1114" spans="1:18" x14ac:dyDescent="0.3">
      <c r="A1114">
        <v>74375</v>
      </c>
      <c r="B1114">
        <v>122</v>
      </c>
      <c r="C1114" t="s">
        <v>28</v>
      </c>
      <c r="D1114" t="s">
        <v>157</v>
      </c>
      <c r="E1114">
        <v>585</v>
      </c>
      <c r="F1114" s="22">
        <v>45551</v>
      </c>
      <c r="G1114" s="22">
        <v>45551</v>
      </c>
      <c r="H1114" s="22">
        <v>45551</v>
      </c>
      <c r="I1114" s="22">
        <v>45540</v>
      </c>
      <c r="J1114" s="22">
        <v>45541</v>
      </c>
      <c r="K1114" t="s">
        <v>104</v>
      </c>
      <c r="L1114" t="s">
        <v>112</v>
      </c>
      <c r="M1114" t="s">
        <v>117</v>
      </c>
      <c r="N1114" t="s">
        <v>105</v>
      </c>
      <c r="O1114" t="s">
        <v>106</v>
      </c>
      <c r="P1114" t="s">
        <v>107</v>
      </c>
      <c r="Q1114" t="s">
        <v>108</v>
      </c>
      <c r="R1114" t="s">
        <v>109</v>
      </c>
    </row>
    <row r="1115" spans="1:18" x14ac:dyDescent="0.3">
      <c r="A1115">
        <v>74376</v>
      </c>
      <c r="B1115">
        <v>122</v>
      </c>
      <c r="C1115" t="s">
        <v>28</v>
      </c>
      <c r="D1115" t="s">
        <v>115</v>
      </c>
      <c r="E1115">
        <v>560.48</v>
      </c>
      <c r="F1115" s="22">
        <v>45551</v>
      </c>
      <c r="G1115" s="22">
        <v>45551</v>
      </c>
      <c r="H1115" s="22">
        <v>45551</v>
      </c>
      <c r="I1115" s="22">
        <v>45539</v>
      </c>
      <c r="J1115" s="22">
        <v>45541</v>
      </c>
      <c r="K1115" t="s">
        <v>104</v>
      </c>
      <c r="N1115" t="s">
        <v>105</v>
      </c>
      <c r="O1115" t="s">
        <v>106</v>
      </c>
      <c r="P1115" t="s">
        <v>107</v>
      </c>
      <c r="Q1115" t="s">
        <v>108</v>
      </c>
      <c r="R1115" t="s">
        <v>109</v>
      </c>
    </row>
    <row r="1116" spans="1:18" x14ac:dyDescent="0.3">
      <c r="A1116">
        <v>74381</v>
      </c>
      <c r="B1116">
        <v>122</v>
      </c>
      <c r="C1116" t="s">
        <v>28</v>
      </c>
      <c r="D1116" t="s">
        <v>195</v>
      </c>
      <c r="E1116">
        <v>1947</v>
      </c>
      <c r="F1116" s="22">
        <v>45553</v>
      </c>
      <c r="G1116" s="22">
        <v>45551</v>
      </c>
      <c r="H1116" s="22">
        <v>45551</v>
      </c>
      <c r="I1116" s="22">
        <v>45539</v>
      </c>
      <c r="J1116" s="22">
        <v>45541</v>
      </c>
      <c r="K1116" t="s">
        <v>104</v>
      </c>
      <c r="N1116" t="s">
        <v>105</v>
      </c>
      <c r="O1116" t="s">
        <v>106</v>
      </c>
      <c r="P1116" t="s">
        <v>107</v>
      </c>
      <c r="Q1116" t="s">
        <v>108</v>
      </c>
      <c r="R1116" t="s">
        <v>109</v>
      </c>
    </row>
    <row r="1117" spans="1:18" x14ac:dyDescent="0.3">
      <c r="A1117">
        <v>74393</v>
      </c>
      <c r="B1117">
        <v>122</v>
      </c>
      <c r="C1117" t="s">
        <v>28</v>
      </c>
      <c r="D1117" t="s">
        <v>204</v>
      </c>
      <c r="E1117">
        <v>487.78</v>
      </c>
      <c r="F1117" s="22">
        <v>45553</v>
      </c>
      <c r="G1117" s="22">
        <v>45551</v>
      </c>
      <c r="H1117" s="22">
        <v>45551</v>
      </c>
      <c r="I1117" s="22">
        <v>45539</v>
      </c>
      <c r="J1117" s="22">
        <v>45541</v>
      </c>
      <c r="K1117" t="s">
        <v>104</v>
      </c>
      <c r="N1117" t="s">
        <v>105</v>
      </c>
      <c r="O1117" t="s">
        <v>106</v>
      </c>
      <c r="P1117" t="s">
        <v>107</v>
      </c>
      <c r="Q1117" t="s">
        <v>108</v>
      </c>
      <c r="R1117" t="s">
        <v>109</v>
      </c>
    </row>
    <row r="1118" spans="1:18" x14ac:dyDescent="0.3">
      <c r="A1118">
        <v>74395</v>
      </c>
      <c r="B1118">
        <v>122</v>
      </c>
      <c r="C1118" t="s">
        <v>28</v>
      </c>
      <c r="D1118" t="s">
        <v>199</v>
      </c>
      <c r="E1118">
        <v>568.5</v>
      </c>
      <c r="F1118" s="22">
        <v>45553</v>
      </c>
      <c r="G1118" s="22">
        <v>45551</v>
      </c>
      <c r="H1118" s="22">
        <v>45551</v>
      </c>
      <c r="I1118" s="22">
        <v>45538</v>
      </c>
      <c r="J1118" s="22">
        <v>45541</v>
      </c>
      <c r="K1118" t="s">
        <v>104</v>
      </c>
      <c r="N1118" t="s">
        <v>105</v>
      </c>
      <c r="O1118" t="s">
        <v>106</v>
      </c>
      <c r="P1118" t="s">
        <v>107</v>
      </c>
      <c r="Q1118" t="s">
        <v>108</v>
      </c>
      <c r="R1118" t="s">
        <v>109</v>
      </c>
    </row>
    <row r="1119" spans="1:18" x14ac:dyDescent="0.3">
      <c r="A1119">
        <v>74397</v>
      </c>
      <c r="B1119">
        <v>122</v>
      </c>
      <c r="C1119" t="s">
        <v>28</v>
      </c>
      <c r="D1119" t="s">
        <v>261</v>
      </c>
      <c r="E1119">
        <v>2200.0700000000002</v>
      </c>
      <c r="F1119" s="22">
        <v>45551</v>
      </c>
      <c r="G1119" s="22">
        <v>45551</v>
      </c>
      <c r="H1119" s="22">
        <v>45551</v>
      </c>
      <c r="I1119" s="22">
        <v>45538</v>
      </c>
      <c r="J1119" s="22">
        <v>45541</v>
      </c>
      <c r="K1119" t="s">
        <v>104</v>
      </c>
      <c r="N1119" t="s">
        <v>105</v>
      </c>
      <c r="O1119" t="s">
        <v>106</v>
      </c>
      <c r="P1119" t="s">
        <v>107</v>
      </c>
      <c r="Q1119" t="s">
        <v>108</v>
      </c>
      <c r="R1119" t="s">
        <v>109</v>
      </c>
    </row>
    <row r="1120" spans="1:18" x14ac:dyDescent="0.3">
      <c r="A1120">
        <v>74399</v>
      </c>
      <c r="B1120">
        <v>122</v>
      </c>
      <c r="C1120" t="s">
        <v>28</v>
      </c>
      <c r="D1120" t="s">
        <v>288</v>
      </c>
      <c r="E1120">
        <v>914.72</v>
      </c>
      <c r="F1120" s="22">
        <v>45552</v>
      </c>
      <c r="G1120" s="22">
        <v>45551</v>
      </c>
      <c r="H1120" s="22">
        <v>45551</v>
      </c>
      <c r="I1120" s="22">
        <v>45537</v>
      </c>
      <c r="J1120" s="22">
        <v>45541</v>
      </c>
      <c r="K1120" t="s">
        <v>104</v>
      </c>
      <c r="L1120" t="s">
        <v>112</v>
      </c>
      <c r="M1120" t="s">
        <v>113</v>
      </c>
      <c r="N1120" t="s">
        <v>105</v>
      </c>
      <c r="O1120" t="s">
        <v>106</v>
      </c>
      <c r="P1120" t="s">
        <v>107</v>
      </c>
      <c r="Q1120" t="s">
        <v>108</v>
      </c>
      <c r="R1120" t="s">
        <v>109</v>
      </c>
    </row>
    <row r="1121" spans="1:18" x14ac:dyDescent="0.3">
      <c r="A1121">
        <v>74470</v>
      </c>
      <c r="B1121">
        <v>122</v>
      </c>
      <c r="C1121" t="s">
        <v>28</v>
      </c>
      <c r="D1121" t="s">
        <v>159</v>
      </c>
      <c r="E1121">
        <v>973.2</v>
      </c>
      <c r="F1121" s="22">
        <v>45553</v>
      </c>
      <c r="G1121" s="22">
        <v>45551</v>
      </c>
      <c r="H1121" s="22">
        <v>45551</v>
      </c>
      <c r="I1121" s="22">
        <v>45537</v>
      </c>
      <c r="J1121" s="22">
        <v>45544</v>
      </c>
      <c r="K1121" t="s">
        <v>104</v>
      </c>
      <c r="N1121" t="s">
        <v>105</v>
      </c>
      <c r="O1121" t="s">
        <v>106</v>
      </c>
      <c r="P1121" t="s">
        <v>107</v>
      </c>
      <c r="Q1121" t="s">
        <v>108</v>
      </c>
      <c r="R1121" t="s">
        <v>109</v>
      </c>
    </row>
    <row r="1122" spans="1:18" x14ac:dyDescent="0.3">
      <c r="A1122">
        <v>74473</v>
      </c>
      <c r="B1122">
        <v>122</v>
      </c>
      <c r="C1122" t="s">
        <v>28</v>
      </c>
      <c r="D1122" t="s">
        <v>162</v>
      </c>
      <c r="E1122">
        <v>356.12</v>
      </c>
      <c r="F1122" s="22">
        <v>45552</v>
      </c>
      <c r="G1122" s="22">
        <v>45551</v>
      </c>
      <c r="H1122" s="22">
        <v>45551</v>
      </c>
      <c r="I1122" s="22">
        <v>45537</v>
      </c>
      <c r="J1122" s="22">
        <v>45544</v>
      </c>
      <c r="K1122" t="s">
        <v>104</v>
      </c>
      <c r="N1122" t="s">
        <v>105</v>
      </c>
      <c r="O1122" t="s">
        <v>106</v>
      </c>
      <c r="P1122" t="s">
        <v>107</v>
      </c>
      <c r="Q1122" t="s">
        <v>108</v>
      </c>
      <c r="R1122" t="s">
        <v>109</v>
      </c>
    </row>
    <row r="1123" spans="1:18" x14ac:dyDescent="0.3">
      <c r="A1123">
        <v>74477</v>
      </c>
      <c r="B1123">
        <v>122</v>
      </c>
      <c r="C1123" t="s">
        <v>28</v>
      </c>
      <c r="D1123" t="s">
        <v>223</v>
      </c>
      <c r="E1123">
        <v>340</v>
      </c>
      <c r="F1123" s="22">
        <v>45553</v>
      </c>
      <c r="G1123" s="22">
        <v>45551</v>
      </c>
      <c r="H1123" s="22">
        <v>45551</v>
      </c>
      <c r="I1123" s="22">
        <v>45538</v>
      </c>
      <c r="J1123" s="22">
        <v>45544</v>
      </c>
      <c r="K1123" t="s">
        <v>104</v>
      </c>
      <c r="N1123" t="s">
        <v>105</v>
      </c>
      <c r="O1123" t="s">
        <v>106</v>
      </c>
      <c r="P1123" t="s">
        <v>107</v>
      </c>
      <c r="Q1123" t="s">
        <v>108</v>
      </c>
      <c r="R1123" t="s">
        <v>109</v>
      </c>
    </row>
    <row r="1124" spans="1:18" x14ac:dyDescent="0.3">
      <c r="A1124">
        <v>74541</v>
      </c>
      <c r="B1124">
        <v>122</v>
      </c>
      <c r="C1124" t="s">
        <v>28</v>
      </c>
      <c r="D1124" t="s">
        <v>156</v>
      </c>
      <c r="E1124">
        <v>123.2</v>
      </c>
      <c r="F1124" s="22">
        <v>45552</v>
      </c>
      <c r="G1124" s="22">
        <v>45551</v>
      </c>
      <c r="H1124" s="22">
        <v>45551</v>
      </c>
      <c r="I1124" s="22">
        <v>45536</v>
      </c>
      <c r="J1124" s="22">
        <v>45545</v>
      </c>
      <c r="K1124" t="s">
        <v>119</v>
      </c>
      <c r="L1124" t="s">
        <v>120</v>
      </c>
      <c r="M1124" t="s">
        <v>156</v>
      </c>
      <c r="N1124" t="s">
        <v>105</v>
      </c>
      <c r="O1124" t="s">
        <v>106</v>
      </c>
      <c r="P1124" t="s">
        <v>107</v>
      </c>
      <c r="Q1124" t="s">
        <v>108</v>
      </c>
      <c r="R1124" t="s">
        <v>109</v>
      </c>
    </row>
    <row r="1125" spans="1:18" x14ac:dyDescent="0.3">
      <c r="A1125">
        <v>74849</v>
      </c>
      <c r="B1125">
        <v>122</v>
      </c>
      <c r="C1125" t="s">
        <v>28</v>
      </c>
      <c r="D1125" t="s">
        <v>116</v>
      </c>
      <c r="E1125">
        <v>480.25</v>
      </c>
      <c r="F1125" s="22">
        <v>45553</v>
      </c>
      <c r="G1125" s="22">
        <v>45551</v>
      </c>
      <c r="H1125" s="22">
        <v>45551</v>
      </c>
      <c r="I1125" s="22">
        <v>45545</v>
      </c>
      <c r="J1125" s="22">
        <v>45546</v>
      </c>
      <c r="K1125" t="s">
        <v>104</v>
      </c>
      <c r="N1125" t="s">
        <v>105</v>
      </c>
      <c r="O1125" t="s">
        <v>106</v>
      </c>
      <c r="P1125" t="s">
        <v>107</v>
      </c>
      <c r="Q1125" t="s">
        <v>108</v>
      </c>
      <c r="R1125" t="s">
        <v>109</v>
      </c>
    </row>
    <row r="1126" spans="1:18" x14ac:dyDescent="0.3">
      <c r="A1126">
        <v>74872</v>
      </c>
      <c r="B1126">
        <v>122</v>
      </c>
      <c r="C1126" t="s">
        <v>28</v>
      </c>
      <c r="D1126" t="s">
        <v>270</v>
      </c>
      <c r="E1126">
        <v>1000</v>
      </c>
      <c r="F1126" s="22">
        <v>45552</v>
      </c>
      <c r="G1126" s="22">
        <v>45551</v>
      </c>
      <c r="H1126" s="22">
        <v>45551</v>
      </c>
      <c r="I1126" s="22">
        <v>45545</v>
      </c>
      <c r="J1126" s="22">
        <v>45547</v>
      </c>
      <c r="K1126" t="s">
        <v>119</v>
      </c>
      <c r="L1126" t="s">
        <v>166</v>
      </c>
      <c r="M1126" t="s">
        <v>251</v>
      </c>
      <c r="N1126" t="s">
        <v>105</v>
      </c>
      <c r="O1126" t="s">
        <v>106</v>
      </c>
      <c r="P1126" t="s">
        <v>107</v>
      </c>
      <c r="Q1126" t="s">
        <v>108</v>
      </c>
      <c r="R1126" t="s">
        <v>109</v>
      </c>
    </row>
    <row r="1127" spans="1:18" x14ac:dyDescent="0.3">
      <c r="A1127">
        <v>74875</v>
      </c>
      <c r="B1127">
        <v>122</v>
      </c>
      <c r="C1127" t="s">
        <v>28</v>
      </c>
      <c r="D1127" t="s">
        <v>212</v>
      </c>
      <c r="E1127">
        <v>414.05</v>
      </c>
      <c r="F1127" s="22">
        <v>45551</v>
      </c>
      <c r="G1127" s="22">
        <v>45551</v>
      </c>
      <c r="H1127" s="22">
        <v>45551</v>
      </c>
      <c r="I1127" s="22">
        <v>45532</v>
      </c>
      <c r="J1127" s="22">
        <v>45547</v>
      </c>
      <c r="K1127" t="s">
        <v>104</v>
      </c>
      <c r="L1127" t="s">
        <v>213</v>
      </c>
      <c r="M1127" t="s">
        <v>214</v>
      </c>
      <c r="N1127" t="s">
        <v>105</v>
      </c>
      <c r="O1127" t="s">
        <v>106</v>
      </c>
      <c r="P1127" t="s">
        <v>107</v>
      </c>
      <c r="Q1127" t="s">
        <v>108</v>
      </c>
      <c r="R1127" t="s">
        <v>109</v>
      </c>
    </row>
    <row r="1128" spans="1:18" x14ac:dyDescent="0.3">
      <c r="A1128">
        <v>75786</v>
      </c>
      <c r="B1128">
        <v>122</v>
      </c>
      <c r="C1128" t="s">
        <v>28</v>
      </c>
      <c r="D1128" t="s">
        <v>180</v>
      </c>
      <c r="E1128">
        <v>49.2</v>
      </c>
      <c r="F1128" s="22">
        <v>45551</v>
      </c>
      <c r="G1128" s="22"/>
      <c r="H1128" s="22">
        <v>45551</v>
      </c>
      <c r="I1128" s="22">
        <v>45551</v>
      </c>
      <c r="J1128" s="22">
        <v>45552</v>
      </c>
      <c r="K1128" t="s">
        <v>181</v>
      </c>
      <c r="L1128" t="s">
        <v>182</v>
      </c>
      <c r="M1128" t="s">
        <v>18</v>
      </c>
      <c r="Q1128" t="s">
        <v>108</v>
      </c>
    </row>
    <row r="1129" spans="1:18" x14ac:dyDescent="0.3">
      <c r="A1129">
        <v>72481</v>
      </c>
      <c r="B1129">
        <v>122</v>
      </c>
      <c r="C1129" t="s">
        <v>28</v>
      </c>
      <c r="D1129" t="s">
        <v>380</v>
      </c>
      <c r="E1129">
        <v>1800</v>
      </c>
      <c r="F1129" s="22">
        <v>45551</v>
      </c>
      <c r="G1129" s="22">
        <v>45551</v>
      </c>
      <c r="H1129" s="22">
        <v>45551</v>
      </c>
      <c r="I1129" s="22">
        <v>45534</v>
      </c>
      <c r="J1129" s="22">
        <v>45533</v>
      </c>
      <c r="K1129" t="s">
        <v>119</v>
      </c>
      <c r="L1129" t="s">
        <v>187</v>
      </c>
      <c r="M1129" t="s">
        <v>265</v>
      </c>
      <c r="N1129" t="s">
        <v>105</v>
      </c>
      <c r="O1129" t="s">
        <v>106</v>
      </c>
      <c r="P1129" t="s">
        <v>107</v>
      </c>
      <c r="Q1129" t="s">
        <v>108</v>
      </c>
      <c r="R1129" t="s">
        <v>109</v>
      </c>
    </row>
    <row r="1130" spans="1:18" x14ac:dyDescent="0.3">
      <c r="A1130">
        <v>72482</v>
      </c>
      <c r="B1130">
        <v>122</v>
      </c>
      <c r="C1130" t="s">
        <v>28</v>
      </c>
      <c r="D1130" t="s">
        <v>380</v>
      </c>
      <c r="E1130">
        <v>3600</v>
      </c>
      <c r="F1130" s="22">
        <v>45551</v>
      </c>
      <c r="G1130" s="22">
        <v>45551</v>
      </c>
      <c r="H1130" s="22">
        <v>45551</v>
      </c>
      <c r="I1130" s="22">
        <v>45536</v>
      </c>
      <c r="J1130" s="22">
        <v>45533</v>
      </c>
      <c r="K1130" t="s">
        <v>119</v>
      </c>
      <c r="L1130" t="s">
        <v>187</v>
      </c>
      <c r="M1130" t="s">
        <v>265</v>
      </c>
      <c r="N1130" t="s">
        <v>105</v>
      </c>
      <c r="O1130" t="s">
        <v>106</v>
      </c>
      <c r="P1130" t="s">
        <v>107</v>
      </c>
      <c r="Q1130" t="s">
        <v>108</v>
      </c>
      <c r="R1130" t="s">
        <v>109</v>
      </c>
    </row>
    <row r="1131" spans="1:18" x14ac:dyDescent="0.3">
      <c r="A1131">
        <v>64784</v>
      </c>
      <c r="B1131">
        <v>122</v>
      </c>
      <c r="C1131" t="s">
        <v>28</v>
      </c>
      <c r="D1131" t="s">
        <v>252</v>
      </c>
      <c r="E1131">
        <v>192</v>
      </c>
      <c r="F1131" s="22">
        <v>45553</v>
      </c>
      <c r="G1131" s="22">
        <v>45551</v>
      </c>
      <c r="H1131" s="22">
        <v>45551</v>
      </c>
      <c r="I1131" s="22">
        <v>45536</v>
      </c>
      <c r="J1131" s="22"/>
      <c r="K1131" t="s">
        <v>119</v>
      </c>
      <c r="L1131" t="s">
        <v>253</v>
      </c>
      <c r="M1131" t="s">
        <v>254</v>
      </c>
      <c r="N1131" t="s">
        <v>105</v>
      </c>
      <c r="O1131" t="s">
        <v>106</v>
      </c>
      <c r="P1131" t="s">
        <v>107</v>
      </c>
      <c r="Q1131" t="s">
        <v>108</v>
      </c>
      <c r="R1131" t="s">
        <v>109</v>
      </c>
    </row>
    <row r="1132" spans="1:18" x14ac:dyDescent="0.3">
      <c r="A1132">
        <v>71910</v>
      </c>
      <c r="B1132">
        <v>122</v>
      </c>
      <c r="C1132" t="s">
        <v>28</v>
      </c>
      <c r="D1132" t="s">
        <v>354</v>
      </c>
      <c r="E1132">
        <v>996</v>
      </c>
      <c r="F1132" s="22">
        <v>45552</v>
      </c>
      <c r="G1132" s="22">
        <v>45551</v>
      </c>
      <c r="H1132" s="22">
        <v>45551</v>
      </c>
      <c r="I1132" s="22">
        <v>45524</v>
      </c>
      <c r="J1132" s="22">
        <v>45530</v>
      </c>
      <c r="K1132" t="s">
        <v>104</v>
      </c>
      <c r="N1132" t="s">
        <v>105</v>
      </c>
      <c r="O1132" t="s">
        <v>106</v>
      </c>
      <c r="P1132" t="s">
        <v>107</v>
      </c>
      <c r="Q1132" t="s">
        <v>108</v>
      </c>
      <c r="R1132" t="s">
        <v>109</v>
      </c>
    </row>
    <row r="1133" spans="1:18" x14ac:dyDescent="0.3">
      <c r="A1133">
        <v>71927</v>
      </c>
      <c r="B1133">
        <v>122</v>
      </c>
      <c r="C1133" t="s">
        <v>28</v>
      </c>
      <c r="D1133" t="s">
        <v>277</v>
      </c>
      <c r="E1133">
        <v>707.19</v>
      </c>
      <c r="F1133" s="22">
        <v>45552</v>
      </c>
      <c r="G1133" s="22">
        <v>45551</v>
      </c>
      <c r="H1133" s="22">
        <v>45551</v>
      </c>
      <c r="I1133" s="22">
        <v>45524</v>
      </c>
      <c r="J1133" s="22">
        <v>45530</v>
      </c>
      <c r="K1133" t="s">
        <v>104</v>
      </c>
      <c r="N1133" t="s">
        <v>105</v>
      </c>
      <c r="O1133" t="s">
        <v>106</v>
      </c>
      <c r="P1133" t="s">
        <v>107</v>
      </c>
      <c r="Q1133" t="s">
        <v>108</v>
      </c>
      <c r="R1133" t="s">
        <v>109</v>
      </c>
    </row>
    <row r="1134" spans="1:18" x14ac:dyDescent="0.3">
      <c r="A1134">
        <v>71949</v>
      </c>
      <c r="B1134">
        <v>122</v>
      </c>
      <c r="C1134" t="s">
        <v>28</v>
      </c>
      <c r="D1134" t="s">
        <v>210</v>
      </c>
      <c r="E1134">
        <v>784.7</v>
      </c>
      <c r="F1134" s="22">
        <v>45552</v>
      </c>
      <c r="G1134" s="22">
        <v>45551</v>
      </c>
      <c r="H1134" s="22">
        <v>45551</v>
      </c>
      <c r="I1134" s="22">
        <v>45524</v>
      </c>
      <c r="J1134" s="22">
        <v>45530</v>
      </c>
      <c r="K1134" t="s">
        <v>104</v>
      </c>
      <c r="N1134" t="s">
        <v>105</v>
      </c>
      <c r="O1134" t="s">
        <v>106</v>
      </c>
      <c r="P1134" t="s">
        <v>107</v>
      </c>
      <c r="Q1134" t="s">
        <v>108</v>
      </c>
      <c r="R1134" t="s">
        <v>109</v>
      </c>
    </row>
    <row r="1135" spans="1:18" x14ac:dyDescent="0.3">
      <c r="A1135">
        <v>71959</v>
      </c>
      <c r="B1135">
        <v>122</v>
      </c>
      <c r="C1135" t="s">
        <v>28</v>
      </c>
      <c r="D1135" t="s">
        <v>404</v>
      </c>
      <c r="E1135">
        <v>5876.61</v>
      </c>
      <c r="F1135" s="22">
        <v>45552</v>
      </c>
      <c r="G1135" s="22">
        <v>45551</v>
      </c>
      <c r="H1135" s="22">
        <v>45551</v>
      </c>
      <c r="I1135" s="22">
        <v>45524</v>
      </c>
      <c r="J1135" s="22">
        <v>45530</v>
      </c>
      <c r="K1135" t="s">
        <v>104</v>
      </c>
      <c r="L1135" t="s">
        <v>213</v>
      </c>
      <c r="M1135" t="s">
        <v>363</v>
      </c>
      <c r="N1135" t="s">
        <v>105</v>
      </c>
      <c r="O1135" t="s">
        <v>106</v>
      </c>
      <c r="P1135" t="s">
        <v>107</v>
      </c>
      <c r="Q1135" t="s">
        <v>108</v>
      </c>
      <c r="R1135" t="s">
        <v>109</v>
      </c>
    </row>
    <row r="1136" spans="1:18" x14ac:dyDescent="0.3">
      <c r="A1136">
        <v>76169</v>
      </c>
      <c r="B1136">
        <v>122</v>
      </c>
      <c r="C1136" t="s">
        <v>28</v>
      </c>
      <c r="D1136" t="s">
        <v>405</v>
      </c>
      <c r="E1136">
        <v>0</v>
      </c>
      <c r="F1136" s="22">
        <v>45547</v>
      </c>
      <c r="G1136" s="22"/>
      <c r="H1136" s="22">
        <v>45547</v>
      </c>
      <c r="I1136" s="22">
        <v>45547</v>
      </c>
      <c r="J1136" s="22">
        <v>45553</v>
      </c>
      <c r="K1136" t="s">
        <v>268</v>
      </c>
      <c r="L1136" t="s">
        <v>112</v>
      </c>
      <c r="M1136" t="s">
        <v>117</v>
      </c>
      <c r="N1136" t="s">
        <v>105</v>
      </c>
      <c r="O1136" t="s">
        <v>106</v>
      </c>
      <c r="P1136" t="s">
        <v>107</v>
      </c>
      <c r="Q1136" t="s">
        <v>108</v>
      </c>
      <c r="R1136" t="s">
        <v>109</v>
      </c>
    </row>
    <row r="1137" spans="1:18" x14ac:dyDescent="0.3">
      <c r="A1137">
        <v>75122</v>
      </c>
      <c r="B1137">
        <v>122</v>
      </c>
      <c r="C1137" t="s">
        <v>28</v>
      </c>
      <c r="D1137" t="s">
        <v>180</v>
      </c>
      <c r="E1137">
        <v>10</v>
      </c>
      <c r="F1137" s="22">
        <v>45547</v>
      </c>
      <c r="G1137" s="22"/>
      <c r="H1137" s="22">
        <v>45547</v>
      </c>
      <c r="I1137" s="22">
        <v>45547</v>
      </c>
      <c r="J1137" s="22">
        <v>45548</v>
      </c>
      <c r="K1137" t="s">
        <v>181</v>
      </c>
      <c r="L1137" t="s">
        <v>182</v>
      </c>
      <c r="M1137" t="s">
        <v>18</v>
      </c>
      <c r="Q1137" t="s">
        <v>108</v>
      </c>
    </row>
    <row r="1138" spans="1:18" x14ac:dyDescent="0.3">
      <c r="A1138">
        <v>50207</v>
      </c>
      <c r="B1138">
        <v>122</v>
      </c>
      <c r="C1138" t="s">
        <v>28</v>
      </c>
      <c r="D1138" t="s">
        <v>283</v>
      </c>
      <c r="E1138">
        <v>2800</v>
      </c>
      <c r="F1138" s="22">
        <v>45550</v>
      </c>
      <c r="G1138" s="22">
        <v>45546</v>
      </c>
      <c r="H1138" s="22">
        <v>45546</v>
      </c>
      <c r="I1138" s="22">
        <v>45505</v>
      </c>
      <c r="J1138" s="22">
        <v>45400</v>
      </c>
      <c r="K1138" t="s">
        <v>104</v>
      </c>
      <c r="L1138" t="s">
        <v>184</v>
      </c>
      <c r="M1138" t="s">
        <v>185</v>
      </c>
      <c r="N1138" t="s">
        <v>105</v>
      </c>
      <c r="O1138" t="s">
        <v>106</v>
      </c>
      <c r="P1138" t="s">
        <v>107</v>
      </c>
      <c r="Q1138" t="s">
        <v>108</v>
      </c>
      <c r="R1138" t="s">
        <v>109</v>
      </c>
    </row>
    <row r="1139" spans="1:18" x14ac:dyDescent="0.3">
      <c r="A1139">
        <v>72480</v>
      </c>
      <c r="B1139">
        <v>122</v>
      </c>
      <c r="C1139" t="s">
        <v>28</v>
      </c>
      <c r="D1139" t="s">
        <v>114</v>
      </c>
      <c r="E1139">
        <v>855.49</v>
      </c>
      <c r="F1139" s="22">
        <v>45551</v>
      </c>
      <c r="G1139" s="22">
        <v>45537</v>
      </c>
      <c r="H1139" s="22">
        <v>45546</v>
      </c>
      <c r="I1139" s="22">
        <v>45535</v>
      </c>
      <c r="J1139" s="22">
        <v>45533</v>
      </c>
      <c r="K1139" t="s">
        <v>104</v>
      </c>
      <c r="L1139" t="s">
        <v>112</v>
      </c>
      <c r="M1139" t="s">
        <v>113</v>
      </c>
      <c r="N1139" t="s">
        <v>105</v>
      </c>
      <c r="O1139" t="s">
        <v>106</v>
      </c>
      <c r="P1139" t="s">
        <v>107</v>
      </c>
      <c r="Q1139" t="s">
        <v>108</v>
      </c>
      <c r="R1139" t="s">
        <v>109</v>
      </c>
    </row>
    <row r="1140" spans="1:18" x14ac:dyDescent="0.3">
      <c r="A1140">
        <v>72519</v>
      </c>
      <c r="B1140">
        <v>122</v>
      </c>
      <c r="C1140" t="s">
        <v>28</v>
      </c>
      <c r="D1140" t="s">
        <v>406</v>
      </c>
      <c r="E1140">
        <v>8267.6299999999992</v>
      </c>
      <c r="F1140" s="22">
        <v>45548</v>
      </c>
      <c r="G1140" s="22">
        <v>45546</v>
      </c>
      <c r="H1140" s="22">
        <v>45546</v>
      </c>
      <c r="I1140" s="22">
        <v>45536</v>
      </c>
      <c r="J1140" s="22">
        <v>45533</v>
      </c>
      <c r="K1140" t="s">
        <v>119</v>
      </c>
      <c r="L1140" t="s">
        <v>120</v>
      </c>
      <c r="M1140" t="s">
        <v>121</v>
      </c>
      <c r="N1140" t="s">
        <v>105</v>
      </c>
      <c r="O1140" t="s">
        <v>106</v>
      </c>
      <c r="P1140" t="s">
        <v>107</v>
      </c>
      <c r="Q1140" t="s">
        <v>108</v>
      </c>
      <c r="R1140" t="s">
        <v>109</v>
      </c>
    </row>
    <row r="1141" spans="1:18" x14ac:dyDescent="0.3">
      <c r="A1141">
        <v>72521</v>
      </c>
      <c r="B1141">
        <v>122</v>
      </c>
      <c r="C1141" t="s">
        <v>28</v>
      </c>
      <c r="D1141" t="s">
        <v>406</v>
      </c>
      <c r="E1141">
        <v>2945.91</v>
      </c>
      <c r="F1141" s="22">
        <v>45548</v>
      </c>
      <c r="G1141" s="22">
        <v>45546</v>
      </c>
      <c r="H1141" s="22">
        <v>45546</v>
      </c>
      <c r="I1141" s="22">
        <v>45536</v>
      </c>
      <c r="J1141" s="22">
        <v>45533</v>
      </c>
      <c r="K1141" t="s">
        <v>119</v>
      </c>
      <c r="L1141" t="s">
        <v>120</v>
      </c>
      <c r="M1141" t="s">
        <v>122</v>
      </c>
      <c r="N1141" t="s">
        <v>105</v>
      </c>
      <c r="O1141" t="s">
        <v>106</v>
      </c>
      <c r="P1141" t="s">
        <v>107</v>
      </c>
      <c r="Q1141" t="s">
        <v>108</v>
      </c>
      <c r="R1141" t="s">
        <v>109</v>
      </c>
    </row>
    <row r="1142" spans="1:18" x14ac:dyDescent="0.3">
      <c r="A1142">
        <v>72542</v>
      </c>
      <c r="B1142">
        <v>122</v>
      </c>
      <c r="C1142" t="s">
        <v>28</v>
      </c>
      <c r="D1142" t="s">
        <v>407</v>
      </c>
      <c r="E1142">
        <v>73.62</v>
      </c>
      <c r="F1142" s="22">
        <v>45547</v>
      </c>
      <c r="G1142" s="22">
        <v>45546</v>
      </c>
      <c r="H1142" s="22">
        <v>45546</v>
      </c>
      <c r="I1142" s="22">
        <v>45533</v>
      </c>
      <c r="J1142" s="22">
        <v>45533</v>
      </c>
      <c r="K1142" t="s">
        <v>119</v>
      </c>
      <c r="L1142" t="s">
        <v>213</v>
      </c>
      <c r="M1142" t="s">
        <v>408</v>
      </c>
      <c r="N1142" t="s">
        <v>105</v>
      </c>
      <c r="O1142" t="s">
        <v>106</v>
      </c>
      <c r="P1142" t="s">
        <v>107</v>
      </c>
      <c r="Q1142" t="s">
        <v>108</v>
      </c>
      <c r="R1142" t="s">
        <v>109</v>
      </c>
    </row>
    <row r="1143" spans="1:18" x14ac:dyDescent="0.3">
      <c r="A1143">
        <v>72853</v>
      </c>
      <c r="B1143">
        <v>122</v>
      </c>
      <c r="C1143" t="s">
        <v>28</v>
      </c>
      <c r="D1143" t="s">
        <v>162</v>
      </c>
      <c r="E1143">
        <v>278.14</v>
      </c>
      <c r="F1143" s="22">
        <v>45547</v>
      </c>
      <c r="G1143" s="22">
        <v>45546</v>
      </c>
      <c r="H1143" s="22">
        <v>45546</v>
      </c>
      <c r="I1143" s="22">
        <v>45532</v>
      </c>
      <c r="J1143" s="22">
        <v>45534</v>
      </c>
      <c r="K1143" t="s">
        <v>104</v>
      </c>
      <c r="N1143" t="s">
        <v>105</v>
      </c>
      <c r="O1143" t="s">
        <v>106</v>
      </c>
      <c r="P1143" t="s">
        <v>107</v>
      </c>
      <c r="Q1143" t="s">
        <v>108</v>
      </c>
      <c r="R1143" t="s">
        <v>109</v>
      </c>
    </row>
    <row r="1144" spans="1:18" x14ac:dyDescent="0.3">
      <c r="A1144">
        <v>74858</v>
      </c>
      <c r="B1144">
        <v>122</v>
      </c>
      <c r="C1144" t="s">
        <v>28</v>
      </c>
      <c r="D1144" t="s">
        <v>180</v>
      </c>
      <c r="E1144">
        <v>46.9</v>
      </c>
      <c r="F1144" s="22">
        <v>45546</v>
      </c>
      <c r="G1144" s="22"/>
      <c r="H1144" s="22">
        <v>45546</v>
      </c>
      <c r="I1144" s="22">
        <v>45546</v>
      </c>
      <c r="J1144" s="22">
        <v>45547</v>
      </c>
      <c r="K1144" t="s">
        <v>181</v>
      </c>
      <c r="L1144" t="s">
        <v>182</v>
      </c>
      <c r="M1144" t="s">
        <v>18</v>
      </c>
      <c r="Q1144" t="s">
        <v>108</v>
      </c>
    </row>
    <row r="1145" spans="1:18" x14ac:dyDescent="0.3">
      <c r="A1145">
        <v>73341</v>
      </c>
      <c r="B1145">
        <v>122</v>
      </c>
      <c r="C1145" t="s">
        <v>28</v>
      </c>
      <c r="D1145" t="s">
        <v>280</v>
      </c>
      <c r="E1145">
        <v>621</v>
      </c>
      <c r="F1145" s="22">
        <v>45547</v>
      </c>
      <c r="G1145" s="22">
        <v>45546</v>
      </c>
      <c r="H1145" s="22">
        <v>45546</v>
      </c>
      <c r="I1145" s="22">
        <v>45533</v>
      </c>
      <c r="J1145" s="22">
        <v>45538</v>
      </c>
      <c r="K1145" t="s">
        <v>104</v>
      </c>
      <c r="N1145" t="s">
        <v>105</v>
      </c>
      <c r="O1145" t="s">
        <v>106</v>
      </c>
      <c r="P1145" t="s">
        <v>107</v>
      </c>
      <c r="Q1145" t="s">
        <v>108</v>
      </c>
      <c r="R1145" t="s">
        <v>109</v>
      </c>
    </row>
    <row r="1146" spans="1:18" x14ac:dyDescent="0.3">
      <c r="A1146">
        <v>73343</v>
      </c>
      <c r="B1146">
        <v>122</v>
      </c>
      <c r="C1146" t="s">
        <v>28</v>
      </c>
      <c r="D1146" t="s">
        <v>110</v>
      </c>
      <c r="E1146">
        <v>351.5</v>
      </c>
      <c r="F1146" s="22">
        <v>45548</v>
      </c>
      <c r="G1146" s="22">
        <v>45546</v>
      </c>
      <c r="H1146" s="22">
        <v>45546</v>
      </c>
      <c r="I1146" s="22">
        <v>45533</v>
      </c>
      <c r="J1146" s="22">
        <v>45538</v>
      </c>
      <c r="K1146" t="s">
        <v>104</v>
      </c>
      <c r="N1146" t="s">
        <v>105</v>
      </c>
      <c r="O1146" t="s">
        <v>106</v>
      </c>
      <c r="P1146" t="s">
        <v>107</v>
      </c>
      <c r="Q1146" t="s">
        <v>108</v>
      </c>
      <c r="R1146" t="s">
        <v>109</v>
      </c>
    </row>
    <row r="1147" spans="1:18" x14ac:dyDescent="0.3">
      <c r="A1147">
        <v>73347</v>
      </c>
      <c r="B1147">
        <v>122</v>
      </c>
      <c r="C1147" t="s">
        <v>28</v>
      </c>
      <c r="D1147" t="s">
        <v>221</v>
      </c>
      <c r="E1147">
        <v>172</v>
      </c>
      <c r="F1147" s="22">
        <v>45547</v>
      </c>
      <c r="G1147" s="22">
        <v>45546</v>
      </c>
      <c r="H1147" s="22">
        <v>45546</v>
      </c>
      <c r="I1147" s="22">
        <v>45531</v>
      </c>
      <c r="J1147" s="22">
        <v>45538</v>
      </c>
      <c r="K1147" t="s">
        <v>104</v>
      </c>
      <c r="N1147" t="s">
        <v>105</v>
      </c>
      <c r="O1147" t="s">
        <v>106</v>
      </c>
      <c r="P1147" t="s">
        <v>107</v>
      </c>
      <c r="Q1147" t="s">
        <v>108</v>
      </c>
      <c r="R1147" t="s">
        <v>109</v>
      </c>
    </row>
    <row r="1148" spans="1:18" x14ac:dyDescent="0.3">
      <c r="A1148">
        <v>73350</v>
      </c>
      <c r="B1148">
        <v>122</v>
      </c>
      <c r="C1148" t="s">
        <v>28</v>
      </c>
      <c r="D1148" t="s">
        <v>200</v>
      </c>
      <c r="E1148">
        <v>1465.12</v>
      </c>
      <c r="F1148" s="22">
        <v>45547</v>
      </c>
      <c r="G1148" s="22">
        <v>45546</v>
      </c>
      <c r="H1148" s="22">
        <v>45546</v>
      </c>
      <c r="I1148" s="22">
        <v>45532</v>
      </c>
      <c r="J1148" s="22">
        <v>45538</v>
      </c>
      <c r="K1148" t="s">
        <v>104</v>
      </c>
      <c r="N1148" t="s">
        <v>105</v>
      </c>
      <c r="O1148" t="s">
        <v>106</v>
      </c>
      <c r="P1148" t="s">
        <v>107</v>
      </c>
      <c r="Q1148" t="s">
        <v>108</v>
      </c>
      <c r="R1148" t="s">
        <v>109</v>
      </c>
    </row>
    <row r="1149" spans="1:18" x14ac:dyDescent="0.3">
      <c r="A1149">
        <v>73352</v>
      </c>
      <c r="B1149">
        <v>122</v>
      </c>
      <c r="C1149" t="s">
        <v>28</v>
      </c>
      <c r="D1149" t="s">
        <v>206</v>
      </c>
      <c r="E1149">
        <v>989</v>
      </c>
      <c r="F1149" s="22">
        <v>45547</v>
      </c>
      <c r="G1149" s="22">
        <v>45546</v>
      </c>
      <c r="H1149" s="22">
        <v>45546</v>
      </c>
      <c r="I1149" s="22">
        <v>45532</v>
      </c>
      <c r="J1149" s="22">
        <v>45538</v>
      </c>
      <c r="K1149" t="s">
        <v>104</v>
      </c>
      <c r="N1149" t="s">
        <v>105</v>
      </c>
      <c r="O1149" t="s">
        <v>106</v>
      </c>
      <c r="P1149" t="s">
        <v>107</v>
      </c>
      <c r="Q1149" t="s">
        <v>108</v>
      </c>
      <c r="R1149" t="s">
        <v>109</v>
      </c>
    </row>
    <row r="1150" spans="1:18" x14ac:dyDescent="0.3">
      <c r="A1150">
        <v>73354</v>
      </c>
      <c r="B1150">
        <v>122</v>
      </c>
      <c r="C1150" t="s">
        <v>28</v>
      </c>
      <c r="D1150" t="s">
        <v>159</v>
      </c>
      <c r="E1150">
        <v>937.1</v>
      </c>
      <c r="F1150" s="22">
        <v>45547</v>
      </c>
      <c r="G1150" s="22">
        <v>45546</v>
      </c>
      <c r="H1150" s="22">
        <v>45546</v>
      </c>
      <c r="I1150" s="22">
        <v>45532</v>
      </c>
      <c r="J1150" s="22">
        <v>45538</v>
      </c>
      <c r="K1150" t="s">
        <v>104</v>
      </c>
      <c r="N1150" t="s">
        <v>105</v>
      </c>
      <c r="O1150" t="s">
        <v>106</v>
      </c>
      <c r="P1150" t="s">
        <v>107</v>
      </c>
      <c r="Q1150" t="s">
        <v>108</v>
      </c>
      <c r="R1150" t="s">
        <v>109</v>
      </c>
    </row>
    <row r="1151" spans="1:18" x14ac:dyDescent="0.3">
      <c r="A1151">
        <v>73356</v>
      </c>
      <c r="B1151">
        <v>122</v>
      </c>
      <c r="C1151" t="s">
        <v>28</v>
      </c>
      <c r="D1151" t="s">
        <v>288</v>
      </c>
      <c r="E1151">
        <v>343.09</v>
      </c>
      <c r="F1151" s="22">
        <v>45547</v>
      </c>
      <c r="G1151" s="22">
        <v>45546</v>
      </c>
      <c r="H1151" s="22">
        <v>45546</v>
      </c>
      <c r="I1151" s="22">
        <v>45532</v>
      </c>
      <c r="J1151" s="22">
        <v>45538</v>
      </c>
      <c r="K1151" t="s">
        <v>104</v>
      </c>
      <c r="N1151" t="s">
        <v>105</v>
      </c>
      <c r="O1151" t="s">
        <v>106</v>
      </c>
      <c r="P1151" t="s">
        <v>107</v>
      </c>
      <c r="Q1151" t="s">
        <v>108</v>
      </c>
      <c r="R1151" t="s">
        <v>109</v>
      </c>
    </row>
    <row r="1152" spans="1:18" x14ac:dyDescent="0.3">
      <c r="A1152">
        <v>73368</v>
      </c>
      <c r="B1152">
        <v>122</v>
      </c>
      <c r="C1152" t="s">
        <v>28</v>
      </c>
      <c r="D1152" t="s">
        <v>160</v>
      </c>
      <c r="E1152">
        <v>854.5</v>
      </c>
      <c r="F1152" s="22">
        <v>45549</v>
      </c>
      <c r="G1152" s="22">
        <v>45546</v>
      </c>
      <c r="H1152" s="22">
        <v>45546</v>
      </c>
      <c r="I1152" s="22">
        <v>45533</v>
      </c>
      <c r="J1152" s="22">
        <v>45538</v>
      </c>
      <c r="K1152" t="s">
        <v>104</v>
      </c>
      <c r="N1152" t="s">
        <v>105</v>
      </c>
      <c r="O1152" t="s">
        <v>106</v>
      </c>
      <c r="P1152" t="s">
        <v>107</v>
      </c>
      <c r="Q1152" t="s">
        <v>108</v>
      </c>
      <c r="R1152" t="s">
        <v>109</v>
      </c>
    </row>
    <row r="1153" spans="1:18" x14ac:dyDescent="0.3">
      <c r="A1153">
        <v>73461</v>
      </c>
      <c r="B1153">
        <v>122</v>
      </c>
      <c r="C1153" t="s">
        <v>28</v>
      </c>
      <c r="D1153" t="s">
        <v>247</v>
      </c>
      <c r="E1153">
        <v>95</v>
      </c>
      <c r="F1153" s="22">
        <v>45548</v>
      </c>
      <c r="G1153" s="22">
        <v>45546</v>
      </c>
      <c r="H1153" s="22">
        <v>45546</v>
      </c>
      <c r="I1153" s="22">
        <v>45533</v>
      </c>
      <c r="J1153" s="22">
        <v>45538</v>
      </c>
      <c r="K1153" t="s">
        <v>104</v>
      </c>
      <c r="N1153" t="s">
        <v>105</v>
      </c>
      <c r="O1153" t="s">
        <v>106</v>
      </c>
      <c r="P1153" t="s">
        <v>107</v>
      </c>
      <c r="Q1153" t="s">
        <v>108</v>
      </c>
      <c r="R1153" t="s">
        <v>109</v>
      </c>
    </row>
    <row r="1154" spans="1:18" x14ac:dyDescent="0.3">
      <c r="A1154">
        <v>73465</v>
      </c>
      <c r="B1154">
        <v>122</v>
      </c>
      <c r="C1154" t="s">
        <v>28</v>
      </c>
      <c r="D1154" t="s">
        <v>221</v>
      </c>
      <c r="E1154">
        <v>1867.31</v>
      </c>
      <c r="F1154" s="22">
        <v>45547</v>
      </c>
      <c r="G1154" s="22">
        <v>45546</v>
      </c>
      <c r="H1154" s="22">
        <v>45546</v>
      </c>
      <c r="I1154" s="22">
        <v>45532</v>
      </c>
      <c r="J1154" s="22">
        <v>45538</v>
      </c>
      <c r="K1154" t="s">
        <v>104</v>
      </c>
      <c r="N1154" t="s">
        <v>105</v>
      </c>
      <c r="O1154" t="s">
        <v>106</v>
      </c>
      <c r="P1154" t="s">
        <v>107</v>
      </c>
      <c r="Q1154" t="s">
        <v>108</v>
      </c>
      <c r="R1154" t="s">
        <v>109</v>
      </c>
    </row>
    <row r="1155" spans="1:18" x14ac:dyDescent="0.3">
      <c r="A1155">
        <v>73466</v>
      </c>
      <c r="B1155">
        <v>122</v>
      </c>
      <c r="C1155" t="s">
        <v>28</v>
      </c>
      <c r="D1155" t="s">
        <v>206</v>
      </c>
      <c r="E1155">
        <v>315</v>
      </c>
      <c r="F1155" s="22">
        <v>45547</v>
      </c>
      <c r="G1155" s="22">
        <v>45546</v>
      </c>
      <c r="H1155" s="22">
        <v>45546</v>
      </c>
      <c r="I1155" s="22">
        <v>45532</v>
      </c>
      <c r="J1155" s="22">
        <v>45538</v>
      </c>
      <c r="K1155" t="s">
        <v>104</v>
      </c>
      <c r="N1155" t="s">
        <v>105</v>
      </c>
      <c r="O1155" t="s">
        <v>106</v>
      </c>
      <c r="P1155" t="s">
        <v>107</v>
      </c>
      <c r="Q1155" t="s">
        <v>108</v>
      </c>
      <c r="R1155" t="s">
        <v>109</v>
      </c>
    </row>
    <row r="1156" spans="1:18" x14ac:dyDescent="0.3">
      <c r="A1156">
        <v>73480</v>
      </c>
      <c r="B1156">
        <v>122</v>
      </c>
      <c r="C1156" t="s">
        <v>28</v>
      </c>
      <c r="D1156" t="s">
        <v>259</v>
      </c>
      <c r="E1156">
        <v>46.47</v>
      </c>
      <c r="F1156" s="22">
        <v>45547</v>
      </c>
      <c r="G1156" s="22">
        <v>45546</v>
      </c>
      <c r="H1156" s="22">
        <v>45546</v>
      </c>
      <c r="I1156" s="22">
        <v>45535</v>
      </c>
      <c r="J1156" s="22">
        <v>45538</v>
      </c>
      <c r="K1156" t="s">
        <v>119</v>
      </c>
      <c r="L1156" t="s">
        <v>172</v>
      </c>
      <c r="M1156" t="s">
        <v>260</v>
      </c>
      <c r="N1156" t="s">
        <v>105</v>
      </c>
      <c r="O1156" t="s">
        <v>106</v>
      </c>
      <c r="P1156" t="s">
        <v>107</v>
      </c>
      <c r="Q1156" t="s">
        <v>108</v>
      </c>
      <c r="R1156" t="s">
        <v>109</v>
      </c>
    </row>
    <row r="1157" spans="1:18" x14ac:dyDescent="0.3">
      <c r="A1157">
        <v>73891</v>
      </c>
      <c r="B1157">
        <v>122</v>
      </c>
      <c r="C1157" t="s">
        <v>28</v>
      </c>
      <c r="D1157" t="s">
        <v>212</v>
      </c>
      <c r="E1157">
        <v>1416</v>
      </c>
      <c r="F1157" s="22">
        <v>45547</v>
      </c>
      <c r="G1157" s="22">
        <v>45546</v>
      </c>
      <c r="H1157" s="22">
        <v>45546</v>
      </c>
      <c r="I1157" s="22">
        <v>45537</v>
      </c>
      <c r="J1157" s="22">
        <v>45539</v>
      </c>
      <c r="K1157" t="s">
        <v>104</v>
      </c>
      <c r="L1157" t="s">
        <v>279</v>
      </c>
      <c r="M1157" t="s">
        <v>279</v>
      </c>
      <c r="N1157" t="s">
        <v>105</v>
      </c>
      <c r="O1157" t="s">
        <v>106</v>
      </c>
      <c r="P1157" t="s">
        <v>107</v>
      </c>
      <c r="Q1157" t="s">
        <v>108</v>
      </c>
      <c r="R1157" t="s">
        <v>109</v>
      </c>
    </row>
    <row r="1158" spans="1:18" x14ac:dyDescent="0.3">
      <c r="A1158">
        <v>71338</v>
      </c>
      <c r="B1158">
        <v>122</v>
      </c>
      <c r="C1158" t="s">
        <v>28</v>
      </c>
      <c r="D1158" t="s">
        <v>277</v>
      </c>
      <c r="E1158">
        <v>738.8</v>
      </c>
      <c r="F1158" s="22">
        <v>45547</v>
      </c>
      <c r="G1158" s="22">
        <v>45546</v>
      </c>
      <c r="H1158" s="22">
        <v>45546</v>
      </c>
      <c r="I1158" s="22">
        <v>45519</v>
      </c>
      <c r="J1158" s="22">
        <v>45525</v>
      </c>
      <c r="K1158" t="s">
        <v>104</v>
      </c>
      <c r="N1158" t="s">
        <v>105</v>
      </c>
      <c r="O1158" t="s">
        <v>106</v>
      </c>
      <c r="P1158" t="s">
        <v>107</v>
      </c>
      <c r="Q1158" t="s">
        <v>108</v>
      </c>
      <c r="R1158" t="s">
        <v>109</v>
      </c>
    </row>
    <row r="1159" spans="1:18" x14ac:dyDescent="0.3">
      <c r="A1159">
        <v>71347</v>
      </c>
      <c r="B1159">
        <v>122</v>
      </c>
      <c r="C1159" t="s">
        <v>28</v>
      </c>
      <c r="D1159" t="s">
        <v>292</v>
      </c>
      <c r="E1159">
        <v>957.08</v>
      </c>
      <c r="F1159" s="22">
        <v>45547</v>
      </c>
      <c r="G1159" s="22">
        <v>45546</v>
      </c>
      <c r="H1159" s="22">
        <v>45546</v>
      </c>
      <c r="I1159" s="22">
        <v>45518</v>
      </c>
      <c r="J1159" s="22">
        <v>45525</v>
      </c>
      <c r="K1159" t="s">
        <v>104</v>
      </c>
      <c r="N1159" t="s">
        <v>105</v>
      </c>
      <c r="O1159" t="s">
        <v>106</v>
      </c>
      <c r="P1159" t="s">
        <v>107</v>
      </c>
      <c r="Q1159" t="s">
        <v>108</v>
      </c>
      <c r="R1159" t="s">
        <v>109</v>
      </c>
    </row>
    <row r="1160" spans="1:18" x14ac:dyDescent="0.3">
      <c r="A1160">
        <v>71376</v>
      </c>
      <c r="B1160">
        <v>122</v>
      </c>
      <c r="C1160" t="s">
        <v>28</v>
      </c>
      <c r="D1160" t="s">
        <v>155</v>
      </c>
      <c r="E1160">
        <v>648</v>
      </c>
      <c r="F1160" s="22">
        <v>45547</v>
      </c>
      <c r="G1160" s="22">
        <v>45546</v>
      </c>
      <c r="H1160" s="22">
        <v>45546</v>
      </c>
      <c r="I1160" s="22">
        <v>45517</v>
      </c>
      <c r="J1160" s="22">
        <v>45525</v>
      </c>
      <c r="K1160" t="s">
        <v>104</v>
      </c>
      <c r="N1160" t="s">
        <v>105</v>
      </c>
      <c r="O1160" t="s">
        <v>106</v>
      </c>
      <c r="P1160" t="s">
        <v>107</v>
      </c>
      <c r="Q1160" t="s">
        <v>108</v>
      </c>
      <c r="R1160" t="s">
        <v>109</v>
      </c>
    </row>
    <row r="1161" spans="1:18" x14ac:dyDescent="0.3">
      <c r="A1161">
        <v>71416</v>
      </c>
      <c r="B1161">
        <v>122</v>
      </c>
      <c r="C1161" t="s">
        <v>28</v>
      </c>
      <c r="D1161" t="s">
        <v>151</v>
      </c>
      <c r="E1161">
        <v>1338.12</v>
      </c>
      <c r="F1161" s="22">
        <v>45547</v>
      </c>
      <c r="G1161" s="22">
        <v>45546</v>
      </c>
      <c r="H1161" s="22">
        <v>45546</v>
      </c>
      <c r="I1161" s="22">
        <v>45517</v>
      </c>
      <c r="J1161" s="22">
        <v>45525</v>
      </c>
      <c r="K1161" t="s">
        <v>104</v>
      </c>
      <c r="N1161" t="s">
        <v>105</v>
      </c>
      <c r="O1161" t="s">
        <v>106</v>
      </c>
      <c r="P1161" t="s">
        <v>107</v>
      </c>
      <c r="Q1161" t="s">
        <v>108</v>
      </c>
      <c r="R1161" t="s">
        <v>109</v>
      </c>
    </row>
    <row r="1162" spans="1:18" x14ac:dyDescent="0.3">
      <c r="A1162">
        <v>71431</v>
      </c>
      <c r="B1162">
        <v>122</v>
      </c>
      <c r="C1162" t="s">
        <v>28</v>
      </c>
      <c r="D1162" t="s">
        <v>152</v>
      </c>
      <c r="E1162">
        <v>2227.1999999999998</v>
      </c>
      <c r="F1162" s="22">
        <v>45548</v>
      </c>
      <c r="G1162" s="22">
        <v>45546</v>
      </c>
      <c r="H1162" s="22">
        <v>45546</v>
      </c>
      <c r="I1162" s="22">
        <v>45517</v>
      </c>
      <c r="J1162" s="22">
        <v>45525</v>
      </c>
      <c r="K1162" t="s">
        <v>104</v>
      </c>
      <c r="N1162" t="s">
        <v>105</v>
      </c>
      <c r="O1162" t="s">
        <v>106</v>
      </c>
      <c r="P1162" t="s">
        <v>107</v>
      </c>
      <c r="Q1162" t="s">
        <v>108</v>
      </c>
      <c r="R1162" t="s">
        <v>109</v>
      </c>
    </row>
    <row r="1163" spans="1:18" x14ac:dyDescent="0.3">
      <c r="A1163">
        <v>71445</v>
      </c>
      <c r="B1163">
        <v>122</v>
      </c>
      <c r="C1163" t="s">
        <v>28</v>
      </c>
      <c r="D1163" t="s">
        <v>347</v>
      </c>
      <c r="E1163">
        <v>996.84</v>
      </c>
      <c r="F1163" s="22">
        <v>45547</v>
      </c>
      <c r="G1163" s="22">
        <v>45546</v>
      </c>
      <c r="H1163" s="22">
        <v>45546</v>
      </c>
      <c r="I1163" s="22">
        <v>45517</v>
      </c>
      <c r="J1163" s="22">
        <v>45525</v>
      </c>
      <c r="K1163" t="s">
        <v>104</v>
      </c>
      <c r="N1163" t="s">
        <v>105</v>
      </c>
      <c r="O1163" t="s">
        <v>106</v>
      </c>
      <c r="P1163" t="s">
        <v>107</v>
      </c>
      <c r="Q1163" t="s">
        <v>108</v>
      </c>
      <c r="R1163" t="s">
        <v>109</v>
      </c>
    </row>
    <row r="1164" spans="1:18" x14ac:dyDescent="0.3">
      <c r="A1164">
        <v>71449</v>
      </c>
      <c r="B1164">
        <v>122</v>
      </c>
      <c r="C1164" t="s">
        <v>28</v>
      </c>
      <c r="D1164" t="s">
        <v>154</v>
      </c>
      <c r="E1164">
        <v>319.11</v>
      </c>
      <c r="F1164" s="22">
        <v>45548</v>
      </c>
      <c r="G1164" s="22">
        <v>45546</v>
      </c>
      <c r="H1164" s="22">
        <v>45546</v>
      </c>
      <c r="I1164" s="22">
        <v>45518</v>
      </c>
      <c r="J1164" s="22">
        <v>45525</v>
      </c>
      <c r="K1164" t="s">
        <v>104</v>
      </c>
      <c r="N1164" t="s">
        <v>105</v>
      </c>
      <c r="O1164" t="s">
        <v>106</v>
      </c>
      <c r="P1164" t="s">
        <v>107</v>
      </c>
      <c r="Q1164" t="s">
        <v>108</v>
      </c>
      <c r="R1164" t="s">
        <v>109</v>
      </c>
    </row>
    <row r="1165" spans="1:18" x14ac:dyDescent="0.3">
      <c r="A1165">
        <v>71946</v>
      </c>
      <c r="B1165">
        <v>122</v>
      </c>
      <c r="C1165" t="s">
        <v>28</v>
      </c>
      <c r="D1165" t="s">
        <v>220</v>
      </c>
      <c r="E1165">
        <v>1197</v>
      </c>
      <c r="F1165" s="22">
        <v>45548</v>
      </c>
      <c r="G1165" s="22">
        <v>45546</v>
      </c>
      <c r="H1165" s="22">
        <v>45546</v>
      </c>
      <c r="I1165" s="22">
        <v>45525</v>
      </c>
      <c r="J1165" s="22">
        <v>45530</v>
      </c>
      <c r="K1165" t="s">
        <v>104</v>
      </c>
      <c r="N1165" t="s">
        <v>105</v>
      </c>
      <c r="O1165" t="s">
        <v>106</v>
      </c>
      <c r="P1165" t="s">
        <v>107</v>
      </c>
      <c r="Q1165" t="s">
        <v>108</v>
      </c>
      <c r="R1165" t="s">
        <v>109</v>
      </c>
    </row>
    <row r="1166" spans="1:18" x14ac:dyDescent="0.3">
      <c r="A1166">
        <v>71950</v>
      </c>
      <c r="B1166">
        <v>122</v>
      </c>
      <c r="C1166" t="s">
        <v>28</v>
      </c>
      <c r="D1166" t="s">
        <v>157</v>
      </c>
      <c r="E1166">
        <v>780</v>
      </c>
      <c r="F1166" s="22">
        <v>45547</v>
      </c>
      <c r="G1166" s="22">
        <v>45546</v>
      </c>
      <c r="H1166" s="22">
        <v>45546</v>
      </c>
      <c r="I1166" s="22">
        <v>45526</v>
      </c>
      <c r="J1166" s="22">
        <v>45530</v>
      </c>
      <c r="K1166" t="s">
        <v>104</v>
      </c>
      <c r="N1166" t="s">
        <v>105</v>
      </c>
      <c r="O1166" t="s">
        <v>106</v>
      </c>
      <c r="P1166" t="s">
        <v>107</v>
      </c>
      <c r="Q1166" t="s">
        <v>108</v>
      </c>
      <c r="R1166" t="s">
        <v>109</v>
      </c>
    </row>
    <row r="1167" spans="1:18" x14ac:dyDescent="0.3">
      <c r="A1167">
        <v>71954</v>
      </c>
      <c r="B1167">
        <v>122</v>
      </c>
      <c r="C1167" t="s">
        <v>28</v>
      </c>
      <c r="D1167" t="s">
        <v>220</v>
      </c>
      <c r="E1167">
        <v>550.63</v>
      </c>
      <c r="F1167" s="22">
        <v>45547</v>
      </c>
      <c r="G1167" s="22">
        <v>45546</v>
      </c>
      <c r="H1167" s="22">
        <v>45546</v>
      </c>
      <c r="I1167" s="22">
        <v>45526</v>
      </c>
      <c r="J1167" s="22">
        <v>45530</v>
      </c>
      <c r="K1167" t="s">
        <v>104</v>
      </c>
      <c r="N1167" t="s">
        <v>105</v>
      </c>
      <c r="O1167" t="s">
        <v>106</v>
      </c>
      <c r="P1167" t="s">
        <v>107</v>
      </c>
      <c r="Q1167" t="s">
        <v>108</v>
      </c>
      <c r="R1167" t="s">
        <v>109</v>
      </c>
    </row>
    <row r="1168" spans="1:18" x14ac:dyDescent="0.3">
      <c r="A1168">
        <v>58493</v>
      </c>
      <c r="B1168">
        <v>122</v>
      </c>
      <c r="C1168" t="s">
        <v>28</v>
      </c>
      <c r="D1168" t="s">
        <v>275</v>
      </c>
      <c r="E1168">
        <v>9800</v>
      </c>
      <c r="F1168" s="22">
        <v>45550</v>
      </c>
      <c r="G1168" s="22">
        <v>45546</v>
      </c>
      <c r="H1168" s="22">
        <v>45546</v>
      </c>
      <c r="I1168" s="22">
        <v>45524</v>
      </c>
      <c r="J1168" s="22"/>
      <c r="K1168" t="s">
        <v>119</v>
      </c>
      <c r="L1168" t="s">
        <v>193</v>
      </c>
      <c r="M1168" t="s">
        <v>276</v>
      </c>
      <c r="N1168" t="s">
        <v>105</v>
      </c>
      <c r="O1168" t="s">
        <v>106</v>
      </c>
      <c r="P1168" t="s">
        <v>107</v>
      </c>
      <c r="Q1168" t="s">
        <v>108</v>
      </c>
      <c r="R1168" t="s">
        <v>109</v>
      </c>
    </row>
    <row r="1169" spans="1:18" x14ac:dyDescent="0.3">
      <c r="A1169">
        <v>58519</v>
      </c>
      <c r="B1169">
        <v>122</v>
      </c>
      <c r="C1169" t="s">
        <v>28</v>
      </c>
      <c r="D1169" t="s">
        <v>163</v>
      </c>
      <c r="E1169">
        <v>14017.66</v>
      </c>
      <c r="F1169" s="22">
        <v>45546</v>
      </c>
      <c r="G1169" s="22">
        <v>45544</v>
      </c>
      <c r="H1169" s="22">
        <v>45546</v>
      </c>
      <c r="I1169" s="22">
        <v>45546</v>
      </c>
      <c r="J1169" s="22"/>
      <c r="K1169" t="s">
        <v>104</v>
      </c>
      <c r="L1169" t="s">
        <v>120</v>
      </c>
      <c r="M1169" t="s">
        <v>164</v>
      </c>
      <c r="N1169" t="s">
        <v>105</v>
      </c>
      <c r="O1169" t="s">
        <v>106</v>
      </c>
      <c r="P1169" t="s">
        <v>107</v>
      </c>
      <c r="Q1169" t="s">
        <v>108</v>
      </c>
      <c r="R1169" t="s">
        <v>109</v>
      </c>
    </row>
    <row r="1170" spans="1:18" x14ac:dyDescent="0.3">
      <c r="A1170">
        <v>56067</v>
      </c>
      <c r="B1170">
        <v>122</v>
      </c>
      <c r="C1170" t="s">
        <v>28</v>
      </c>
      <c r="D1170" t="s">
        <v>274</v>
      </c>
      <c r="E1170">
        <v>219</v>
      </c>
      <c r="F1170" s="22">
        <v>45550</v>
      </c>
      <c r="G1170" s="22">
        <v>45546</v>
      </c>
      <c r="H1170" s="22">
        <v>45546</v>
      </c>
      <c r="I1170" s="22">
        <v>45505</v>
      </c>
      <c r="J1170" s="22">
        <v>45441</v>
      </c>
      <c r="K1170" t="s">
        <v>104</v>
      </c>
      <c r="L1170" t="s">
        <v>190</v>
      </c>
      <c r="M1170" t="s">
        <v>232</v>
      </c>
      <c r="N1170" t="s">
        <v>105</v>
      </c>
      <c r="O1170" t="s">
        <v>106</v>
      </c>
      <c r="P1170" t="s">
        <v>107</v>
      </c>
      <c r="Q1170" t="s">
        <v>108</v>
      </c>
      <c r="R1170" t="s">
        <v>109</v>
      </c>
    </row>
    <row r="1171" spans="1:18" x14ac:dyDescent="0.3">
      <c r="A1171">
        <v>60557</v>
      </c>
      <c r="B1171">
        <v>122</v>
      </c>
      <c r="C1171" t="s">
        <v>28</v>
      </c>
      <c r="D1171" t="s">
        <v>272</v>
      </c>
      <c r="E1171">
        <v>33707.879999999997</v>
      </c>
      <c r="F1171" s="22">
        <v>45546</v>
      </c>
      <c r="G1171" s="22">
        <v>45544</v>
      </c>
      <c r="H1171" s="22">
        <v>45546</v>
      </c>
      <c r="I1171" s="22">
        <v>45534</v>
      </c>
      <c r="J1171" s="22"/>
      <c r="K1171" t="s">
        <v>119</v>
      </c>
      <c r="L1171" t="s">
        <v>253</v>
      </c>
      <c r="M1171" t="s">
        <v>273</v>
      </c>
      <c r="N1171" t="s">
        <v>105</v>
      </c>
      <c r="O1171" t="s">
        <v>106</v>
      </c>
      <c r="P1171" t="s">
        <v>107</v>
      </c>
      <c r="Q1171" t="s">
        <v>108</v>
      </c>
      <c r="R1171" t="s">
        <v>109</v>
      </c>
    </row>
    <row r="1172" spans="1:18" x14ac:dyDescent="0.3">
      <c r="A1172">
        <v>60562</v>
      </c>
      <c r="B1172">
        <v>122</v>
      </c>
      <c r="C1172" t="s">
        <v>28</v>
      </c>
      <c r="D1172" t="s">
        <v>272</v>
      </c>
      <c r="E1172">
        <v>6340.16</v>
      </c>
      <c r="F1172" s="22">
        <v>45545</v>
      </c>
      <c r="G1172" s="22">
        <v>45544</v>
      </c>
      <c r="H1172" s="22">
        <v>45546</v>
      </c>
      <c r="I1172" s="22">
        <v>45534</v>
      </c>
      <c r="J1172" s="22"/>
      <c r="K1172" t="s">
        <v>119</v>
      </c>
      <c r="L1172" t="s">
        <v>213</v>
      </c>
      <c r="M1172" t="s">
        <v>294</v>
      </c>
      <c r="N1172" t="s">
        <v>105</v>
      </c>
      <c r="O1172" t="s">
        <v>106</v>
      </c>
      <c r="P1172" t="s">
        <v>107</v>
      </c>
      <c r="Q1172" t="s">
        <v>108</v>
      </c>
      <c r="R1172" t="s">
        <v>109</v>
      </c>
    </row>
    <row r="1173" spans="1:18" x14ac:dyDescent="0.3">
      <c r="A1173">
        <v>58774</v>
      </c>
      <c r="B1173">
        <v>122</v>
      </c>
      <c r="C1173" t="s">
        <v>28</v>
      </c>
      <c r="D1173" t="s">
        <v>269</v>
      </c>
      <c r="E1173">
        <v>320</v>
      </c>
      <c r="F1173" s="22">
        <v>45550</v>
      </c>
      <c r="G1173" s="22">
        <v>45546</v>
      </c>
      <c r="H1173" s="22">
        <v>45546</v>
      </c>
      <c r="I1173" s="22">
        <v>45536</v>
      </c>
      <c r="J1173" s="22"/>
      <c r="K1173" t="s">
        <v>104</v>
      </c>
      <c r="L1173" t="s">
        <v>166</v>
      </c>
      <c r="M1173" t="s">
        <v>246</v>
      </c>
      <c r="N1173" t="s">
        <v>105</v>
      </c>
      <c r="O1173" t="s">
        <v>106</v>
      </c>
      <c r="P1173" t="s">
        <v>107</v>
      </c>
      <c r="Q1173" t="s">
        <v>108</v>
      </c>
      <c r="R1173" t="s">
        <v>109</v>
      </c>
    </row>
    <row r="1174" spans="1:18" x14ac:dyDescent="0.3">
      <c r="A1174">
        <v>58780</v>
      </c>
      <c r="B1174">
        <v>122</v>
      </c>
      <c r="C1174" t="s">
        <v>28</v>
      </c>
      <c r="D1174" t="s">
        <v>378</v>
      </c>
      <c r="E1174">
        <v>275</v>
      </c>
      <c r="F1174" s="22">
        <v>45550</v>
      </c>
      <c r="G1174" s="22">
        <v>45546</v>
      </c>
      <c r="H1174" s="22">
        <v>45546</v>
      </c>
      <c r="I1174" s="22">
        <v>45534</v>
      </c>
      <c r="J1174" s="22"/>
      <c r="K1174" t="s">
        <v>104</v>
      </c>
      <c r="L1174" t="s">
        <v>190</v>
      </c>
      <c r="M1174" t="s">
        <v>191</v>
      </c>
      <c r="N1174" t="s">
        <v>105</v>
      </c>
      <c r="O1174" t="s">
        <v>106</v>
      </c>
      <c r="P1174" t="s">
        <v>107</v>
      </c>
      <c r="Q1174" t="s">
        <v>108</v>
      </c>
      <c r="R1174" t="s">
        <v>109</v>
      </c>
    </row>
    <row r="1175" spans="1:18" x14ac:dyDescent="0.3">
      <c r="A1175">
        <v>58811</v>
      </c>
      <c r="B1175">
        <v>122</v>
      </c>
      <c r="C1175" t="s">
        <v>28</v>
      </c>
      <c r="D1175" t="s">
        <v>270</v>
      </c>
      <c r="E1175">
        <v>2815.5</v>
      </c>
      <c r="F1175" s="22">
        <v>45550</v>
      </c>
      <c r="G1175" s="22">
        <v>45546</v>
      </c>
      <c r="H1175" s="22">
        <v>45546</v>
      </c>
      <c r="I1175" s="22">
        <v>45536</v>
      </c>
      <c r="J1175" s="22"/>
      <c r="K1175" t="s">
        <v>104</v>
      </c>
      <c r="L1175" t="s">
        <v>166</v>
      </c>
      <c r="M1175" t="s">
        <v>251</v>
      </c>
      <c r="N1175" t="s">
        <v>105</v>
      </c>
      <c r="O1175" t="s">
        <v>106</v>
      </c>
      <c r="P1175" t="s">
        <v>107</v>
      </c>
      <c r="Q1175" t="s">
        <v>108</v>
      </c>
      <c r="R1175" t="s">
        <v>109</v>
      </c>
    </row>
    <row r="1176" spans="1:18" x14ac:dyDescent="0.3">
      <c r="A1176">
        <v>32823</v>
      </c>
      <c r="B1176">
        <v>122</v>
      </c>
      <c r="C1176" t="s">
        <v>28</v>
      </c>
      <c r="D1176" t="s">
        <v>282</v>
      </c>
      <c r="E1176">
        <v>1588</v>
      </c>
      <c r="F1176" s="22">
        <v>45550</v>
      </c>
      <c r="G1176" s="22">
        <v>45546</v>
      </c>
      <c r="H1176" s="22">
        <v>45546</v>
      </c>
      <c r="I1176" s="22">
        <v>45536</v>
      </c>
      <c r="J1176" s="22">
        <v>45337</v>
      </c>
      <c r="K1176" t="s">
        <v>119</v>
      </c>
      <c r="L1176" t="s">
        <v>184</v>
      </c>
      <c r="M1176" t="s">
        <v>185</v>
      </c>
      <c r="N1176" t="s">
        <v>105</v>
      </c>
      <c r="O1176" t="s">
        <v>106</v>
      </c>
      <c r="P1176" t="s">
        <v>107</v>
      </c>
      <c r="Q1176" t="s">
        <v>108</v>
      </c>
      <c r="R1176" t="s">
        <v>109</v>
      </c>
    </row>
    <row r="1177" spans="1:18" x14ac:dyDescent="0.3">
      <c r="A1177">
        <v>76151</v>
      </c>
      <c r="B1177">
        <v>122</v>
      </c>
      <c r="C1177" t="s">
        <v>28</v>
      </c>
      <c r="D1177" t="s">
        <v>111</v>
      </c>
      <c r="E1177">
        <v>0</v>
      </c>
      <c r="F1177" s="22">
        <v>45547</v>
      </c>
      <c r="G1177" s="22">
        <v>45558</v>
      </c>
      <c r="H1177" s="22">
        <v>45545</v>
      </c>
      <c r="I1177" s="22">
        <v>45547</v>
      </c>
      <c r="J1177" s="22">
        <v>45553</v>
      </c>
      <c r="K1177" t="s">
        <v>119</v>
      </c>
      <c r="N1177" t="s">
        <v>105</v>
      </c>
      <c r="O1177" t="s">
        <v>106</v>
      </c>
      <c r="P1177" t="s">
        <v>107</v>
      </c>
      <c r="Q1177" t="s">
        <v>108</v>
      </c>
    </row>
    <row r="1178" spans="1:18" x14ac:dyDescent="0.3">
      <c r="A1178">
        <v>74056</v>
      </c>
      <c r="B1178">
        <v>122</v>
      </c>
      <c r="C1178" t="s">
        <v>28</v>
      </c>
      <c r="D1178" t="s">
        <v>111</v>
      </c>
      <c r="E1178">
        <v>864.9</v>
      </c>
      <c r="F1178" s="22">
        <v>45545</v>
      </c>
      <c r="G1178" s="22">
        <v>45544</v>
      </c>
      <c r="H1178" s="22">
        <v>45545</v>
      </c>
      <c r="I1178" s="22">
        <v>45545</v>
      </c>
      <c r="J1178" s="22">
        <v>45540</v>
      </c>
      <c r="K1178" t="s">
        <v>119</v>
      </c>
      <c r="L1178" t="s">
        <v>218</v>
      </c>
      <c r="M1178" t="s">
        <v>218</v>
      </c>
      <c r="N1178" t="s">
        <v>105</v>
      </c>
      <c r="O1178" t="s">
        <v>106</v>
      </c>
      <c r="P1178" t="s">
        <v>107</v>
      </c>
      <c r="Q1178" t="s">
        <v>108</v>
      </c>
      <c r="R1178" t="s">
        <v>109</v>
      </c>
    </row>
    <row r="1179" spans="1:18" x14ac:dyDescent="0.3">
      <c r="A1179">
        <v>74654</v>
      </c>
      <c r="B1179">
        <v>122</v>
      </c>
      <c r="C1179" t="s">
        <v>28</v>
      </c>
      <c r="D1179" t="s">
        <v>180</v>
      </c>
      <c r="E1179">
        <v>20</v>
      </c>
      <c r="F1179" s="22">
        <v>45545</v>
      </c>
      <c r="G1179" s="22"/>
      <c r="H1179" s="22">
        <v>45545</v>
      </c>
      <c r="I1179" s="22">
        <v>45545</v>
      </c>
      <c r="J1179" s="22">
        <v>45546</v>
      </c>
      <c r="K1179" t="s">
        <v>181</v>
      </c>
      <c r="L1179" t="s">
        <v>182</v>
      </c>
      <c r="M1179" t="s">
        <v>18</v>
      </c>
      <c r="Q1179" t="s">
        <v>108</v>
      </c>
    </row>
    <row r="1180" spans="1:18" x14ac:dyDescent="0.3">
      <c r="A1180">
        <v>60888</v>
      </c>
      <c r="B1180">
        <v>122</v>
      </c>
      <c r="C1180" t="s">
        <v>28</v>
      </c>
      <c r="D1180" t="s">
        <v>302</v>
      </c>
      <c r="E1180">
        <v>2032</v>
      </c>
      <c r="F1180" s="22">
        <v>45545</v>
      </c>
      <c r="G1180" s="22">
        <v>45544</v>
      </c>
      <c r="H1180" s="22">
        <v>45545</v>
      </c>
      <c r="I1180" s="22">
        <v>45529</v>
      </c>
      <c r="J1180" s="22"/>
      <c r="K1180" t="s">
        <v>119</v>
      </c>
      <c r="L1180" t="s">
        <v>120</v>
      </c>
      <c r="M1180" t="s">
        <v>316</v>
      </c>
      <c r="N1180" t="s">
        <v>105</v>
      </c>
      <c r="O1180" t="s">
        <v>106</v>
      </c>
      <c r="P1180" t="s">
        <v>107</v>
      </c>
      <c r="Q1180" t="s">
        <v>108</v>
      </c>
      <c r="R1180" t="s">
        <v>109</v>
      </c>
    </row>
    <row r="1181" spans="1:18" x14ac:dyDescent="0.3">
      <c r="A1181">
        <v>60979</v>
      </c>
      <c r="B1181">
        <v>122</v>
      </c>
      <c r="C1181" t="s">
        <v>28</v>
      </c>
      <c r="D1181" t="s">
        <v>302</v>
      </c>
      <c r="E1181">
        <v>550</v>
      </c>
      <c r="F1181" s="22">
        <v>45545</v>
      </c>
      <c r="G1181" s="22">
        <v>45544</v>
      </c>
      <c r="H1181" s="22">
        <v>45545</v>
      </c>
      <c r="I1181" s="22">
        <v>45529</v>
      </c>
      <c r="J1181" s="22"/>
      <c r="K1181" t="s">
        <v>119</v>
      </c>
      <c r="L1181" t="s">
        <v>120</v>
      </c>
      <c r="M1181" t="s">
        <v>300</v>
      </c>
      <c r="N1181" t="s">
        <v>105</v>
      </c>
      <c r="O1181" t="s">
        <v>106</v>
      </c>
      <c r="P1181" t="s">
        <v>107</v>
      </c>
      <c r="Q1181" t="s">
        <v>108</v>
      </c>
      <c r="R1181" t="s">
        <v>109</v>
      </c>
    </row>
    <row r="1182" spans="1:18" x14ac:dyDescent="0.3">
      <c r="A1182">
        <v>70243</v>
      </c>
      <c r="B1182">
        <v>122</v>
      </c>
      <c r="C1182" t="s">
        <v>28</v>
      </c>
      <c r="D1182" t="s">
        <v>347</v>
      </c>
      <c r="E1182">
        <v>1065.82</v>
      </c>
      <c r="F1182" s="22">
        <v>45545</v>
      </c>
      <c r="G1182" s="22">
        <v>45544</v>
      </c>
      <c r="H1182" s="22">
        <v>45544</v>
      </c>
      <c r="I1182" s="22">
        <v>45510</v>
      </c>
      <c r="J1182" s="22">
        <v>45518</v>
      </c>
      <c r="K1182" t="s">
        <v>104</v>
      </c>
      <c r="N1182" t="s">
        <v>105</v>
      </c>
      <c r="O1182" t="s">
        <v>106</v>
      </c>
      <c r="P1182" t="s">
        <v>107</v>
      </c>
      <c r="Q1182" t="s">
        <v>108</v>
      </c>
    </row>
    <row r="1183" spans="1:18" x14ac:dyDescent="0.3">
      <c r="A1183">
        <v>71318</v>
      </c>
      <c r="B1183">
        <v>122</v>
      </c>
      <c r="C1183" t="s">
        <v>28</v>
      </c>
      <c r="D1183" t="s">
        <v>293</v>
      </c>
      <c r="E1183">
        <v>198</v>
      </c>
      <c r="F1183" s="22">
        <v>45544</v>
      </c>
      <c r="G1183" s="22">
        <v>45544</v>
      </c>
      <c r="H1183" s="22">
        <v>45544</v>
      </c>
      <c r="I1183" s="22">
        <v>45524</v>
      </c>
      <c r="J1183" s="22">
        <v>45525</v>
      </c>
      <c r="K1183" t="s">
        <v>104</v>
      </c>
      <c r="L1183" t="s">
        <v>213</v>
      </c>
      <c r="M1183" t="s">
        <v>344</v>
      </c>
      <c r="N1183" t="s">
        <v>105</v>
      </c>
      <c r="O1183" t="s">
        <v>106</v>
      </c>
      <c r="P1183" t="s">
        <v>107</v>
      </c>
      <c r="Q1183" t="s">
        <v>108</v>
      </c>
    </row>
    <row r="1184" spans="1:18" x14ac:dyDescent="0.3">
      <c r="A1184">
        <v>71321</v>
      </c>
      <c r="B1184">
        <v>122</v>
      </c>
      <c r="C1184" t="s">
        <v>28</v>
      </c>
      <c r="D1184" t="s">
        <v>293</v>
      </c>
      <c r="E1184">
        <v>198</v>
      </c>
      <c r="F1184" s="22">
        <v>45545</v>
      </c>
      <c r="G1184" s="22">
        <v>45544</v>
      </c>
      <c r="H1184" s="22">
        <v>45544</v>
      </c>
      <c r="I1184" s="22">
        <v>45525</v>
      </c>
      <c r="J1184" s="22">
        <v>45525</v>
      </c>
      <c r="K1184" t="s">
        <v>104</v>
      </c>
      <c r="L1184" t="s">
        <v>213</v>
      </c>
      <c r="M1184" t="s">
        <v>344</v>
      </c>
      <c r="N1184" t="s">
        <v>105</v>
      </c>
      <c r="O1184" t="s">
        <v>106</v>
      </c>
      <c r="P1184" t="s">
        <v>107</v>
      </c>
      <c r="Q1184" t="s">
        <v>108</v>
      </c>
    </row>
    <row r="1185" spans="1:17" x14ac:dyDescent="0.3">
      <c r="A1185">
        <v>71909</v>
      </c>
      <c r="B1185">
        <v>122</v>
      </c>
      <c r="C1185" t="s">
        <v>28</v>
      </c>
      <c r="D1185" t="s">
        <v>209</v>
      </c>
      <c r="E1185">
        <v>307.39999999999998</v>
      </c>
      <c r="F1185" s="22">
        <v>45544</v>
      </c>
      <c r="G1185" s="22">
        <v>45544</v>
      </c>
      <c r="H1185" s="22">
        <v>45544</v>
      </c>
      <c r="I1185" s="22">
        <v>45524</v>
      </c>
      <c r="J1185" s="22">
        <v>45530</v>
      </c>
      <c r="K1185" t="s">
        <v>104</v>
      </c>
      <c r="N1185" t="s">
        <v>105</v>
      </c>
      <c r="O1185" t="s">
        <v>106</v>
      </c>
      <c r="P1185" t="s">
        <v>107</v>
      </c>
      <c r="Q1185" t="s">
        <v>108</v>
      </c>
    </row>
    <row r="1186" spans="1:17" x14ac:dyDescent="0.3">
      <c r="A1186">
        <v>71919</v>
      </c>
      <c r="B1186">
        <v>122</v>
      </c>
      <c r="C1186" t="s">
        <v>28</v>
      </c>
      <c r="D1186" t="s">
        <v>219</v>
      </c>
      <c r="E1186">
        <v>250.99</v>
      </c>
      <c r="F1186" s="22">
        <v>45546</v>
      </c>
      <c r="G1186" s="22">
        <v>45544</v>
      </c>
      <c r="H1186" s="22">
        <v>45544</v>
      </c>
      <c r="I1186" s="22">
        <v>45524</v>
      </c>
      <c r="J1186" s="22">
        <v>45530</v>
      </c>
      <c r="K1186" t="s">
        <v>104</v>
      </c>
      <c r="N1186" t="s">
        <v>105</v>
      </c>
      <c r="O1186" t="s">
        <v>106</v>
      </c>
      <c r="P1186" t="s">
        <v>107</v>
      </c>
      <c r="Q1186" t="s">
        <v>108</v>
      </c>
    </row>
    <row r="1187" spans="1:17" x14ac:dyDescent="0.3">
      <c r="A1187">
        <v>71948</v>
      </c>
      <c r="B1187">
        <v>122</v>
      </c>
      <c r="C1187" t="s">
        <v>28</v>
      </c>
      <c r="D1187" t="s">
        <v>211</v>
      </c>
      <c r="E1187">
        <v>1324.13</v>
      </c>
      <c r="F1187" s="22">
        <v>45546</v>
      </c>
      <c r="G1187" s="22">
        <v>45544</v>
      </c>
      <c r="H1187" s="22">
        <v>45544</v>
      </c>
      <c r="I1187" s="22">
        <v>45525</v>
      </c>
      <c r="J1187" s="22">
        <v>45530</v>
      </c>
      <c r="K1187" t="s">
        <v>104</v>
      </c>
      <c r="N1187" t="s">
        <v>105</v>
      </c>
      <c r="O1187" t="s">
        <v>106</v>
      </c>
      <c r="P1187" t="s">
        <v>107</v>
      </c>
      <c r="Q1187" t="s">
        <v>108</v>
      </c>
    </row>
    <row r="1188" spans="1:17" x14ac:dyDescent="0.3">
      <c r="A1188">
        <v>74404</v>
      </c>
      <c r="B1188">
        <v>122</v>
      </c>
      <c r="C1188" t="s">
        <v>28</v>
      </c>
      <c r="D1188" t="s">
        <v>409</v>
      </c>
      <c r="E1188">
        <v>200</v>
      </c>
      <c r="F1188" s="22">
        <v>45544</v>
      </c>
      <c r="G1188" s="22">
        <v>45544</v>
      </c>
      <c r="H1188" s="22">
        <v>45544</v>
      </c>
      <c r="I1188" s="22">
        <v>45541</v>
      </c>
      <c r="J1188" s="22">
        <v>45544</v>
      </c>
      <c r="K1188" t="s">
        <v>119</v>
      </c>
      <c r="L1188" t="s">
        <v>172</v>
      </c>
      <c r="M1188" t="s">
        <v>173</v>
      </c>
      <c r="N1188" t="s">
        <v>105</v>
      </c>
      <c r="O1188" t="s">
        <v>106</v>
      </c>
      <c r="P1188" t="s">
        <v>107</v>
      </c>
      <c r="Q1188" t="s">
        <v>108</v>
      </c>
    </row>
    <row r="1189" spans="1:17" x14ac:dyDescent="0.3">
      <c r="A1189">
        <v>74795</v>
      </c>
      <c r="B1189">
        <v>122</v>
      </c>
      <c r="C1189" t="s">
        <v>28</v>
      </c>
      <c r="D1189" t="s">
        <v>180</v>
      </c>
      <c r="E1189">
        <v>221.4</v>
      </c>
      <c r="F1189" s="22">
        <v>45544</v>
      </c>
      <c r="G1189" s="22"/>
      <c r="H1189" s="22">
        <v>45544</v>
      </c>
      <c r="I1189" s="22">
        <v>45544</v>
      </c>
      <c r="J1189" s="22">
        <v>45546</v>
      </c>
      <c r="K1189" t="s">
        <v>181</v>
      </c>
      <c r="L1189" t="s">
        <v>182</v>
      </c>
      <c r="M1189" t="s">
        <v>18</v>
      </c>
      <c r="Q1189" t="s">
        <v>108</v>
      </c>
    </row>
    <row r="1190" spans="1:17" x14ac:dyDescent="0.3">
      <c r="A1190">
        <v>72372</v>
      </c>
      <c r="B1190">
        <v>122</v>
      </c>
      <c r="C1190" t="s">
        <v>28</v>
      </c>
      <c r="D1190" t="s">
        <v>160</v>
      </c>
      <c r="E1190">
        <v>56.7</v>
      </c>
      <c r="F1190" s="22">
        <v>45544</v>
      </c>
      <c r="G1190" s="22">
        <v>45544</v>
      </c>
      <c r="H1190" s="22">
        <v>45544</v>
      </c>
      <c r="I1190" s="22">
        <v>45527</v>
      </c>
      <c r="J1190" s="22">
        <v>45532</v>
      </c>
      <c r="K1190" t="s">
        <v>104</v>
      </c>
      <c r="N1190" t="s">
        <v>105</v>
      </c>
      <c r="O1190" t="s">
        <v>106</v>
      </c>
      <c r="P1190" t="s">
        <v>107</v>
      </c>
      <c r="Q1190" t="s">
        <v>108</v>
      </c>
    </row>
    <row r="1191" spans="1:17" x14ac:dyDescent="0.3">
      <c r="A1191">
        <v>72418</v>
      </c>
      <c r="B1191">
        <v>122</v>
      </c>
      <c r="C1191" t="s">
        <v>28</v>
      </c>
      <c r="D1191" t="s">
        <v>288</v>
      </c>
      <c r="E1191">
        <v>684.8</v>
      </c>
      <c r="F1191" s="22">
        <v>45544</v>
      </c>
      <c r="G1191" s="22">
        <v>45544</v>
      </c>
      <c r="H1191" s="22">
        <v>45544</v>
      </c>
      <c r="I1191" s="22">
        <v>45527</v>
      </c>
      <c r="J1191" s="22">
        <v>45532</v>
      </c>
      <c r="K1191" t="s">
        <v>104</v>
      </c>
      <c r="L1191" t="s">
        <v>112</v>
      </c>
      <c r="M1191" t="s">
        <v>113</v>
      </c>
      <c r="N1191" t="s">
        <v>105</v>
      </c>
      <c r="O1191" t="s">
        <v>106</v>
      </c>
      <c r="P1191" t="s">
        <v>107</v>
      </c>
      <c r="Q1191" t="s">
        <v>108</v>
      </c>
    </row>
    <row r="1192" spans="1:17" x14ac:dyDescent="0.3">
      <c r="A1192">
        <v>72422</v>
      </c>
      <c r="B1192">
        <v>122</v>
      </c>
      <c r="C1192" t="s">
        <v>28</v>
      </c>
      <c r="D1192" t="s">
        <v>110</v>
      </c>
      <c r="E1192">
        <v>786.9</v>
      </c>
      <c r="F1192" s="22">
        <v>45545</v>
      </c>
      <c r="G1192" s="22">
        <v>45544</v>
      </c>
      <c r="H1192" s="22">
        <v>45544</v>
      </c>
      <c r="I1192" s="22">
        <v>45530</v>
      </c>
      <c r="J1192" s="22">
        <v>45532</v>
      </c>
      <c r="K1192" t="s">
        <v>104</v>
      </c>
      <c r="N1192" t="s">
        <v>105</v>
      </c>
      <c r="O1192" t="s">
        <v>106</v>
      </c>
      <c r="P1192" t="s">
        <v>107</v>
      </c>
      <c r="Q1192" t="s">
        <v>108</v>
      </c>
    </row>
    <row r="1193" spans="1:17" x14ac:dyDescent="0.3">
      <c r="A1193">
        <v>72465</v>
      </c>
      <c r="B1193">
        <v>122</v>
      </c>
      <c r="C1193" t="s">
        <v>28</v>
      </c>
      <c r="D1193" t="s">
        <v>195</v>
      </c>
      <c r="E1193">
        <v>5190.7299999999996</v>
      </c>
      <c r="F1193" s="22">
        <v>45544</v>
      </c>
      <c r="G1193" s="22">
        <v>45544</v>
      </c>
      <c r="H1193" s="22">
        <v>45544</v>
      </c>
      <c r="I1193" s="22">
        <v>45530</v>
      </c>
      <c r="J1193" s="22">
        <v>45532</v>
      </c>
      <c r="K1193" t="s">
        <v>104</v>
      </c>
      <c r="N1193" t="s">
        <v>105</v>
      </c>
      <c r="O1193" t="s">
        <v>106</v>
      </c>
      <c r="P1193" t="s">
        <v>107</v>
      </c>
      <c r="Q1193" t="s">
        <v>108</v>
      </c>
    </row>
    <row r="1194" spans="1:17" x14ac:dyDescent="0.3">
      <c r="A1194">
        <v>72848</v>
      </c>
      <c r="B1194">
        <v>122</v>
      </c>
      <c r="C1194" t="s">
        <v>28</v>
      </c>
      <c r="D1194" t="s">
        <v>313</v>
      </c>
      <c r="E1194">
        <v>2641.64</v>
      </c>
      <c r="F1194" s="22">
        <v>45545</v>
      </c>
      <c r="G1194" s="22">
        <v>45544</v>
      </c>
      <c r="H1194" s="22">
        <v>45544</v>
      </c>
      <c r="I1194" s="22">
        <v>45535</v>
      </c>
      <c r="J1194" s="22">
        <v>45534</v>
      </c>
      <c r="K1194" t="s">
        <v>119</v>
      </c>
      <c r="L1194" t="s">
        <v>279</v>
      </c>
      <c r="M1194" t="s">
        <v>279</v>
      </c>
      <c r="N1194" t="s">
        <v>105</v>
      </c>
      <c r="O1194" t="s">
        <v>106</v>
      </c>
      <c r="P1194" t="s">
        <v>107</v>
      </c>
      <c r="Q1194" t="s">
        <v>108</v>
      </c>
    </row>
    <row r="1195" spans="1:17" x14ac:dyDescent="0.3">
      <c r="A1195">
        <v>72849</v>
      </c>
      <c r="B1195">
        <v>122</v>
      </c>
      <c r="C1195" t="s">
        <v>28</v>
      </c>
      <c r="D1195" t="s">
        <v>313</v>
      </c>
      <c r="E1195">
        <v>283.60000000000002</v>
      </c>
      <c r="F1195" s="22">
        <v>45545</v>
      </c>
      <c r="G1195" s="22">
        <v>45544</v>
      </c>
      <c r="H1195" s="22">
        <v>45544</v>
      </c>
      <c r="I1195" s="22">
        <v>45535</v>
      </c>
      <c r="J1195" s="22">
        <v>45534</v>
      </c>
      <c r="K1195" t="s">
        <v>119</v>
      </c>
      <c r="L1195" t="s">
        <v>172</v>
      </c>
      <c r="M1195" t="s">
        <v>173</v>
      </c>
      <c r="N1195" t="s">
        <v>105</v>
      </c>
      <c r="O1195" t="s">
        <v>106</v>
      </c>
      <c r="P1195" t="s">
        <v>107</v>
      </c>
      <c r="Q1195" t="s">
        <v>108</v>
      </c>
    </row>
    <row r="1196" spans="1:17" x14ac:dyDescent="0.3">
      <c r="A1196">
        <v>72850</v>
      </c>
      <c r="B1196">
        <v>122</v>
      </c>
      <c r="C1196" t="s">
        <v>28</v>
      </c>
      <c r="D1196" t="s">
        <v>313</v>
      </c>
      <c r="E1196">
        <v>642.54</v>
      </c>
      <c r="F1196" s="22">
        <v>45545</v>
      </c>
      <c r="G1196" s="22">
        <v>45544</v>
      </c>
      <c r="H1196" s="22">
        <v>45544</v>
      </c>
      <c r="I1196" s="22">
        <v>45535</v>
      </c>
      <c r="J1196" s="22">
        <v>45534</v>
      </c>
      <c r="K1196" t="s">
        <v>119</v>
      </c>
      <c r="L1196" t="s">
        <v>213</v>
      </c>
      <c r="M1196" t="s">
        <v>363</v>
      </c>
      <c r="N1196" t="s">
        <v>105</v>
      </c>
      <c r="O1196" t="s">
        <v>106</v>
      </c>
      <c r="P1196" t="s">
        <v>107</v>
      </c>
      <c r="Q1196" t="s">
        <v>108</v>
      </c>
    </row>
    <row r="1197" spans="1:17" x14ac:dyDescent="0.3">
      <c r="A1197">
        <v>72852</v>
      </c>
      <c r="B1197">
        <v>122</v>
      </c>
      <c r="C1197" t="s">
        <v>28</v>
      </c>
      <c r="D1197" t="s">
        <v>196</v>
      </c>
      <c r="E1197">
        <v>477.5</v>
      </c>
      <c r="F1197" s="22">
        <v>45544</v>
      </c>
      <c r="G1197" s="22">
        <v>45544</v>
      </c>
      <c r="H1197" s="22">
        <v>45544</v>
      </c>
      <c r="I1197" s="22">
        <v>45532</v>
      </c>
      <c r="J1197" s="22">
        <v>45534</v>
      </c>
      <c r="K1197" t="s">
        <v>104</v>
      </c>
      <c r="N1197" t="s">
        <v>105</v>
      </c>
      <c r="O1197" t="s">
        <v>106</v>
      </c>
      <c r="P1197" t="s">
        <v>107</v>
      </c>
      <c r="Q1197" t="s">
        <v>108</v>
      </c>
    </row>
    <row r="1198" spans="1:17" x14ac:dyDescent="0.3">
      <c r="A1198">
        <v>73240</v>
      </c>
      <c r="B1198">
        <v>122</v>
      </c>
      <c r="C1198" t="s">
        <v>28</v>
      </c>
      <c r="D1198" t="s">
        <v>324</v>
      </c>
      <c r="E1198">
        <v>1800</v>
      </c>
      <c r="F1198" s="22">
        <v>45545</v>
      </c>
      <c r="G1198" s="22">
        <v>45544</v>
      </c>
      <c r="H1198" s="22">
        <v>45544</v>
      </c>
      <c r="I1198" s="22">
        <v>45529</v>
      </c>
      <c r="J1198" s="22">
        <v>45537</v>
      </c>
      <c r="K1198" t="s">
        <v>119</v>
      </c>
      <c r="L1198" t="s">
        <v>120</v>
      </c>
      <c r="M1198" t="s">
        <v>316</v>
      </c>
      <c r="N1198" t="s">
        <v>105</v>
      </c>
      <c r="O1198" t="s">
        <v>106</v>
      </c>
      <c r="P1198" t="s">
        <v>107</v>
      </c>
      <c r="Q1198" t="s">
        <v>108</v>
      </c>
    </row>
    <row r="1199" spans="1:17" x14ac:dyDescent="0.3">
      <c r="A1199">
        <v>73245</v>
      </c>
      <c r="B1199">
        <v>122</v>
      </c>
      <c r="C1199" t="s">
        <v>28</v>
      </c>
      <c r="D1199" t="s">
        <v>314</v>
      </c>
      <c r="E1199">
        <v>319.79000000000002</v>
      </c>
      <c r="F1199" s="22">
        <v>45545</v>
      </c>
      <c r="G1199" s="22">
        <v>45544</v>
      </c>
      <c r="H1199" s="22">
        <v>45544</v>
      </c>
      <c r="I1199" s="22">
        <v>45535</v>
      </c>
      <c r="J1199" s="22">
        <v>45537</v>
      </c>
      <c r="K1199" t="s">
        <v>119</v>
      </c>
      <c r="L1199" t="s">
        <v>279</v>
      </c>
      <c r="M1199" t="s">
        <v>279</v>
      </c>
      <c r="N1199" t="s">
        <v>105</v>
      </c>
      <c r="O1199" t="s">
        <v>106</v>
      </c>
      <c r="P1199" t="s">
        <v>107</v>
      </c>
      <c r="Q1199" t="s">
        <v>108</v>
      </c>
    </row>
    <row r="1200" spans="1:17" x14ac:dyDescent="0.3">
      <c r="A1200">
        <v>73358</v>
      </c>
      <c r="B1200">
        <v>122</v>
      </c>
      <c r="C1200" t="s">
        <v>28</v>
      </c>
      <c r="D1200" t="s">
        <v>203</v>
      </c>
      <c r="E1200">
        <v>502.18</v>
      </c>
      <c r="F1200" s="22">
        <v>45546</v>
      </c>
      <c r="G1200" s="22">
        <v>45544</v>
      </c>
      <c r="H1200" s="22">
        <v>45544</v>
      </c>
      <c r="I1200" s="22">
        <v>45532</v>
      </c>
      <c r="J1200" s="22">
        <v>45538</v>
      </c>
      <c r="K1200" t="s">
        <v>104</v>
      </c>
      <c r="N1200" t="s">
        <v>105</v>
      </c>
      <c r="O1200" t="s">
        <v>106</v>
      </c>
      <c r="P1200" t="s">
        <v>107</v>
      </c>
      <c r="Q1200" t="s">
        <v>108</v>
      </c>
    </row>
    <row r="1201" spans="1:17" x14ac:dyDescent="0.3">
      <c r="A1201">
        <v>73360</v>
      </c>
      <c r="B1201">
        <v>122</v>
      </c>
      <c r="C1201" t="s">
        <v>28</v>
      </c>
      <c r="D1201" t="s">
        <v>195</v>
      </c>
      <c r="E1201">
        <v>2911.73</v>
      </c>
      <c r="F1201" s="22">
        <v>45546</v>
      </c>
      <c r="G1201" s="22">
        <v>45544</v>
      </c>
      <c r="H1201" s="22">
        <v>45544</v>
      </c>
      <c r="I1201" s="22">
        <v>45532</v>
      </c>
      <c r="J1201" s="22">
        <v>45538</v>
      </c>
      <c r="K1201" t="s">
        <v>104</v>
      </c>
      <c r="N1201" t="s">
        <v>105</v>
      </c>
      <c r="O1201" t="s">
        <v>106</v>
      </c>
      <c r="P1201" t="s">
        <v>107</v>
      </c>
      <c r="Q1201" t="s">
        <v>108</v>
      </c>
    </row>
    <row r="1202" spans="1:17" x14ac:dyDescent="0.3">
      <c r="A1202">
        <v>73364</v>
      </c>
      <c r="B1202">
        <v>122</v>
      </c>
      <c r="C1202" t="s">
        <v>28</v>
      </c>
      <c r="D1202" t="s">
        <v>157</v>
      </c>
      <c r="E1202">
        <v>975</v>
      </c>
      <c r="F1202" s="22">
        <v>45544</v>
      </c>
      <c r="G1202" s="22">
        <v>45544</v>
      </c>
      <c r="H1202" s="22">
        <v>45544</v>
      </c>
      <c r="I1202" s="22">
        <v>45532</v>
      </c>
      <c r="J1202" s="22">
        <v>45538</v>
      </c>
      <c r="K1202" t="s">
        <v>104</v>
      </c>
      <c r="L1202" t="s">
        <v>112</v>
      </c>
      <c r="M1202" t="s">
        <v>117</v>
      </c>
      <c r="N1202" t="s">
        <v>105</v>
      </c>
      <c r="O1202" t="s">
        <v>106</v>
      </c>
      <c r="P1202" t="s">
        <v>107</v>
      </c>
      <c r="Q1202" t="s">
        <v>108</v>
      </c>
    </row>
    <row r="1203" spans="1:17" x14ac:dyDescent="0.3">
      <c r="A1203">
        <v>73369</v>
      </c>
      <c r="B1203">
        <v>122</v>
      </c>
      <c r="C1203" t="s">
        <v>28</v>
      </c>
      <c r="D1203" t="s">
        <v>115</v>
      </c>
      <c r="E1203">
        <v>467.98</v>
      </c>
      <c r="F1203" s="22">
        <v>45545</v>
      </c>
      <c r="G1203" s="22">
        <v>45544</v>
      </c>
      <c r="H1203" s="22">
        <v>45544</v>
      </c>
      <c r="I1203" s="22">
        <v>45533</v>
      </c>
      <c r="J1203" s="22">
        <v>45538</v>
      </c>
      <c r="K1203" t="s">
        <v>104</v>
      </c>
      <c r="N1203" t="s">
        <v>105</v>
      </c>
      <c r="O1203" t="s">
        <v>106</v>
      </c>
      <c r="P1203" t="s">
        <v>107</v>
      </c>
      <c r="Q1203" t="s">
        <v>108</v>
      </c>
    </row>
    <row r="1204" spans="1:17" x14ac:dyDescent="0.3">
      <c r="A1204">
        <v>73371</v>
      </c>
      <c r="B1204">
        <v>122</v>
      </c>
      <c r="C1204" t="s">
        <v>28</v>
      </c>
      <c r="D1204" t="s">
        <v>375</v>
      </c>
      <c r="E1204">
        <v>2488</v>
      </c>
      <c r="F1204" s="22">
        <v>45546</v>
      </c>
      <c r="G1204" s="22">
        <v>45544</v>
      </c>
      <c r="H1204" s="22">
        <v>45544</v>
      </c>
      <c r="I1204" s="22">
        <v>45532</v>
      </c>
      <c r="J1204" s="22">
        <v>45538</v>
      </c>
      <c r="K1204" t="s">
        <v>104</v>
      </c>
      <c r="N1204" t="s">
        <v>105</v>
      </c>
      <c r="O1204" t="s">
        <v>106</v>
      </c>
      <c r="P1204" t="s">
        <v>107</v>
      </c>
      <c r="Q1204" t="s">
        <v>108</v>
      </c>
    </row>
    <row r="1205" spans="1:17" x14ac:dyDescent="0.3">
      <c r="A1205">
        <v>73381</v>
      </c>
      <c r="B1205">
        <v>122</v>
      </c>
      <c r="C1205" t="s">
        <v>28</v>
      </c>
      <c r="D1205" t="s">
        <v>288</v>
      </c>
      <c r="E1205">
        <v>762.65</v>
      </c>
      <c r="F1205" s="22">
        <v>45545</v>
      </c>
      <c r="G1205" s="22">
        <v>45544</v>
      </c>
      <c r="H1205" s="22">
        <v>45544</v>
      </c>
      <c r="I1205" s="22">
        <v>45530</v>
      </c>
      <c r="J1205" s="22">
        <v>45538</v>
      </c>
      <c r="K1205" t="s">
        <v>104</v>
      </c>
      <c r="N1205" t="s">
        <v>105</v>
      </c>
      <c r="O1205" t="s">
        <v>106</v>
      </c>
      <c r="P1205" t="s">
        <v>107</v>
      </c>
      <c r="Q1205" t="s">
        <v>108</v>
      </c>
    </row>
    <row r="1206" spans="1:17" x14ac:dyDescent="0.3">
      <c r="A1206">
        <v>73389</v>
      </c>
      <c r="B1206">
        <v>122</v>
      </c>
      <c r="C1206" t="s">
        <v>28</v>
      </c>
      <c r="D1206" t="s">
        <v>162</v>
      </c>
      <c r="E1206">
        <v>566.04</v>
      </c>
      <c r="F1206" s="22">
        <v>45545</v>
      </c>
      <c r="G1206" s="22">
        <v>45544</v>
      </c>
      <c r="H1206" s="22">
        <v>45544</v>
      </c>
      <c r="I1206" s="22">
        <v>45530</v>
      </c>
      <c r="J1206" s="22">
        <v>45538</v>
      </c>
      <c r="K1206" t="s">
        <v>104</v>
      </c>
      <c r="N1206" t="s">
        <v>105</v>
      </c>
      <c r="O1206" t="s">
        <v>106</v>
      </c>
      <c r="P1206" t="s">
        <v>107</v>
      </c>
      <c r="Q1206" t="s">
        <v>108</v>
      </c>
    </row>
    <row r="1207" spans="1:17" x14ac:dyDescent="0.3">
      <c r="A1207">
        <v>73392</v>
      </c>
      <c r="B1207">
        <v>122</v>
      </c>
      <c r="C1207" t="s">
        <v>28</v>
      </c>
      <c r="D1207" t="s">
        <v>247</v>
      </c>
      <c r="E1207">
        <v>327</v>
      </c>
      <c r="F1207" s="22">
        <v>45546</v>
      </c>
      <c r="G1207" s="22">
        <v>45544</v>
      </c>
      <c r="H1207" s="22">
        <v>45544</v>
      </c>
      <c r="I1207" s="22">
        <v>45531</v>
      </c>
      <c r="J1207" s="22">
        <v>45538</v>
      </c>
      <c r="K1207" t="s">
        <v>104</v>
      </c>
      <c r="N1207" t="s">
        <v>105</v>
      </c>
      <c r="O1207" t="s">
        <v>106</v>
      </c>
      <c r="P1207" t="s">
        <v>107</v>
      </c>
      <c r="Q1207" t="s">
        <v>108</v>
      </c>
    </row>
    <row r="1208" spans="1:17" x14ac:dyDescent="0.3">
      <c r="A1208">
        <v>73393</v>
      </c>
      <c r="B1208">
        <v>122</v>
      </c>
      <c r="C1208" t="s">
        <v>28</v>
      </c>
      <c r="D1208" t="s">
        <v>159</v>
      </c>
      <c r="E1208">
        <v>467.7</v>
      </c>
      <c r="F1208" s="22">
        <v>45546</v>
      </c>
      <c r="G1208" s="22">
        <v>45544</v>
      </c>
      <c r="H1208" s="22">
        <v>45544</v>
      </c>
      <c r="I1208" s="22">
        <v>45530</v>
      </c>
      <c r="J1208" s="22">
        <v>45538</v>
      </c>
      <c r="K1208" t="s">
        <v>104</v>
      </c>
      <c r="N1208" t="s">
        <v>105</v>
      </c>
      <c r="O1208" t="s">
        <v>106</v>
      </c>
      <c r="P1208" t="s">
        <v>107</v>
      </c>
      <c r="Q1208" t="s">
        <v>108</v>
      </c>
    </row>
    <row r="1209" spans="1:17" x14ac:dyDescent="0.3">
      <c r="A1209">
        <v>73401</v>
      </c>
      <c r="B1209">
        <v>122</v>
      </c>
      <c r="C1209" t="s">
        <v>28</v>
      </c>
      <c r="D1209" t="s">
        <v>199</v>
      </c>
      <c r="E1209">
        <v>568.5</v>
      </c>
      <c r="F1209" s="22">
        <v>45546</v>
      </c>
      <c r="G1209" s="22">
        <v>45544</v>
      </c>
      <c r="H1209" s="22">
        <v>45544</v>
      </c>
      <c r="I1209" s="22">
        <v>45531</v>
      </c>
      <c r="J1209" s="22">
        <v>45538</v>
      </c>
      <c r="K1209" t="s">
        <v>104</v>
      </c>
      <c r="N1209" t="s">
        <v>105</v>
      </c>
      <c r="O1209" t="s">
        <v>106</v>
      </c>
      <c r="P1209" t="s">
        <v>107</v>
      </c>
      <c r="Q1209" t="s">
        <v>108</v>
      </c>
    </row>
    <row r="1210" spans="1:17" x14ac:dyDescent="0.3">
      <c r="A1210">
        <v>73443</v>
      </c>
      <c r="B1210">
        <v>122</v>
      </c>
      <c r="C1210" t="s">
        <v>28</v>
      </c>
      <c r="D1210" t="s">
        <v>223</v>
      </c>
      <c r="E1210">
        <v>340</v>
      </c>
      <c r="F1210" s="22">
        <v>45545</v>
      </c>
      <c r="G1210" s="22">
        <v>45544</v>
      </c>
      <c r="H1210" s="22">
        <v>45544</v>
      </c>
      <c r="I1210" s="22">
        <v>45530</v>
      </c>
      <c r="J1210" s="22">
        <v>45538</v>
      </c>
      <c r="K1210" t="s">
        <v>104</v>
      </c>
      <c r="N1210" t="s">
        <v>105</v>
      </c>
      <c r="O1210" t="s">
        <v>106</v>
      </c>
      <c r="P1210" t="s">
        <v>107</v>
      </c>
      <c r="Q1210" t="s">
        <v>108</v>
      </c>
    </row>
    <row r="1211" spans="1:17" x14ac:dyDescent="0.3">
      <c r="A1211">
        <v>73444</v>
      </c>
      <c r="B1211">
        <v>122</v>
      </c>
      <c r="C1211" t="s">
        <v>28</v>
      </c>
      <c r="D1211" t="s">
        <v>204</v>
      </c>
      <c r="E1211">
        <v>650.38</v>
      </c>
      <c r="F1211" s="22">
        <v>45545</v>
      </c>
      <c r="G1211" s="22">
        <v>45544</v>
      </c>
      <c r="H1211" s="22">
        <v>45544</v>
      </c>
      <c r="I1211" s="22">
        <v>45531</v>
      </c>
      <c r="J1211" s="22">
        <v>45538</v>
      </c>
      <c r="K1211" t="s">
        <v>104</v>
      </c>
      <c r="N1211" t="s">
        <v>105</v>
      </c>
      <c r="O1211" t="s">
        <v>106</v>
      </c>
      <c r="P1211" t="s">
        <v>107</v>
      </c>
      <c r="Q1211" t="s">
        <v>108</v>
      </c>
    </row>
    <row r="1212" spans="1:17" x14ac:dyDescent="0.3">
      <c r="A1212">
        <v>73449</v>
      </c>
      <c r="B1212">
        <v>122</v>
      </c>
      <c r="C1212" t="s">
        <v>28</v>
      </c>
      <c r="D1212" t="s">
        <v>350</v>
      </c>
      <c r="E1212">
        <v>584</v>
      </c>
      <c r="F1212" s="22">
        <v>45546</v>
      </c>
      <c r="G1212" s="22">
        <v>45544</v>
      </c>
      <c r="H1212" s="22">
        <v>45544</v>
      </c>
      <c r="I1212" s="22">
        <v>45531</v>
      </c>
      <c r="J1212" s="22">
        <v>45538</v>
      </c>
      <c r="K1212" t="s">
        <v>104</v>
      </c>
      <c r="N1212" t="s">
        <v>105</v>
      </c>
      <c r="O1212" t="s">
        <v>106</v>
      </c>
      <c r="P1212" t="s">
        <v>107</v>
      </c>
      <c r="Q1212" t="s">
        <v>108</v>
      </c>
    </row>
    <row r="1213" spans="1:17" x14ac:dyDescent="0.3">
      <c r="A1213">
        <v>73452</v>
      </c>
      <c r="B1213">
        <v>122</v>
      </c>
      <c r="C1213" t="s">
        <v>28</v>
      </c>
      <c r="D1213" t="s">
        <v>261</v>
      </c>
      <c r="E1213">
        <v>3789.78</v>
      </c>
      <c r="F1213" s="22">
        <v>45544</v>
      </c>
      <c r="G1213" s="22">
        <v>45544</v>
      </c>
      <c r="H1213" s="22">
        <v>45544</v>
      </c>
      <c r="I1213" s="22">
        <v>45531</v>
      </c>
      <c r="J1213" s="22">
        <v>45538</v>
      </c>
      <c r="K1213" t="s">
        <v>104</v>
      </c>
      <c r="N1213" t="s">
        <v>105</v>
      </c>
      <c r="O1213" t="s">
        <v>106</v>
      </c>
      <c r="P1213" t="s">
        <v>107</v>
      </c>
      <c r="Q1213" t="s">
        <v>108</v>
      </c>
    </row>
    <row r="1214" spans="1:17" x14ac:dyDescent="0.3">
      <c r="A1214">
        <v>73467</v>
      </c>
      <c r="B1214">
        <v>122</v>
      </c>
      <c r="C1214" t="s">
        <v>28</v>
      </c>
      <c r="D1214" t="s">
        <v>200</v>
      </c>
      <c r="E1214">
        <v>472.32</v>
      </c>
      <c r="F1214" s="22">
        <v>45545</v>
      </c>
      <c r="G1214" s="22">
        <v>45544</v>
      </c>
      <c r="H1214" s="22">
        <v>45544</v>
      </c>
      <c r="I1214" s="22">
        <v>45530</v>
      </c>
      <c r="J1214" s="22">
        <v>45538</v>
      </c>
      <c r="K1214" t="s">
        <v>104</v>
      </c>
      <c r="N1214" t="s">
        <v>105</v>
      </c>
      <c r="O1214" t="s">
        <v>106</v>
      </c>
      <c r="P1214" t="s">
        <v>107</v>
      </c>
      <c r="Q1214" t="s">
        <v>108</v>
      </c>
    </row>
    <row r="1215" spans="1:17" x14ac:dyDescent="0.3">
      <c r="A1215">
        <v>73482</v>
      </c>
      <c r="B1215">
        <v>122</v>
      </c>
      <c r="C1215" t="s">
        <v>28</v>
      </c>
      <c r="D1215" t="s">
        <v>410</v>
      </c>
      <c r="E1215">
        <v>10250</v>
      </c>
      <c r="F1215" s="22">
        <v>45544</v>
      </c>
      <c r="G1215" s="22">
        <v>45544</v>
      </c>
      <c r="H1215" s="22">
        <v>45544</v>
      </c>
      <c r="I1215" s="22">
        <v>45538</v>
      </c>
      <c r="J1215" s="22">
        <v>45538</v>
      </c>
      <c r="K1215" t="s">
        <v>119</v>
      </c>
      <c r="L1215" t="s">
        <v>227</v>
      </c>
      <c r="M1215" t="s">
        <v>382</v>
      </c>
      <c r="N1215" t="s">
        <v>105</v>
      </c>
      <c r="O1215" t="s">
        <v>106</v>
      </c>
      <c r="P1215" t="s">
        <v>107</v>
      </c>
      <c r="Q1215" t="s">
        <v>108</v>
      </c>
    </row>
    <row r="1216" spans="1:17" x14ac:dyDescent="0.3">
      <c r="A1216">
        <v>44535</v>
      </c>
      <c r="B1216">
        <v>122</v>
      </c>
      <c r="C1216" t="s">
        <v>28</v>
      </c>
      <c r="D1216" t="s">
        <v>245</v>
      </c>
      <c r="E1216">
        <v>697.07</v>
      </c>
      <c r="F1216" s="22">
        <v>45545</v>
      </c>
      <c r="G1216" s="22">
        <v>45544</v>
      </c>
      <c r="H1216" s="22">
        <v>45544</v>
      </c>
      <c r="I1216" s="22">
        <v>45536</v>
      </c>
      <c r="J1216" s="22">
        <v>45364</v>
      </c>
      <c r="K1216" t="s">
        <v>119</v>
      </c>
      <c r="L1216" t="s">
        <v>120</v>
      </c>
      <c r="M1216" t="s">
        <v>327</v>
      </c>
      <c r="N1216" t="s">
        <v>105</v>
      </c>
      <c r="O1216" t="s">
        <v>106</v>
      </c>
      <c r="P1216" t="s">
        <v>107</v>
      </c>
      <c r="Q1216" t="s">
        <v>108</v>
      </c>
    </row>
    <row r="1217" spans="1:17" x14ac:dyDescent="0.3">
      <c r="A1217">
        <v>22673</v>
      </c>
      <c r="B1217">
        <v>122</v>
      </c>
      <c r="C1217" t="s">
        <v>28</v>
      </c>
      <c r="D1217" t="s">
        <v>272</v>
      </c>
      <c r="E1217">
        <v>2100</v>
      </c>
      <c r="F1217" s="22">
        <v>45545</v>
      </c>
      <c r="G1217" s="22">
        <v>45544</v>
      </c>
      <c r="H1217" s="22">
        <v>45544</v>
      </c>
      <c r="I1217" s="22">
        <v>45505</v>
      </c>
      <c r="J1217" s="22"/>
      <c r="L1217" t="s">
        <v>213</v>
      </c>
      <c r="M1217" t="s">
        <v>332</v>
      </c>
      <c r="N1217" t="s">
        <v>105</v>
      </c>
      <c r="O1217" t="s">
        <v>106</v>
      </c>
      <c r="P1217" t="s">
        <v>107</v>
      </c>
      <c r="Q1217" t="s">
        <v>108</v>
      </c>
    </row>
    <row r="1218" spans="1:17" x14ac:dyDescent="0.3">
      <c r="A1218">
        <v>23306</v>
      </c>
      <c r="B1218">
        <v>122</v>
      </c>
      <c r="C1218" t="s">
        <v>28</v>
      </c>
      <c r="D1218" t="s">
        <v>411</v>
      </c>
      <c r="E1218">
        <v>1000</v>
      </c>
      <c r="F1218" s="22">
        <v>45546</v>
      </c>
      <c r="G1218" s="22">
        <v>45544</v>
      </c>
      <c r="H1218" s="22">
        <v>45544</v>
      </c>
      <c r="I1218" s="22">
        <v>45162</v>
      </c>
      <c r="J1218" s="22"/>
      <c r="K1218" t="s">
        <v>119</v>
      </c>
      <c r="L1218" t="s">
        <v>169</v>
      </c>
      <c r="M1218" t="s">
        <v>412</v>
      </c>
      <c r="N1218" t="s">
        <v>105</v>
      </c>
      <c r="O1218" t="s">
        <v>106</v>
      </c>
      <c r="P1218" t="s">
        <v>107</v>
      </c>
      <c r="Q1218" t="s">
        <v>108</v>
      </c>
    </row>
    <row r="1219" spans="1:17" x14ac:dyDescent="0.3">
      <c r="A1219">
        <v>25299</v>
      </c>
      <c r="B1219">
        <v>122</v>
      </c>
      <c r="C1219" t="s">
        <v>28</v>
      </c>
      <c r="D1219" t="s">
        <v>272</v>
      </c>
      <c r="E1219">
        <v>4500</v>
      </c>
      <c r="F1219" s="22">
        <v>45545</v>
      </c>
      <c r="G1219" s="22">
        <v>45544</v>
      </c>
      <c r="H1219" s="22">
        <v>45544</v>
      </c>
      <c r="I1219" s="22">
        <v>45505</v>
      </c>
      <c r="J1219" s="22"/>
      <c r="L1219" t="s">
        <v>213</v>
      </c>
      <c r="M1219" t="s">
        <v>332</v>
      </c>
      <c r="N1219" t="s">
        <v>105</v>
      </c>
      <c r="O1219" t="s">
        <v>106</v>
      </c>
      <c r="P1219" t="s">
        <v>107</v>
      </c>
      <c r="Q1219" t="s">
        <v>108</v>
      </c>
    </row>
    <row r="1220" spans="1:17" x14ac:dyDescent="0.3">
      <c r="A1220">
        <v>60512</v>
      </c>
      <c r="B1220">
        <v>122</v>
      </c>
      <c r="C1220" t="s">
        <v>28</v>
      </c>
      <c r="D1220" t="s">
        <v>293</v>
      </c>
      <c r="E1220">
        <v>778</v>
      </c>
      <c r="F1220" s="22">
        <v>45545</v>
      </c>
      <c r="G1220" s="22">
        <v>45544</v>
      </c>
      <c r="H1220" s="22">
        <v>45544</v>
      </c>
      <c r="I1220" s="22">
        <v>45529</v>
      </c>
      <c r="J1220" s="22"/>
      <c r="K1220" t="s">
        <v>104</v>
      </c>
      <c r="L1220" t="s">
        <v>184</v>
      </c>
      <c r="M1220" t="s">
        <v>185</v>
      </c>
      <c r="N1220" t="s">
        <v>105</v>
      </c>
      <c r="O1220" t="s">
        <v>106</v>
      </c>
      <c r="P1220" t="s">
        <v>107</v>
      </c>
      <c r="Q1220" t="s">
        <v>108</v>
      </c>
    </row>
    <row r="1221" spans="1:17" x14ac:dyDescent="0.3">
      <c r="A1221">
        <v>60536</v>
      </c>
      <c r="B1221">
        <v>122</v>
      </c>
      <c r="C1221" t="s">
        <v>28</v>
      </c>
      <c r="D1221" t="s">
        <v>329</v>
      </c>
      <c r="E1221">
        <v>396</v>
      </c>
      <c r="F1221" s="22">
        <v>45544</v>
      </c>
      <c r="G1221" s="22">
        <v>45544</v>
      </c>
      <c r="H1221" s="22">
        <v>45544</v>
      </c>
      <c r="I1221" s="22">
        <v>45505</v>
      </c>
      <c r="J1221" s="22"/>
      <c r="K1221" t="s">
        <v>104</v>
      </c>
      <c r="L1221" t="s">
        <v>193</v>
      </c>
      <c r="M1221" t="s">
        <v>330</v>
      </c>
      <c r="N1221" t="s">
        <v>105</v>
      </c>
      <c r="O1221" t="s">
        <v>106</v>
      </c>
      <c r="P1221" t="s">
        <v>107</v>
      </c>
      <c r="Q1221" t="s">
        <v>108</v>
      </c>
    </row>
    <row r="1222" spans="1:17" x14ac:dyDescent="0.3">
      <c r="A1222">
        <v>60782</v>
      </c>
      <c r="B1222">
        <v>122</v>
      </c>
      <c r="C1222" t="s">
        <v>28</v>
      </c>
      <c r="D1222" t="s">
        <v>323</v>
      </c>
      <c r="E1222">
        <v>1809</v>
      </c>
      <c r="F1222" s="22">
        <v>45545</v>
      </c>
      <c r="G1222" s="22">
        <v>45544</v>
      </c>
      <c r="H1222" s="22">
        <v>45544</v>
      </c>
      <c r="I1222" s="22">
        <v>45529</v>
      </c>
      <c r="J1222" s="22"/>
      <c r="K1222" t="s">
        <v>119</v>
      </c>
      <c r="L1222" t="s">
        <v>120</v>
      </c>
      <c r="M1222" t="s">
        <v>316</v>
      </c>
      <c r="N1222" t="s">
        <v>105</v>
      </c>
      <c r="O1222" t="s">
        <v>106</v>
      </c>
      <c r="P1222" t="s">
        <v>107</v>
      </c>
      <c r="Q1222" t="s">
        <v>108</v>
      </c>
    </row>
    <row r="1223" spans="1:17" x14ac:dyDescent="0.3">
      <c r="A1223">
        <v>60789</v>
      </c>
      <c r="B1223">
        <v>122</v>
      </c>
      <c r="C1223" t="s">
        <v>28</v>
      </c>
      <c r="D1223" t="s">
        <v>319</v>
      </c>
      <c r="E1223">
        <v>1398</v>
      </c>
      <c r="F1223" s="22">
        <v>45545</v>
      </c>
      <c r="G1223" s="22">
        <v>45544</v>
      </c>
      <c r="H1223" s="22">
        <v>45544</v>
      </c>
      <c r="I1223" s="22">
        <v>45529</v>
      </c>
      <c r="J1223" s="22"/>
      <c r="K1223" t="s">
        <v>119</v>
      </c>
      <c r="L1223" t="s">
        <v>120</v>
      </c>
      <c r="M1223" t="s">
        <v>316</v>
      </c>
      <c r="N1223" t="s">
        <v>105</v>
      </c>
      <c r="O1223" t="s">
        <v>106</v>
      </c>
      <c r="P1223" t="s">
        <v>107</v>
      </c>
      <c r="Q1223" t="s">
        <v>108</v>
      </c>
    </row>
    <row r="1224" spans="1:17" x14ac:dyDescent="0.3">
      <c r="A1224">
        <v>60796</v>
      </c>
      <c r="B1224">
        <v>122</v>
      </c>
      <c r="C1224" t="s">
        <v>28</v>
      </c>
      <c r="D1224" t="s">
        <v>325</v>
      </c>
      <c r="E1224">
        <v>4221</v>
      </c>
      <c r="F1224" s="22">
        <v>45545</v>
      </c>
      <c r="G1224" s="22">
        <v>45544</v>
      </c>
      <c r="H1224" s="22">
        <v>45544</v>
      </c>
      <c r="I1224" s="22">
        <v>45529</v>
      </c>
      <c r="J1224" s="22"/>
      <c r="K1224" t="s">
        <v>119</v>
      </c>
      <c r="L1224" t="s">
        <v>120</v>
      </c>
      <c r="M1224" t="s">
        <v>316</v>
      </c>
      <c r="N1224" t="s">
        <v>105</v>
      </c>
      <c r="O1224" t="s">
        <v>106</v>
      </c>
      <c r="P1224" t="s">
        <v>107</v>
      </c>
      <c r="Q1224" t="s">
        <v>108</v>
      </c>
    </row>
    <row r="1225" spans="1:17" x14ac:dyDescent="0.3">
      <c r="A1225">
        <v>60803</v>
      </c>
      <c r="B1225">
        <v>122</v>
      </c>
      <c r="C1225" t="s">
        <v>28</v>
      </c>
      <c r="D1225" t="s">
        <v>326</v>
      </c>
      <c r="E1225">
        <v>6000</v>
      </c>
      <c r="F1225" s="22">
        <v>45545</v>
      </c>
      <c r="G1225" s="22">
        <v>45544</v>
      </c>
      <c r="H1225" s="22">
        <v>45544</v>
      </c>
      <c r="I1225" s="22">
        <v>45529</v>
      </c>
      <c r="J1225" s="22"/>
      <c r="K1225" t="s">
        <v>119</v>
      </c>
      <c r="L1225" t="s">
        <v>120</v>
      </c>
      <c r="M1225" t="s">
        <v>316</v>
      </c>
      <c r="N1225" t="s">
        <v>105</v>
      </c>
      <c r="O1225" t="s">
        <v>106</v>
      </c>
      <c r="P1225" t="s">
        <v>107</v>
      </c>
      <c r="Q1225" t="s">
        <v>108</v>
      </c>
    </row>
    <row r="1226" spans="1:17" x14ac:dyDescent="0.3">
      <c r="A1226">
        <v>60810</v>
      </c>
      <c r="B1226">
        <v>122</v>
      </c>
      <c r="C1226" t="s">
        <v>28</v>
      </c>
      <c r="D1226" t="s">
        <v>303</v>
      </c>
      <c r="E1226">
        <v>4000</v>
      </c>
      <c r="F1226" s="22">
        <v>45545</v>
      </c>
      <c r="G1226" s="22">
        <v>45544</v>
      </c>
      <c r="H1226" s="22">
        <v>45544</v>
      </c>
      <c r="I1226" s="22">
        <v>45529</v>
      </c>
      <c r="J1226" s="22"/>
      <c r="K1226" t="s">
        <v>119</v>
      </c>
      <c r="L1226" t="s">
        <v>120</v>
      </c>
      <c r="M1226" t="s">
        <v>316</v>
      </c>
      <c r="N1226" t="s">
        <v>105</v>
      </c>
      <c r="O1226" t="s">
        <v>106</v>
      </c>
      <c r="P1226" t="s">
        <v>107</v>
      </c>
      <c r="Q1226" t="s">
        <v>108</v>
      </c>
    </row>
    <row r="1227" spans="1:17" x14ac:dyDescent="0.3">
      <c r="A1227">
        <v>60817</v>
      </c>
      <c r="B1227">
        <v>122</v>
      </c>
      <c r="C1227" t="s">
        <v>28</v>
      </c>
      <c r="D1227" t="s">
        <v>322</v>
      </c>
      <c r="E1227">
        <v>2400</v>
      </c>
      <c r="F1227" s="22">
        <v>45545</v>
      </c>
      <c r="G1227" s="22">
        <v>45544</v>
      </c>
      <c r="H1227" s="22">
        <v>45544</v>
      </c>
      <c r="I1227" s="22">
        <v>45529</v>
      </c>
      <c r="J1227" s="22"/>
      <c r="K1227" t="s">
        <v>119</v>
      </c>
      <c r="L1227" t="s">
        <v>120</v>
      </c>
      <c r="M1227" t="s">
        <v>316</v>
      </c>
      <c r="N1227" t="s">
        <v>105</v>
      </c>
      <c r="O1227" t="s">
        <v>106</v>
      </c>
      <c r="P1227" t="s">
        <v>107</v>
      </c>
      <c r="Q1227" t="s">
        <v>108</v>
      </c>
    </row>
    <row r="1228" spans="1:17" x14ac:dyDescent="0.3">
      <c r="A1228">
        <v>60824</v>
      </c>
      <c r="B1228">
        <v>122</v>
      </c>
      <c r="C1228" t="s">
        <v>28</v>
      </c>
      <c r="D1228" t="s">
        <v>320</v>
      </c>
      <c r="E1228">
        <v>1782</v>
      </c>
      <c r="F1228" s="22">
        <v>45545</v>
      </c>
      <c r="G1228" s="22">
        <v>45544</v>
      </c>
      <c r="H1228" s="22">
        <v>45544</v>
      </c>
      <c r="I1228" s="22">
        <v>45529</v>
      </c>
      <c r="J1228" s="22"/>
      <c r="K1228" t="s">
        <v>119</v>
      </c>
      <c r="L1228" t="s">
        <v>120</v>
      </c>
      <c r="M1228" t="s">
        <v>316</v>
      </c>
      <c r="N1228" t="s">
        <v>105</v>
      </c>
      <c r="O1228" t="s">
        <v>106</v>
      </c>
      <c r="P1228" t="s">
        <v>107</v>
      </c>
      <c r="Q1228" t="s">
        <v>108</v>
      </c>
    </row>
    <row r="1229" spans="1:17" x14ac:dyDescent="0.3">
      <c r="A1229">
        <v>60831</v>
      </c>
      <c r="B1229">
        <v>122</v>
      </c>
      <c r="C1229" t="s">
        <v>28</v>
      </c>
      <c r="D1229" t="s">
        <v>310</v>
      </c>
      <c r="E1229">
        <v>2400</v>
      </c>
      <c r="F1229" s="22">
        <v>45545</v>
      </c>
      <c r="G1229" s="22">
        <v>45544</v>
      </c>
      <c r="H1229" s="22">
        <v>45544</v>
      </c>
      <c r="I1229" s="22">
        <v>45529</v>
      </c>
      <c r="J1229" s="22"/>
      <c r="K1229" t="s">
        <v>119</v>
      </c>
      <c r="L1229" t="s">
        <v>120</v>
      </c>
      <c r="M1229" t="s">
        <v>316</v>
      </c>
      <c r="N1229" t="s">
        <v>105</v>
      </c>
      <c r="O1229" t="s">
        <v>106</v>
      </c>
      <c r="P1229" t="s">
        <v>107</v>
      </c>
      <c r="Q1229" t="s">
        <v>108</v>
      </c>
    </row>
    <row r="1230" spans="1:17" x14ac:dyDescent="0.3">
      <c r="A1230">
        <v>60838</v>
      </c>
      <c r="B1230">
        <v>122</v>
      </c>
      <c r="C1230" t="s">
        <v>28</v>
      </c>
      <c r="D1230" t="s">
        <v>305</v>
      </c>
      <c r="E1230">
        <v>6600</v>
      </c>
      <c r="F1230" s="22">
        <v>45545</v>
      </c>
      <c r="G1230" s="22">
        <v>45544</v>
      </c>
      <c r="H1230" s="22">
        <v>45544</v>
      </c>
      <c r="I1230" s="22">
        <v>45529</v>
      </c>
      <c r="J1230" s="22"/>
      <c r="K1230" t="s">
        <v>119</v>
      </c>
      <c r="L1230" t="s">
        <v>120</v>
      </c>
      <c r="M1230" t="s">
        <v>316</v>
      </c>
      <c r="N1230" t="s">
        <v>105</v>
      </c>
      <c r="O1230" t="s">
        <v>106</v>
      </c>
      <c r="P1230" t="s">
        <v>107</v>
      </c>
      <c r="Q1230" t="s">
        <v>108</v>
      </c>
    </row>
    <row r="1231" spans="1:17" x14ac:dyDescent="0.3">
      <c r="A1231">
        <v>60846</v>
      </c>
      <c r="B1231">
        <v>122</v>
      </c>
      <c r="C1231" t="s">
        <v>28</v>
      </c>
      <c r="D1231" t="s">
        <v>385</v>
      </c>
      <c r="E1231">
        <v>2700</v>
      </c>
      <c r="F1231" s="22">
        <v>45545</v>
      </c>
      <c r="G1231" s="22">
        <v>45544</v>
      </c>
      <c r="H1231" s="22">
        <v>45544</v>
      </c>
      <c r="I1231" s="22">
        <v>45529</v>
      </c>
      <c r="J1231" s="22"/>
      <c r="K1231" t="s">
        <v>119</v>
      </c>
      <c r="L1231" t="s">
        <v>120</v>
      </c>
      <c r="M1231" t="s">
        <v>316</v>
      </c>
      <c r="N1231" t="s">
        <v>105</v>
      </c>
      <c r="O1231" t="s">
        <v>106</v>
      </c>
      <c r="P1231" t="s">
        <v>107</v>
      </c>
      <c r="Q1231" t="s">
        <v>108</v>
      </c>
    </row>
    <row r="1232" spans="1:17" x14ac:dyDescent="0.3">
      <c r="A1232">
        <v>60853</v>
      </c>
      <c r="B1232">
        <v>122</v>
      </c>
      <c r="C1232" t="s">
        <v>28</v>
      </c>
      <c r="D1232" t="s">
        <v>309</v>
      </c>
      <c r="E1232">
        <v>4200</v>
      </c>
      <c r="F1232" s="22">
        <v>45545</v>
      </c>
      <c r="G1232" s="22">
        <v>45544</v>
      </c>
      <c r="H1232" s="22">
        <v>45544</v>
      </c>
      <c r="I1232" s="22">
        <v>45529</v>
      </c>
      <c r="J1232" s="22"/>
      <c r="K1232" t="s">
        <v>119</v>
      </c>
      <c r="L1232" t="s">
        <v>120</v>
      </c>
      <c r="M1232" t="s">
        <v>316</v>
      </c>
      <c r="N1232" t="s">
        <v>105</v>
      </c>
      <c r="O1232" t="s">
        <v>106</v>
      </c>
      <c r="P1232" t="s">
        <v>107</v>
      </c>
      <c r="Q1232" t="s">
        <v>108</v>
      </c>
    </row>
    <row r="1233" spans="1:17" x14ac:dyDescent="0.3">
      <c r="A1233">
        <v>60860</v>
      </c>
      <c r="B1233">
        <v>122</v>
      </c>
      <c r="C1233" t="s">
        <v>28</v>
      </c>
      <c r="D1233" t="s">
        <v>307</v>
      </c>
      <c r="E1233">
        <v>4200</v>
      </c>
      <c r="F1233" s="22">
        <v>45545</v>
      </c>
      <c r="G1233" s="22">
        <v>45544</v>
      </c>
      <c r="H1233" s="22">
        <v>45544</v>
      </c>
      <c r="I1233" s="22">
        <v>45529</v>
      </c>
      <c r="J1233" s="22"/>
      <c r="K1233" t="s">
        <v>119</v>
      </c>
      <c r="L1233" t="s">
        <v>120</v>
      </c>
      <c r="M1233" t="s">
        <v>316</v>
      </c>
      <c r="N1233" t="s">
        <v>105</v>
      </c>
      <c r="O1233" t="s">
        <v>106</v>
      </c>
      <c r="P1233" t="s">
        <v>107</v>
      </c>
      <c r="Q1233" t="s">
        <v>108</v>
      </c>
    </row>
    <row r="1234" spans="1:17" x14ac:dyDescent="0.3">
      <c r="A1234">
        <v>60867</v>
      </c>
      <c r="B1234">
        <v>122</v>
      </c>
      <c r="C1234" t="s">
        <v>28</v>
      </c>
      <c r="D1234" t="s">
        <v>308</v>
      </c>
      <c r="E1234">
        <v>2700</v>
      </c>
      <c r="F1234" s="22">
        <v>45545</v>
      </c>
      <c r="G1234" s="22">
        <v>45544</v>
      </c>
      <c r="H1234" s="22">
        <v>45544</v>
      </c>
      <c r="I1234" s="22">
        <v>45529</v>
      </c>
      <c r="J1234" s="22"/>
      <c r="K1234" t="s">
        <v>119</v>
      </c>
      <c r="L1234" t="s">
        <v>120</v>
      </c>
      <c r="M1234" t="s">
        <v>316</v>
      </c>
      <c r="N1234" t="s">
        <v>105</v>
      </c>
      <c r="O1234" t="s">
        <v>106</v>
      </c>
      <c r="P1234" t="s">
        <v>107</v>
      </c>
      <c r="Q1234" t="s">
        <v>108</v>
      </c>
    </row>
    <row r="1235" spans="1:17" x14ac:dyDescent="0.3">
      <c r="A1235">
        <v>60874</v>
      </c>
      <c r="B1235">
        <v>122</v>
      </c>
      <c r="C1235" t="s">
        <v>28</v>
      </c>
      <c r="D1235" t="s">
        <v>301</v>
      </c>
      <c r="E1235">
        <v>2700</v>
      </c>
      <c r="F1235" s="22">
        <v>45545</v>
      </c>
      <c r="G1235" s="22">
        <v>45544</v>
      </c>
      <c r="H1235" s="22">
        <v>45544</v>
      </c>
      <c r="I1235" s="22">
        <v>45529</v>
      </c>
      <c r="J1235" s="22"/>
      <c r="K1235" t="s">
        <v>119</v>
      </c>
      <c r="L1235" t="s">
        <v>120</v>
      </c>
      <c r="M1235" t="s">
        <v>316</v>
      </c>
      <c r="N1235" t="s">
        <v>105</v>
      </c>
      <c r="O1235" t="s">
        <v>106</v>
      </c>
      <c r="P1235" t="s">
        <v>107</v>
      </c>
      <c r="Q1235" t="s">
        <v>108</v>
      </c>
    </row>
    <row r="1236" spans="1:17" x14ac:dyDescent="0.3">
      <c r="A1236">
        <v>60881</v>
      </c>
      <c r="B1236">
        <v>122</v>
      </c>
      <c r="C1236" t="s">
        <v>28</v>
      </c>
      <c r="D1236" t="s">
        <v>321</v>
      </c>
      <c r="E1236">
        <v>7200</v>
      </c>
      <c r="F1236" s="22">
        <v>45545</v>
      </c>
      <c r="G1236" s="22">
        <v>45544</v>
      </c>
      <c r="H1236" s="22">
        <v>45544</v>
      </c>
      <c r="I1236" s="22">
        <v>45529</v>
      </c>
      <c r="J1236" s="22"/>
      <c r="K1236" t="s">
        <v>119</v>
      </c>
      <c r="L1236" t="s">
        <v>120</v>
      </c>
      <c r="M1236" t="s">
        <v>316</v>
      </c>
      <c r="N1236" t="s">
        <v>105</v>
      </c>
      <c r="O1236" t="s">
        <v>106</v>
      </c>
      <c r="P1236" t="s">
        <v>107</v>
      </c>
      <c r="Q1236" t="s">
        <v>108</v>
      </c>
    </row>
    <row r="1237" spans="1:17" x14ac:dyDescent="0.3">
      <c r="A1237">
        <v>60895</v>
      </c>
      <c r="B1237">
        <v>122</v>
      </c>
      <c r="C1237" t="s">
        <v>28</v>
      </c>
      <c r="D1237" t="s">
        <v>317</v>
      </c>
      <c r="E1237">
        <v>3850</v>
      </c>
      <c r="F1237" s="22">
        <v>45545</v>
      </c>
      <c r="G1237" s="22">
        <v>45544</v>
      </c>
      <c r="H1237" s="22">
        <v>45544</v>
      </c>
      <c r="I1237" s="22">
        <v>45529</v>
      </c>
      <c r="J1237" s="22"/>
      <c r="K1237" t="s">
        <v>119</v>
      </c>
      <c r="L1237" t="s">
        <v>120</v>
      </c>
      <c r="M1237" t="s">
        <v>316</v>
      </c>
      <c r="N1237" t="s">
        <v>105</v>
      </c>
      <c r="O1237" t="s">
        <v>106</v>
      </c>
      <c r="P1237" t="s">
        <v>107</v>
      </c>
      <c r="Q1237" t="s">
        <v>108</v>
      </c>
    </row>
    <row r="1238" spans="1:17" x14ac:dyDescent="0.3">
      <c r="A1238">
        <v>60902</v>
      </c>
      <c r="B1238">
        <v>122</v>
      </c>
      <c r="C1238" t="s">
        <v>28</v>
      </c>
      <c r="D1238" t="s">
        <v>306</v>
      </c>
      <c r="E1238">
        <v>3100</v>
      </c>
      <c r="F1238" s="22">
        <v>45545</v>
      </c>
      <c r="G1238" s="22">
        <v>45544</v>
      </c>
      <c r="H1238" s="22">
        <v>45544</v>
      </c>
      <c r="I1238" s="22">
        <v>45529</v>
      </c>
      <c r="J1238" s="22"/>
      <c r="K1238" t="s">
        <v>119</v>
      </c>
      <c r="L1238" t="s">
        <v>120</v>
      </c>
      <c r="M1238" t="s">
        <v>316</v>
      </c>
      <c r="N1238" t="s">
        <v>105</v>
      </c>
      <c r="O1238" t="s">
        <v>106</v>
      </c>
      <c r="P1238" t="s">
        <v>107</v>
      </c>
      <c r="Q1238" t="s">
        <v>108</v>
      </c>
    </row>
    <row r="1239" spans="1:17" x14ac:dyDescent="0.3">
      <c r="A1239">
        <v>60909</v>
      </c>
      <c r="B1239">
        <v>122</v>
      </c>
      <c r="C1239" t="s">
        <v>28</v>
      </c>
      <c r="D1239" t="s">
        <v>299</v>
      </c>
      <c r="E1239">
        <v>6000</v>
      </c>
      <c r="F1239" s="22">
        <v>45545</v>
      </c>
      <c r="G1239" s="22">
        <v>45544</v>
      </c>
      <c r="H1239" s="22">
        <v>45544</v>
      </c>
      <c r="I1239" s="22">
        <v>45529</v>
      </c>
      <c r="J1239" s="22"/>
      <c r="K1239" t="s">
        <v>119</v>
      </c>
      <c r="L1239" t="s">
        <v>120</v>
      </c>
      <c r="M1239" t="s">
        <v>316</v>
      </c>
      <c r="N1239" t="s">
        <v>105</v>
      </c>
      <c r="O1239" t="s">
        <v>106</v>
      </c>
      <c r="P1239" t="s">
        <v>107</v>
      </c>
      <c r="Q1239" t="s">
        <v>108</v>
      </c>
    </row>
    <row r="1240" spans="1:17" x14ac:dyDescent="0.3">
      <c r="A1240">
        <v>60916</v>
      </c>
      <c r="B1240">
        <v>122</v>
      </c>
      <c r="C1240" t="s">
        <v>28</v>
      </c>
      <c r="D1240" t="s">
        <v>304</v>
      </c>
      <c r="E1240">
        <v>4800</v>
      </c>
      <c r="F1240" s="22">
        <v>45545</v>
      </c>
      <c r="G1240" s="22">
        <v>45544</v>
      </c>
      <c r="H1240" s="22">
        <v>45544</v>
      </c>
      <c r="I1240" s="22">
        <v>45529</v>
      </c>
      <c r="J1240" s="22"/>
      <c r="K1240" t="s">
        <v>119</v>
      </c>
      <c r="L1240" t="s">
        <v>120</v>
      </c>
      <c r="M1240" t="s">
        <v>316</v>
      </c>
      <c r="N1240" t="s">
        <v>105</v>
      </c>
      <c r="O1240" t="s">
        <v>106</v>
      </c>
      <c r="P1240" t="s">
        <v>107</v>
      </c>
      <c r="Q1240" t="s">
        <v>108</v>
      </c>
    </row>
    <row r="1241" spans="1:17" x14ac:dyDescent="0.3">
      <c r="A1241">
        <v>60923</v>
      </c>
      <c r="B1241">
        <v>122</v>
      </c>
      <c r="C1241" t="s">
        <v>28</v>
      </c>
      <c r="D1241" t="s">
        <v>385</v>
      </c>
      <c r="E1241">
        <v>2454</v>
      </c>
      <c r="F1241" s="22">
        <v>45545</v>
      </c>
      <c r="G1241" s="22">
        <v>45544</v>
      </c>
      <c r="H1241" s="22">
        <v>45544</v>
      </c>
      <c r="I1241" s="22">
        <v>45529</v>
      </c>
      <c r="J1241" s="22"/>
      <c r="K1241" t="s">
        <v>119</v>
      </c>
      <c r="L1241" t="s">
        <v>120</v>
      </c>
      <c r="M1241" t="s">
        <v>300</v>
      </c>
      <c r="N1241" t="s">
        <v>105</v>
      </c>
      <c r="O1241" t="s">
        <v>106</v>
      </c>
      <c r="P1241" t="s">
        <v>107</v>
      </c>
      <c r="Q1241" t="s">
        <v>108</v>
      </c>
    </row>
    <row r="1242" spans="1:17" x14ac:dyDescent="0.3">
      <c r="A1242">
        <v>60930</v>
      </c>
      <c r="B1242">
        <v>122</v>
      </c>
      <c r="C1242" t="s">
        <v>28</v>
      </c>
      <c r="D1242" t="s">
        <v>303</v>
      </c>
      <c r="E1242">
        <v>2150</v>
      </c>
      <c r="F1242" s="22">
        <v>45545</v>
      </c>
      <c r="G1242" s="22">
        <v>45544</v>
      </c>
      <c r="H1242" s="22">
        <v>45544</v>
      </c>
      <c r="I1242" s="22">
        <v>45529</v>
      </c>
      <c r="J1242" s="22"/>
      <c r="K1242" t="s">
        <v>119</v>
      </c>
      <c r="L1242" t="s">
        <v>120</v>
      </c>
      <c r="M1242" t="s">
        <v>300</v>
      </c>
      <c r="N1242" t="s">
        <v>105</v>
      </c>
      <c r="O1242" t="s">
        <v>106</v>
      </c>
      <c r="P1242" t="s">
        <v>107</v>
      </c>
      <c r="Q1242" t="s">
        <v>108</v>
      </c>
    </row>
    <row r="1243" spans="1:17" x14ac:dyDescent="0.3">
      <c r="A1243">
        <v>60937</v>
      </c>
      <c r="B1243">
        <v>122</v>
      </c>
      <c r="C1243" t="s">
        <v>28</v>
      </c>
      <c r="D1243" t="s">
        <v>310</v>
      </c>
      <c r="E1243">
        <v>1140</v>
      </c>
      <c r="F1243" s="22">
        <v>45545</v>
      </c>
      <c r="G1243" s="22">
        <v>45544</v>
      </c>
      <c r="H1243" s="22">
        <v>45544</v>
      </c>
      <c r="I1243" s="22">
        <v>45529</v>
      </c>
      <c r="J1243" s="22"/>
      <c r="K1243" t="s">
        <v>119</v>
      </c>
      <c r="L1243" t="s">
        <v>120</v>
      </c>
      <c r="M1243" t="s">
        <v>300</v>
      </c>
      <c r="N1243" t="s">
        <v>105</v>
      </c>
      <c r="O1243" t="s">
        <v>106</v>
      </c>
      <c r="P1243" t="s">
        <v>107</v>
      </c>
      <c r="Q1243" t="s">
        <v>108</v>
      </c>
    </row>
    <row r="1244" spans="1:17" x14ac:dyDescent="0.3">
      <c r="A1244">
        <v>60944</v>
      </c>
      <c r="B1244">
        <v>122</v>
      </c>
      <c r="C1244" t="s">
        <v>28</v>
      </c>
      <c r="D1244" t="s">
        <v>305</v>
      </c>
      <c r="E1244">
        <v>2230</v>
      </c>
      <c r="F1244" s="22">
        <v>45545</v>
      </c>
      <c r="G1244" s="22">
        <v>45544</v>
      </c>
      <c r="H1244" s="22">
        <v>45544</v>
      </c>
      <c r="I1244" s="22">
        <v>45529</v>
      </c>
      <c r="J1244" s="22"/>
      <c r="K1244" t="s">
        <v>119</v>
      </c>
      <c r="L1244" t="s">
        <v>120</v>
      </c>
      <c r="M1244" t="s">
        <v>300</v>
      </c>
      <c r="N1244" t="s">
        <v>105</v>
      </c>
      <c r="O1244" t="s">
        <v>106</v>
      </c>
      <c r="P1244" t="s">
        <v>107</v>
      </c>
      <c r="Q1244" t="s">
        <v>108</v>
      </c>
    </row>
    <row r="1245" spans="1:17" x14ac:dyDescent="0.3">
      <c r="A1245">
        <v>60951</v>
      </c>
      <c r="B1245">
        <v>122</v>
      </c>
      <c r="C1245" t="s">
        <v>28</v>
      </c>
      <c r="D1245" t="s">
        <v>309</v>
      </c>
      <c r="E1245">
        <v>2400</v>
      </c>
      <c r="F1245" s="22">
        <v>45545</v>
      </c>
      <c r="G1245" s="22">
        <v>45544</v>
      </c>
      <c r="H1245" s="22">
        <v>45544</v>
      </c>
      <c r="I1245" s="22">
        <v>45529</v>
      </c>
      <c r="J1245" s="22"/>
      <c r="K1245" t="s">
        <v>119</v>
      </c>
      <c r="L1245" t="s">
        <v>120</v>
      </c>
      <c r="M1245" t="s">
        <v>300</v>
      </c>
      <c r="N1245" t="s">
        <v>105</v>
      </c>
      <c r="O1245" t="s">
        <v>106</v>
      </c>
      <c r="P1245" t="s">
        <v>107</v>
      </c>
      <c r="Q1245" t="s">
        <v>108</v>
      </c>
    </row>
    <row r="1246" spans="1:17" x14ac:dyDescent="0.3">
      <c r="A1246">
        <v>60958</v>
      </c>
      <c r="B1246">
        <v>122</v>
      </c>
      <c r="C1246" t="s">
        <v>28</v>
      </c>
      <c r="D1246" t="s">
        <v>307</v>
      </c>
      <c r="E1246">
        <v>2400</v>
      </c>
      <c r="F1246" s="22">
        <v>45545</v>
      </c>
      <c r="G1246" s="22">
        <v>45544</v>
      </c>
      <c r="H1246" s="22">
        <v>45544</v>
      </c>
      <c r="I1246" s="22">
        <v>45529</v>
      </c>
      <c r="J1246" s="22"/>
      <c r="K1246" t="s">
        <v>119</v>
      </c>
      <c r="L1246" t="s">
        <v>120</v>
      </c>
      <c r="M1246" t="s">
        <v>300</v>
      </c>
      <c r="N1246" t="s">
        <v>105</v>
      </c>
      <c r="O1246" t="s">
        <v>106</v>
      </c>
      <c r="P1246" t="s">
        <v>107</v>
      </c>
      <c r="Q1246" t="s">
        <v>108</v>
      </c>
    </row>
    <row r="1247" spans="1:17" x14ac:dyDescent="0.3">
      <c r="A1247">
        <v>60965</v>
      </c>
      <c r="B1247">
        <v>122</v>
      </c>
      <c r="C1247" t="s">
        <v>28</v>
      </c>
      <c r="D1247" t="s">
        <v>308</v>
      </c>
      <c r="E1247">
        <v>1540</v>
      </c>
      <c r="F1247" s="22">
        <v>45545</v>
      </c>
      <c r="G1247" s="22">
        <v>45544</v>
      </c>
      <c r="H1247" s="22">
        <v>45544</v>
      </c>
      <c r="I1247" s="22">
        <v>45529</v>
      </c>
      <c r="J1247" s="22"/>
      <c r="K1247" t="s">
        <v>119</v>
      </c>
      <c r="L1247" t="s">
        <v>120</v>
      </c>
      <c r="M1247" t="s">
        <v>300</v>
      </c>
      <c r="N1247" t="s">
        <v>105</v>
      </c>
      <c r="O1247" t="s">
        <v>106</v>
      </c>
      <c r="P1247" t="s">
        <v>107</v>
      </c>
      <c r="Q1247" t="s">
        <v>108</v>
      </c>
    </row>
    <row r="1248" spans="1:17" x14ac:dyDescent="0.3">
      <c r="A1248">
        <v>60972</v>
      </c>
      <c r="B1248">
        <v>122</v>
      </c>
      <c r="C1248" t="s">
        <v>28</v>
      </c>
      <c r="D1248" t="s">
        <v>301</v>
      </c>
      <c r="E1248">
        <v>1580</v>
      </c>
      <c r="F1248" s="22">
        <v>45545</v>
      </c>
      <c r="G1248" s="22">
        <v>45544</v>
      </c>
      <c r="H1248" s="22">
        <v>45544</v>
      </c>
      <c r="I1248" s="22">
        <v>45529</v>
      </c>
      <c r="J1248" s="22"/>
      <c r="K1248" t="s">
        <v>119</v>
      </c>
      <c r="L1248" t="s">
        <v>120</v>
      </c>
      <c r="M1248" t="s">
        <v>300</v>
      </c>
      <c r="N1248" t="s">
        <v>105</v>
      </c>
      <c r="O1248" t="s">
        <v>106</v>
      </c>
      <c r="P1248" t="s">
        <v>107</v>
      </c>
      <c r="Q1248" t="s">
        <v>108</v>
      </c>
    </row>
    <row r="1249" spans="1:18" x14ac:dyDescent="0.3">
      <c r="A1249">
        <v>60986</v>
      </c>
      <c r="B1249">
        <v>122</v>
      </c>
      <c r="C1249" t="s">
        <v>28</v>
      </c>
      <c r="D1249" t="s">
        <v>306</v>
      </c>
      <c r="E1249">
        <v>2060</v>
      </c>
      <c r="F1249" s="22">
        <v>45545</v>
      </c>
      <c r="G1249" s="22">
        <v>45544</v>
      </c>
      <c r="H1249" s="22">
        <v>45544</v>
      </c>
      <c r="I1249" s="22">
        <v>45529</v>
      </c>
      <c r="J1249" s="22"/>
      <c r="K1249" t="s">
        <v>119</v>
      </c>
      <c r="L1249" t="s">
        <v>120</v>
      </c>
      <c r="M1249" t="s">
        <v>300</v>
      </c>
      <c r="N1249" t="s">
        <v>105</v>
      </c>
      <c r="O1249" t="s">
        <v>106</v>
      </c>
      <c r="P1249" t="s">
        <v>107</v>
      </c>
      <c r="Q1249" t="s">
        <v>108</v>
      </c>
    </row>
    <row r="1250" spans="1:18" x14ac:dyDescent="0.3">
      <c r="A1250">
        <v>60993</v>
      </c>
      <c r="B1250">
        <v>122</v>
      </c>
      <c r="C1250" t="s">
        <v>28</v>
      </c>
      <c r="D1250" t="s">
        <v>299</v>
      </c>
      <c r="E1250">
        <v>2270</v>
      </c>
      <c r="F1250" s="22">
        <v>45545</v>
      </c>
      <c r="G1250" s="22">
        <v>45544</v>
      </c>
      <c r="H1250" s="22">
        <v>45544</v>
      </c>
      <c r="I1250" s="22">
        <v>45529</v>
      </c>
      <c r="J1250" s="22"/>
      <c r="K1250" t="s">
        <v>119</v>
      </c>
      <c r="L1250" t="s">
        <v>120</v>
      </c>
      <c r="M1250" t="s">
        <v>300</v>
      </c>
      <c r="N1250" t="s">
        <v>105</v>
      </c>
      <c r="O1250" t="s">
        <v>106</v>
      </c>
      <c r="P1250" t="s">
        <v>107</v>
      </c>
      <c r="Q1250" t="s">
        <v>108</v>
      </c>
    </row>
    <row r="1251" spans="1:18" x14ac:dyDescent="0.3">
      <c r="A1251">
        <v>61000</v>
      </c>
      <c r="B1251">
        <v>122</v>
      </c>
      <c r="C1251" t="s">
        <v>28</v>
      </c>
      <c r="D1251" t="s">
        <v>304</v>
      </c>
      <c r="E1251">
        <v>2270</v>
      </c>
      <c r="F1251" s="22">
        <v>45545</v>
      </c>
      <c r="G1251" s="22">
        <v>45544</v>
      </c>
      <c r="H1251" s="22">
        <v>45544</v>
      </c>
      <c r="I1251" s="22">
        <v>45529</v>
      </c>
      <c r="J1251" s="22"/>
      <c r="K1251" t="s">
        <v>119</v>
      </c>
      <c r="L1251" t="s">
        <v>120</v>
      </c>
      <c r="M1251" t="s">
        <v>300</v>
      </c>
      <c r="N1251" t="s">
        <v>105</v>
      </c>
      <c r="O1251" t="s">
        <v>106</v>
      </c>
      <c r="P1251" t="s">
        <v>107</v>
      </c>
      <c r="Q1251" t="s">
        <v>108</v>
      </c>
    </row>
    <row r="1252" spans="1:18" x14ac:dyDescent="0.3">
      <c r="A1252">
        <v>58819</v>
      </c>
      <c r="B1252">
        <v>122</v>
      </c>
      <c r="C1252" t="s">
        <v>28</v>
      </c>
      <c r="D1252" t="s">
        <v>314</v>
      </c>
      <c r="E1252">
        <v>5000</v>
      </c>
      <c r="F1252" s="22">
        <v>45545</v>
      </c>
      <c r="G1252" s="22">
        <v>45544</v>
      </c>
      <c r="H1252" s="22">
        <v>45544</v>
      </c>
      <c r="I1252" s="22">
        <v>45525</v>
      </c>
      <c r="J1252" s="22"/>
      <c r="K1252" t="s">
        <v>119</v>
      </c>
      <c r="L1252" t="s">
        <v>166</v>
      </c>
      <c r="M1252" t="s">
        <v>167</v>
      </c>
      <c r="N1252" t="s">
        <v>105</v>
      </c>
      <c r="O1252" t="s">
        <v>106</v>
      </c>
      <c r="P1252" t="s">
        <v>107</v>
      </c>
      <c r="Q1252" t="s">
        <v>108</v>
      </c>
    </row>
    <row r="1253" spans="1:18" x14ac:dyDescent="0.3">
      <c r="A1253">
        <v>58720</v>
      </c>
      <c r="B1253">
        <v>122</v>
      </c>
      <c r="C1253" t="s">
        <v>28</v>
      </c>
      <c r="D1253" t="s">
        <v>331</v>
      </c>
      <c r="E1253">
        <v>1460.75</v>
      </c>
      <c r="F1253" s="22">
        <v>45545</v>
      </c>
      <c r="G1253" s="22">
        <v>45544</v>
      </c>
      <c r="H1253" s="22">
        <v>45544</v>
      </c>
      <c r="I1253" s="22">
        <v>45534</v>
      </c>
      <c r="J1253" s="22"/>
      <c r="K1253" t="s">
        <v>104</v>
      </c>
      <c r="L1253" t="s">
        <v>248</v>
      </c>
      <c r="M1253" t="s">
        <v>331</v>
      </c>
      <c r="N1253" t="s">
        <v>105</v>
      </c>
      <c r="O1253" t="s">
        <v>106</v>
      </c>
      <c r="P1253" t="s">
        <v>107</v>
      </c>
      <c r="Q1253" t="s">
        <v>108</v>
      </c>
    </row>
    <row r="1254" spans="1:18" x14ac:dyDescent="0.3">
      <c r="A1254">
        <v>58727</v>
      </c>
      <c r="B1254">
        <v>122</v>
      </c>
      <c r="C1254" t="s">
        <v>28</v>
      </c>
      <c r="D1254" t="s">
        <v>331</v>
      </c>
      <c r="E1254">
        <v>176.11</v>
      </c>
      <c r="F1254" s="22">
        <v>45545</v>
      </c>
      <c r="G1254" s="22">
        <v>45544</v>
      </c>
      <c r="H1254" s="22">
        <v>45544</v>
      </c>
      <c r="I1254" s="22">
        <v>45534</v>
      </c>
      <c r="J1254" s="22"/>
      <c r="K1254" t="s">
        <v>104</v>
      </c>
      <c r="L1254" t="s">
        <v>213</v>
      </c>
      <c r="M1254" t="s">
        <v>240</v>
      </c>
      <c r="N1254" t="s">
        <v>105</v>
      </c>
      <c r="O1254" t="s">
        <v>106</v>
      </c>
      <c r="P1254" t="s">
        <v>107</v>
      </c>
      <c r="Q1254" t="s">
        <v>108</v>
      </c>
    </row>
    <row r="1255" spans="1:18" x14ac:dyDescent="0.3">
      <c r="A1255">
        <v>56059</v>
      </c>
      <c r="B1255">
        <v>122</v>
      </c>
      <c r="C1255" t="s">
        <v>28</v>
      </c>
      <c r="D1255" t="s">
        <v>389</v>
      </c>
      <c r="E1255">
        <v>1300</v>
      </c>
      <c r="F1255" s="22">
        <v>45545</v>
      </c>
      <c r="G1255" s="22">
        <v>45544</v>
      </c>
      <c r="H1255" s="22">
        <v>45544</v>
      </c>
      <c r="I1255" s="22">
        <v>45505</v>
      </c>
      <c r="J1255" s="22">
        <v>45441</v>
      </c>
      <c r="K1255" t="s">
        <v>104</v>
      </c>
      <c r="L1255" t="s">
        <v>213</v>
      </c>
      <c r="M1255" t="s">
        <v>344</v>
      </c>
      <c r="N1255" t="s">
        <v>105</v>
      </c>
      <c r="O1255" t="s">
        <v>106</v>
      </c>
      <c r="P1255" t="s">
        <v>107</v>
      </c>
      <c r="Q1255" t="s">
        <v>108</v>
      </c>
    </row>
    <row r="1256" spans="1:18" x14ac:dyDescent="0.3">
      <c r="A1256">
        <v>48641</v>
      </c>
      <c r="B1256">
        <v>122</v>
      </c>
      <c r="C1256" t="s">
        <v>28</v>
      </c>
      <c r="D1256" t="s">
        <v>272</v>
      </c>
      <c r="E1256">
        <v>14000</v>
      </c>
      <c r="F1256" s="22">
        <v>45545</v>
      </c>
      <c r="G1256" s="22">
        <v>45544</v>
      </c>
      <c r="H1256" s="22">
        <v>45544</v>
      </c>
      <c r="I1256" s="22">
        <v>45505</v>
      </c>
      <c r="J1256" s="22">
        <v>45390</v>
      </c>
      <c r="K1256" t="s">
        <v>119</v>
      </c>
      <c r="L1256" t="s">
        <v>253</v>
      </c>
      <c r="M1256" t="s">
        <v>273</v>
      </c>
      <c r="N1256" t="s">
        <v>105</v>
      </c>
      <c r="O1256" t="s">
        <v>106</v>
      </c>
      <c r="P1256" t="s">
        <v>107</v>
      </c>
      <c r="Q1256" t="s">
        <v>108</v>
      </c>
    </row>
    <row r="1257" spans="1:18" x14ac:dyDescent="0.3">
      <c r="A1257">
        <v>48730</v>
      </c>
      <c r="B1257">
        <v>122</v>
      </c>
      <c r="C1257" t="s">
        <v>28</v>
      </c>
      <c r="D1257" t="s">
        <v>272</v>
      </c>
      <c r="E1257">
        <v>16000</v>
      </c>
      <c r="F1257" s="22">
        <v>45545</v>
      </c>
      <c r="G1257" s="22">
        <v>45544</v>
      </c>
      <c r="H1257" s="22">
        <v>45544</v>
      </c>
      <c r="I1257" s="22">
        <v>45505</v>
      </c>
      <c r="J1257" s="22">
        <v>45392</v>
      </c>
      <c r="K1257" t="s">
        <v>119</v>
      </c>
      <c r="L1257" t="s">
        <v>253</v>
      </c>
      <c r="M1257" t="s">
        <v>273</v>
      </c>
      <c r="N1257" t="s">
        <v>105</v>
      </c>
      <c r="O1257" t="s">
        <v>106</v>
      </c>
      <c r="P1257" t="s">
        <v>107</v>
      </c>
      <c r="Q1257" t="s">
        <v>108</v>
      </c>
      <c r="R1257" t="s">
        <v>109</v>
      </c>
    </row>
    <row r="1258" spans="1:18" x14ac:dyDescent="0.3">
      <c r="A1258">
        <v>48759</v>
      </c>
      <c r="B1258">
        <v>122</v>
      </c>
      <c r="C1258" t="s">
        <v>28</v>
      </c>
      <c r="D1258" t="s">
        <v>272</v>
      </c>
      <c r="E1258">
        <v>5000</v>
      </c>
      <c r="F1258" s="22">
        <v>45545</v>
      </c>
      <c r="G1258" s="22">
        <v>45544</v>
      </c>
      <c r="H1258" s="22">
        <v>45544</v>
      </c>
      <c r="I1258" s="22">
        <v>45505</v>
      </c>
      <c r="J1258" s="22">
        <v>45392</v>
      </c>
      <c r="K1258" t="s">
        <v>119</v>
      </c>
      <c r="L1258" t="s">
        <v>213</v>
      </c>
      <c r="M1258" t="s">
        <v>294</v>
      </c>
      <c r="N1258" t="s">
        <v>105</v>
      </c>
      <c r="O1258" t="s">
        <v>106</v>
      </c>
      <c r="P1258" t="s">
        <v>107</v>
      </c>
      <c r="Q1258" t="s">
        <v>108</v>
      </c>
      <c r="R1258" t="s">
        <v>109</v>
      </c>
    </row>
    <row r="1259" spans="1:18" x14ac:dyDescent="0.3">
      <c r="A1259">
        <v>50119</v>
      </c>
      <c r="B1259">
        <v>122</v>
      </c>
      <c r="C1259" t="s">
        <v>28</v>
      </c>
      <c r="D1259" t="s">
        <v>295</v>
      </c>
      <c r="E1259">
        <v>1450</v>
      </c>
      <c r="F1259" s="22">
        <v>45545</v>
      </c>
      <c r="G1259" s="22">
        <v>45544</v>
      </c>
      <c r="H1259" s="22">
        <v>45544</v>
      </c>
      <c r="I1259" s="22">
        <v>45536</v>
      </c>
      <c r="J1259" s="22">
        <v>45399</v>
      </c>
      <c r="K1259" t="s">
        <v>119</v>
      </c>
      <c r="L1259" t="s">
        <v>172</v>
      </c>
      <c r="M1259" t="s">
        <v>296</v>
      </c>
      <c r="N1259" t="s">
        <v>105</v>
      </c>
      <c r="O1259" t="s">
        <v>106</v>
      </c>
      <c r="P1259" t="s">
        <v>107</v>
      </c>
      <c r="Q1259" t="s">
        <v>108</v>
      </c>
    </row>
    <row r="1260" spans="1:18" x14ac:dyDescent="0.3">
      <c r="A1260">
        <v>74041</v>
      </c>
      <c r="B1260">
        <v>122</v>
      </c>
      <c r="C1260" t="s">
        <v>28</v>
      </c>
      <c r="D1260" t="s">
        <v>413</v>
      </c>
      <c r="E1260">
        <v>383.22</v>
      </c>
      <c r="F1260" s="22">
        <v>45540</v>
      </c>
      <c r="G1260" s="22">
        <v>45540</v>
      </c>
      <c r="H1260" s="22">
        <v>45540</v>
      </c>
      <c r="I1260" s="22">
        <v>45540</v>
      </c>
      <c r="J1260" s="22">
        <v>45540</v>
      </c>
      <c r="K1260" t="s">
        <v>119</v>
      </c>
      <c r="L1260" t="s">
        <v>218</v>
      </c>
      <c r="M1260" t="s">
        <v>218</v>
      </c>
      <c r="N1260" t="s">
        <v>105</v>
      </c>
      <c r="O1260" t="s">
        <v>106</v>
      </c>
      <c r="P1260" t="s">
        <v>107</v>
      </c>
      <c r="Q1260" t="s">
        <v>108</v>
      </c>
      <c r="R1260" t="s">
        <v>109</v>
      </c>
    </row>
    <row r="1261" spans="1:18" x14ac:dyDescent="0.3">
      <c r="A1261">
        <v>50139</v>
      </c>
      <c r="B1261">
        <v>122</v>
      </c>
      <c r="C1261" t="s">
        <v>28</v>
      </c>
      <c r="D1261" t="s">
        <v>333</v>
      </c>
      <c r="E1261">
        <v>10000</v>
      </c>
      <c r="F1261" s="22">
        <v>45540</v>
      </c>
      <c r="G1261" s="22">
        <v>45539</v>
      </c>
      <c r="H1261" s="22">
        <v>45539</v>
      </c>
      <c r="I1261" s="22">
        <v>45505</v>
      </c>
      <c r="J1261" s="22">
        <v>45399</v>
      </c>
      <c r="K1261" t="s">
        <v>119</v>
      </c>
      <c r="L1261" t="s">
        <v>193</v>
      </c>
      <c r="M1261" t="s">
        <v>334</v>
      </c>
      <c r="N1261" t="s">
        <v>105</v>
      </c>
      <c r="O1261" t="s">
        <v>106</v>
      </c>
      <c r="P1261" t="s">
        <v>107</v>
      </c>
      <c r="Q1261" t="s">
        <v>108</v>
      </c>
      <c r="R1261" t="s">
        <v>109</v>
      </c>
    </row>
    <row r="1262" spans="1:18" x14ac:dyDescent="0.3">
      <c r="A1262">
        <v>72356</v>
      </c>
      <c r="B1262">
        <v>122</v>
      </c>
      <c r="C1262" t="s">
        <v>28</v>
      </c>
      <c r="D1262" t="s">
        <v>206</v>
      </c>
      <c r="E1262">
        <v>290</v>
      </c>
      <c r="F1262" s="22">
        <v>45540</v>
      </c>
      <c r="G1262" s="22">
        <v>45539</v>
      </c>
      <c r="H1262" s="22">
        <v>45539</v>
      </c>
      <c r="I1262" s="22">
        <v>45525</v>
      </c>
      <c r="J1262" s="22">
        <v>45532</v>
      </c>
      <c r="K1262" t="s">
        <v>104</v>
      </c>
      <c r="N1262" t="s">
        <v>105</v>
      </c>
      <c r="O1262" t="s">
        <v>106</v>
      </c>
      <c r="P1262" t="s">
        <v>107</v>
      </c>
      <c r="Q1262" t="s">
        <v>108</v>
      </c>
      <c r="R1262" t="s">
        <v>109</v>
      </c>
    </row>
    <row r="1263" spans="1:18" x14ac:dyDescent="0.3">
      <c r="A1263">
        <v>72370</v>
      </c>
      <c r="B1263">
        <v>122</v>
      </c>
      <c r="C1263" t="s">
        <v>28</v>
      </c>
      <c r="D1263" t="s">
        <v>221</v>
      </c>
      <c r="E1263">
        <v>920.2</v>
      </c>
      <c r="F1263" s="22">
        <v>45540</v>
      </c>
      <c r="G1263" s="22">
        <v>45539</v>
      </c>
      <c r="H1263" s="22">
        <v>45539</v>
      </c>
      <c r="I1263" s="22">
        <v>45525</v>
      </c>
      <c r="J1263" s="22">
        <v>45532</v>
      </c>
      <c r="K1263" t="s">
        <v>104</v>
      </c>
      <c r="N1263" t="s">
        <v>105</v>
      </c>
      <c r="O1263" t="s">
        <v>106</v>
      </c>
      <c r="P1263" t="s">
        <v>107</v>
      </c>
      <c r="Q1263" t="s">
        <v>108</v>
      </c>
      <c r="R1263" t="s">
        <v>109</v>
      </c>
    </row>
    <row r="1264" spans="1:18" x14ac:dyDescent="0.3">
      <c r="A1264">
        <v>72462</v>
      </c>
      <c r="B1264">
        <v>122</v>
      </c>
      <c r="C1264" t="s">
        <v>28</v>
      </c>
      <c r="D1264" t="s">
        <v>115</v>
      </c>
      <c r="E1264">
        <v>1048.56</v>
      </c>
      <c r="F1264" s="22">
        <v>45543</v>
      </c>
      <c r="G1264" s="22">
        <v>45539</v>
      </c>
      <c r="H1264" s="22">
        <v>45539</v>
      </c>
      <c r="I1264" s="22">
        <v>45531</v>
      </c>
      <c r="J1264" s="22">
        <v>45532</v>
      </c>
      <c r="K1264" t="s">
        <v>104</v>
      </c>
      <c r="N1264" t="s">
        <v>105</v>
      </c>
      <c r="O1264" t="s">
        <v>106</v>
      </c>
      <c r="P1264" t="s">
        <v>107</v>
      </c>
      <c r="Q1264" t="s">
        <v>108</v>
      </c>
      <c r="R1264" t="s">
        <v>109</v>
      </c>
    </row>
    <row r="1265" spans="1:18" x14ac:dyDescent="0.3">
      <c r="A1265">
        <v>73483</v>
      </c>
      <c r="B1265">
        <v>122</v>
      </c>
      <c r="C1265" t="s">
        <v>28</v>
      </c>
      <c r="D1265" t="s">
        <v>123</v>
      </c>
      <c r="E1265">
        <v>3129.08</v>
      </c>
      <c r="F1265" s="22">
        <v>45541</v>
      </c>
      <c r="G1265" s="22">
        <v>45539</v>
      </c>
      <c r="H1265" s="22">
        <v>45539</v>
      </c>
      <c r="I1265" s="22">
        <v>45534</v>
      </c>
      <c r="J1265" s="22"/>
      <c r="K1265" t="s">
        <v>119</v>
      </c>
      <c r="L1265" t="s">
        <v>120</v>
      </c>
      <c r="M1265" t="s">
        <v>121</v>
      </c>
      <c r="N1265" t="s">
        <v>105</v>
      </c>
      <c r="O1265" t="s">
        <v>106</v>
      </c>
      <c r="P1265" t="s">
        <v>107</v>
      </c>
      <c r="Q1265" t="s">
        <v>108</v>
      </c>
      <c r="R1265" t="s">
        <v>109</v>
      </c>
    </row>
    <row r="1266" spans="1:18" x14ac:dyDescent="0.3">
      <c r="A1266">
        <v>73484</v>
      </c>
      <c r="B1266">
        <v>122</v>
      </c>
      <c r="C1266" t="s">
        <v>28</v>
      </c>
      <c r="D1266" t="s">
        <v>125</v>
      </c>
      <c r="E1266">
        <v>3506.81</v>
      </c>
      <c r="F1266" s="22">
        <v>45541</v>
      </c>
      <c r="G1266" s="22">
        <v>45539</v>
      </c>
      <c r="H1266" s="22">
        <v>45539</v>
      </c>
      <c r="I1266" s="22">
        <v>45534</v>
      </c>
      <c r="J1266" s="22"/>
      <c r="K1266" t="s">
        <v>119</v>
      </c>
      <c r="L1266" t="s">
        <v>120</v>
      </c>
      <c r="M1266" t="s">
        <v>121</v>
      </c>
      <c r="N1266" t="s">
        <v>105</v>
      </c>
      <c r="O1266" t="s">
        <v>106</v>
      </c>
      <c r="P1266" t="s">
        <v>107</v>
      </c>
      <c r="Q1266" t="s">
        <v>108</v>
      </c>
      <c r="R1266" t="s">
        <v>109</v>
      </c>
    </row>
    <row r="1267" spans="1:18" x14ac:dyDescent="0.3">
      <c r="A1267">
        <v>73485</v>
      </c>
      <c r="B1267">
        <v>122</v>
      </c>
      <c r="C1267" t="s">
        <v>28</v>
      </c>
      <c r="D1267" t="s">
        <v>126</v>
      </c>
      <c r="E1267">
        <v>2832.34</v>
      </c>
      <c r="F1267" s="22">
        <v>45541</v>
      </c>
      <c r="G1267" s="22">
        <v>45539</v>
      </c>
      <c r="H1267" s="22">
        <v>45539</v>
      </c>
      <c r="I1267" s="22">
        <v>45534</v>
      </c>
      <c r="J1267" s="22"/>
      <c r="K1267" t="s">
        <v>119</v>
      </c>
      <c r="L1267" t="s">
        <v>120</v>
      </c>
      <c r="M1267" t="s">
        <v>121</v>
      </c>
      <c r="N1267" t="s">
        <v>105</v>
      </c>
      <c r="O1267" t="s">
        <v>106</v>
      </c>
      <c r="P1267" t="s">
        <v>107</v>
      </c>
      <c r="Q1267" t="s">
        <v>108</v>
      </c>
      <c r="R1267" t="s">
        <v>109</v>
      </c>
    </row>
    <row r="1268" spans="1:18" x14ac:dyDescent="0.3">
      <c r="A1268">
        <v>73486</v>
      </c>
      <c r="B1268">
        <v>122</v>
      </c>
      <c r="C1268" t="s">
        <v>28</v>
      </c>
      <c r="D1268" t="s">
        <v>127</v>
      </c>
      <c r="E1268">
        <v>3284.07</v>
      </c>
      <c r="F1268" s="22">
        <v>45541</v>
      </c>
      <c r="G1268" s="22">
        <v>45539</v>
      </c>
      <c r="H1268" s="22">
        <v>45539</v>
      </c>
      <c r="I1268" s="22">
        <v>45534</v>
      </c>
      <c r="J1268" s="22"/>
      <c r="K1268" t="s">
        <v>119</v>
      </c>
      <c r="L1268" t="s">
        <v>120</v>
      </c>
      <c r="M1268" t="s">
        <v>121</v>
      </c>
      <c r="N1268" t="s">
        <v>105</v>
      </c>
      <c r="O1268" t="s">
        <v>106</v>
      </c>
      <c r="P1268" t="s">
        <v>107</v>
      </c>
      <c r="Q1268" t="s">
        <v>108</v>
      </c>
      <c r="R1268" t="s">
        <v>109</v>
      </c>
    </row>
    <row r="1269" spans="1:18" x14ac:dyDescent="0.3">
      <c r="A1269">
        <v>73487</v>
      </c>
      <c r="B1269">
        <v>122</v>
      </c>
      <c r="C1269" t="s">
        <v>28</v>
      </c>
      <c r="D1269" t="s">
        <v>118</v>
      </c>
      <c r="E1269">
        <v>2710.89</v>
      </c>
      <c r="F1269" s="22">
        <v>45541</v>
      </c>
      <c r="G1269" s="22">
        <v>45539</v>
      </c>
      <c r="H1269" s="22">
        <v>45539</v>
      </c>
      <c r="I1269" s="22">
        <v>45534</v>
      </c>
      <c r="J1269" s="22"/>
      <c r="K1269" t="s">
        <v>119</v>
      </c>
      <c r="L1269" t="s">
        <v>120</v>
      </c>
      <c r="M1269" t="s">
        <v>121</v>
      </c>
      <c r="N1269" t="s">
        <v>105</v>
      </c>
      <c r="O1269" t="s">
        <v>106</v>
      </c>
      <c r="P1269" t="s">
        <v>107</v>
      </c>
      <c r="Q1269" t="s">
        <v>108</v>
      </c>
      <c r="R1269" t="s">
        <v>109</v>
      </c>
    </row>
    <row r="1270" spans="1:18" x14ac:dyDescent="0.3">
      <c r="A1270">
        <v>73488</v>
      </c>
      <c r="B1270">
        <v>122</v>
      </c>
      <c r="C1270" t="s">
        <v>28</v>
      </c>
      <c r="D1270" t="s">
        <v>128</v>
      </c>
      <c r="E1270">
        <v>2895.52</v>
      </c>
      <c r="F1270" s="22">
        <v>45541</v>
      </c>
      <c r="G1270" s="22">
        <v>45539</v>
      </c>
      <c r="H1270" s="22">
        <v>45539</v>
      </c>
      <c r="I1270" s="22">
        <v>45534</v>
      </c>
      <c r="J1270" s="22"/>
      <c r="K1270" t="s">
        <v>119</v>
      </c>
      <c r="L1270" t="s">
        <v>120</v>
      </c>
      <c r="M1270" t="s">
        <v>121</v>
      </c>
      <c r="N1270" t="s">
        <v>105</v>
      </c>
      <c r="O1270" t="s">
        <v>106</v>
      </c>
      <c r="P1270" t="s">
        <v>107</v>
      </c>
      <c r="Q1270" t="s">
        <v>108</v>
      </c>
      <c r="R1270" t="s">
        <v>109</v>
      </c>
    </row>
    <row r="1271" spans="1:18" x14ac:dyDescent="0.3">
      <c r="A1271">
        <v>73489</v>
      </c>
      <c r="B1271">
        <v>122</v>
      </c>
      <c r="C1271" t="s">
        <v>28</v>
      </c>
      <c r="D1271" t="s">
        <v>129</v>
      </c>
      <c r="E1271">
        <v>2908.8</v>
      </c>
      <c r="F1271" s="22">
        <v>45541</v>
      </c>
      <c r="G1271" s="22">
        <v>45539</v>
      </c>
      <c r="H1271" s="22">
        <v>45539</v>
      </c>
      <c r="I1271" s="22">
        <v>45534</v>
      </c>
      <c r="J1271" s="22"/>
      <c r="K1271" t="s">
        <v>119</v>
      </c>
      <c r="L1271" t="s">
        <v>120</v>
      </c>
      <c r="M1271" t="s">
        <v>121</v>
      </c>
      <c r="N1271" t="s">
        <v>105</v>
      </c>
      <c r="O1271" t="s">
        <v>106</v>
      </c>
      <c r="P1271" t="s">
        <v>107</v>
      </c>
      <c r="Q1271" t="s">
        <v>108</v>
      </c>
      <c r="R1271" t="s">
        <v>109</v>
      </c>
    </row>
    <row r="1272" spans="1:18" x14ac:dyDescent="0.3">
      <c r="A1272">
        <v>73490</v>
      </c>
      <c r="B1272">
        <v>122</v>
      </c>
      <c r="C1272" t="s">
        <v>28</v>
      </c>
      <c r="D1272" t="s">
        <v>406</v>
      </c>
      <c r="E1272">
        <v>773.59</v>
      </c>
      <c r="F1272" s="22">
        <v>45541</v>
      </c>
      <c r="G1272" s="22">
        <v>45539</v>
      </c>
      <c r="H1272" s="22">
        <v>45539</v>
      </c>
      <c r="I1272" s="22">
        <v>45534</v>
      </c>
      <c r="J1272" s="22"/>
      <c r="K1272" t="s">
        <v>119</v>
      </c>
      <c r="L1272" t="s">
        <v>120</v>
      </c>
      <c r="M1272" t="s">
        <v>121</v>
      </c>
      <c r="N1272" t="s">
        <v>105</v>
      </c>
      <c r="O1272" t="s">
        <v>106</v>
      </c>
      <c r="P1272" t="s">
        <v>107</v>
      </c>
      <c r="Q1272" t="s">
        <v>108</v>
      </c>
      <c r="R1272" t="s">
        <v>109</v>
      </c>
    </row>
    <row r="1273" spans="1:18" x14ac:dyDescent="0.3">
      <c r="A1273">
        <v>73491</v>
      </c>
      <c r="B1273">
        <v>122</v>
      </c>
      <c r="C1273" t="s">
        <v>28</v>
      </c>
      <c r="D1273" t="s">
        <v>130</v>
      </c>
      <c r="E1273">
        <v>2195.19</v>
      </c>
      <c r="F1273" s="22">
        <v>45541</v>
      </c>
      <c r="G1273" s="22">
        <v>45539</v>
      </c>
      <c r="H1273" s="22">
        <v>45539</v>
      </c>
      <c r="I1273" s="22">
        <v>45534</v>
      </c>
      <c r="J1273" s="22"/>
      <c r="K1273" t="s">
        <v>119</v>
      </c>
      <c r="L1273" t="s">
        <v>120</v>
      </c>
      <c r="M1273" t="s">
        <v>121</v>
      </c>
      <c r="N1273" t="s">
        <v>105</v>
      </c>
      <c r="O1273" t="s">
        <v>106</v>
      </c>
      <c r="P1273" t="s">
        <v>107</v>
      </c>
      <c r="Q1273" t="s">
        <v>108</v>
      </c>
      <c r="R1273" t="s">
        <v>109</v>
      </c>
    </row>
    <row r="1274" spans="1:18" x14ac:dyDescent="0.3">
      <c r="A1274">
        <v>73492</v>
      </c>
      <c r="B1274">
        <v>122</v>
      </c>
      <c r="C1274" t="s">
        <v>28</v>
      </c>
      <c r="D1274" t="s">
        <v>131</v>
      </c>
      <c r="E1274">
        <v>3392.3</v>
      </c>
      <c r="F1274" s="22">
        <v>45541</v>
      </c>
      <c r="G1274" s="22">
        <v>45539</v>
      </c>
      <c r="H1274" s="22">
        <v>45539</v>
      </c>
      <c r="I1274" s="22">
        <v>45534</v>
      </c>
      <c r="J1274" s="22"/>
      <c r="K1274" t="s">
        <v>119</v>
      </c>
      <c r="L1274" t="s">
        <v>120</v>
      </c>
      <c r="M1274" t="s">
        <v>121</v>
      </c>
      <c r="N1274" t="s">
        <v>105</v>
      </c>
      <c r="O1274" t="s">
        <v>106</v>
      </c>
      <c r="P1274" t="s">
        <v>107</v>
      </c>
      <c r="Q1274" t="s">
        <v>108</v>
      </c>
      <c r="R1274" t="s">
        <v>109</v>
      </c>
    </row>
    <row r="1275" spans="1:18" x14ac:dyDescent="0.3">
      <c r="A1275">
        <v>73493</v>
      </c>
      <c r="B1275">
        <v>122</v>
      </c>
      <c r="C1275" t="s">
        <v>28</v>
      </c>
      <c r="D1275" t="s">
        <v>132</v>
      </c>
      <c r="E1275">
        <v>2840.13</v>
      </c>
      <c r="F1275" s="22">
        <v>45541</v>
      </c>
      <c r="G1275" s="22">
        <v>45539</v>
      </c>
      <c r="H1275" s="22">
        <v>45539</v>
      </c>
      <c r="I1275" s="22">
        <v>45534</v>
      </c>
      <c r="J1275" s="22"/>
      <c r="K1275" t="s">
        <v>119</v>
      </c>
      <c r="L1275" t="s">
        <v>120</v>
      </c>
      <c r="M1275" t="s">
        <v>121</v>
      </c>
      <c r="N1275" t="s">
        <v>105</v>
      </c>
      <c r="O1275" t="s">
        <v>106</v>
      </c>
      <c r="P1275" t="s">
        <v>107</v>
      </c>
      <c r="Q1275" t="s">
        <v>108</v>
      </c>
      <c r="R1275" t="s">
        <v>109</v>
      </c>
    </row>
    <row r="1276" spans="1:18" x14ac:dyDescent="0.3">
      <c r="A1276">
        <v>73494</v>
      </c>
      <c r="B1276">
        <v>122</v>
      </c>
      <c r="C1276" t="s">
        <v>28</v>
      </c>
      <c r="D1276" t="s">
        <v>133</v>
      </c>
      <c r="E1276">
        <v>2413.4899999999998</v>
      </c>
      <c r="F1276" s="22">
        <v>45541</v>
      </c>
      <c r="G1276" s="22">
        <v>45539</v>
      </c>
      <c r="H1276" s="22">
        <v>45539</v>
      </c>
      <c r="I1276" s="22">
        <v>45534</v>
      </c>
      <c r="J1276" s="22"/>
      <c r="K1276" t="s">
        <v>119</v>
      </c>
      <c r="L1276" t="s">
        <v>120</v>
      </c>
      <c r="M1276" t="s">
        <v>121</v>
      </c>
      <c r="N1276" t="s">
        <v>105</v>
      </c>
      <c r="O1276" t="s">
        <v>106</v>
      </c>
      <c r="P1276" t="s">
        <v>107</v>
      </c>
      <c r="Q1276" t="s">
        <v>108</v>
      </c>
      <c r="R1276" t="s">
        <v>109</v>
      </c>
    </row>
    <row r="1277" spans="1:18" x14ac:dyDescent="0.3">
      <c r="A1277">
        <v>73495</v>
      </c>
      <c r="B1277">
        <v>122</v>
      </c>
      <c r="C1277" t="s">
        <v>28</v>
      </c>
      <c r="D1277" t="s">
        <v>134</v>
      </c>
      <c r="E1277">
        <v>2356.5500000000002</v>
      </c>
      <c r="F1277" s="22">
        <v>45541</v>
      </c>
      <c r="G1277" s="22">
        <v>45539</v>
      </c>
      <c r="H1277" s="22">
        <v>45539</v>
      </c>
      <c r="I1277" s="22">
        <v>45534</v>
      </c>
      <c r="J1277" s="22"/>
      <c r="K1277" t="s">
        <v>119</v>
      </c>
      <c r="L1277" t="s">
        <v>120</v>
      </c>
      <c r="M1277" t="s">
        <v>121</v>
      </c>
      <c r="N1277" t="s">
        <v>105</v>
      </c>
      <c r="O1277" t="s">
        <v>106</v>
      </c>
      <c r="P1277" t="s">
        <v>107</v>
      </c>
      <c r="Q1277" t="s">
        <v>108</v>
      </c>
      <c r="R1277" t="s">
        <v>109</v>
      </c>
    </row>
    <row r="1278" spans="1:18" x14ac:dyDescent="0.3">
      <c r="A1278">
        <v>73496</v>
      </c>
      <c r="B1278">
        <v>122</v>
      </c>
      <c r="C1278" t="s">
        <v>28</v>
      </c>
      <c r="D1278" t="s">
        <v>135</v>
      </c>
      <c r="E1278">
        <v>1688.3</v>
      </c>
      <c r="F1278" s="22">
        <v>45541</v>
      </c>
      <c r="G1278" s="22">
        <v>45539</v>
      </c>
      <c r="H1278" s="22">
        <v>45539</v>
      </c>
      <c r="I1278" s="22">
        <v>45534</v>
      </c>
      <c r="J1278" s="22"/>
      <c r="K1278" t="s">
        <v>119</v>
      </c>
      <c r="L1278" t="s">
        <v>120</v>
      </c>
      <c r="M1278" t="s">
        <v>121</v>
      </c>
      <c r="N1278" t="s">
        <v>105</v>
      </c>
      <c r="O1278" t="s">
        <v>106</v>
      </c>
      <c r="P1278" t="s">
        <v>107</v>
      </c>
      <c r="Q1278" t="s">
        <v>108</v>
      </c>
      <c r="R1278" t="s">
        <v>109</v>
      </c>
    </row>
    <row r="1279" spans="1:18" x14ac:dyDescent="0.3">
      <c r="A1279">
        <v>73497</v>
      </c>
      <c r="B1279">
        <v>122</v>
      </c>
      <c r="C1279" t="s">
        <v>28</v>
      </c>
      <c r="D1279" t="s">
        <v>136</v>
      </c>
      <c r="E1279">
        <v>2549.7199999999998</v>
      </c>
      <c r="F1279" s="22">
        <v>45541</v>
      </c>
      <c r="G1279" s="22">
        <v>45539</v>
      </c>
      <c r="H1279" s="22">
        <v>45539</v>
      </c>
      <c r="I1279" s="22">
        <v>45534</v>
      </c>
      <c r="J1279" s="22"/>
      <c r="K1279" t="s">
        <v>119</v>
      </c>
      <c r="L1279" t="s">
        <v>120</v>
      </c>
      <c r="M1279" t="s">
        <v>121</v>
      </c>
      <c r="N1279" t="s">
        <v>105</v>
      </c>
      <c r="O1279" t="s">
        <v>106</v>
      </c>
      <c r="P1279" t="s">
        <v>107</v>
      </c>
      <c r="Q1279" t="s">
        <v>108</v>
      </c>
      <c r="R1279" t="s">
        <v>109</v>
      </c>
    </row>
    <row r="1280" spans="1:18" x14ac:dyDescent="0.3">
      <c r="A1280">
        <v>73498</v>
      </c>
      <c r="B1280">
        <v>122</v>
      </c>
      <c r="C1280" t="s">
        <v>28</v>
      </c>
      <c r="D1280" t="s">
        <v>137</v>
      </c>
      <c r="E1280">
        <v>1316.02</v>
      </c>
      <c r="F1280" s="22">
        <v>45541</v>
      </c>
      <c r="G1280" s="22">
        <v>45539</v>
      </c>
      <c r="H1280" s="22">
        <v>45539</v>
      </c>
      <c r="I1280" s="22">
        <v>45534</v>
      </c>
      <c r="J1280" s="22"/>
      <c r="K1280" t="s">
        <v>119</v>
      </c>
      <c r="L1280" t="s">
        <v>120</v>
      </c>
      <c r="M1280" t="s">
        <v>121</v>
      </c>
      <c r="N1280" t="s">
        <v>105</v>
      </c>
      <c r="O1280" t="s">
        <v>106</v>
      </c>
      <c r="P1280" t="s">
        <v>107</v>
      </c>
      <c r="Q1280" t="s">
        <v>108</v>
      </c>
      <c r="R1280" t="s">
        <v>109</v>
      </c>
    </row>
    <row r="1281" spans="1:18" x14ac:dyDescent="0.3">
      <c r="A1281">
        <v>73499</v>
      </c>
      <c r="B1281">
        <v>122</v>
      </c>
      <c r="C1281" t="s">
        <v>28</v>
      </c>
      <c r="D1281" t="s">
        <v>138</v>
      </c>
      <c r="E1281">
        <v>3265.5</v>
      </c>
      <c r="F1281" s="22">
        <v>45541</v>
      </c>
      <c r="G1281" s="22">
        <v>45539</v>
      </c>
      <c r="H1281" s="22">
        <v>45539</v>
      </c>
      <c r="I1281" s="22">
        <v>45534</v>
      </c>
      <c r="J1281" s="22"/>
      <c r="K1281" t="s">
        <v>119</v>
      </c>
      <c r="L1281" t="s">
        <v>120</v>
      </c>
      <c r="M1281" t="s">
        <v>121</v>
      </c>
      <c r="N1281" t="s">
        <v>105</v>
      </c>
      <c r="O1281" t="s">
        <v>106</v>
      </c>
      <c r="P1281" t="s">
        <v>107</v>
      </c>
      <c r="Q1281" t="s">
        <v>108</v>
      </c>
      <c r="R1281" t="s">
        <v>109</v>
      </c>
    </row>
    <row r="1282" spans="1:18" x14ac:dyDescent="0.3">
      <c r="A1282">
        <v>73500</v>
      </c>
      <c r="B1282">
        <v>122</v>
      </c>
      <c r="C1282" t="s">
        <v>28</v>
      </c>
      <c r="D1282" t="s">
        <v>139</v>
      </c>
      <c r="E1282">
        <v>3274.95</v>
      </c>
      <c r="F1282" s="22">
        <v>45541</v>
      </c>
      <c r="G1282" s="22">
        <v>45539</v>
      </c>
      <c r="H1282" s="22">
        <v>45539</v>
      </c>
      <c r="I1282" s="22">
        <v>45534</v>
      </c>
      <c r="J1282" s="22"/>
      <c r="K1282" t="s">
        <v>119</v>
      </c>
      <c r="L1282" t="s">
        <v>120</v>
      </c>
      <c r="M1282" t="s">
        <v>121</v>
      </c>
      <c r="N1282" t="s">
        <v>105</v>
      </c>
      <c r="O1282" t="s">
        <v>106</v>
      </c>
      <c r="P1282" t="s">
        <v>107</v>
      </c>
      <c r="Q1282" t="s">
        <v>108</v>
      </c>
      <c r="R1282" t="s">
        <v>109</v>
      </c>
    </row>
    <row r="1283" spans="1:18" x14ac:dyDescent="0.3">
      <c r="A1283">
        <v>73501</v>
      </c>
      <c r="B1283">
        <v>122</v>
      </c>
      <c r="C1283" t="s">
        <v>28</v>
      </c>
      <c r="D1283" t="s">
        <v>140</v>
      </c>
      <c r="E1283">
        <v>2464.5500000000002</v>
      </c>
      <c r="F1283" s="22">
        <v>45541</v>
      </c>
      <c r="G1283" s="22">
        <v>45539</v>
      </c>
      <c r="H1283" s="22">
        <v>45539</v>
      </c>
      <c r="I1283" s="22">
        <v>45534</v>
      </c>
      <c r="J1283" s="22"/>
      <c r="K1283" t="s">
        <v>119</v>
      </c>
      <c r="L1283" t="s">
        <v>120</v>
      </c>
      <c r="M1283" t="s">
        <v>121</v>
      </c>
      <c r="N1283" t="s">
        <v>105</v>
      </c>
      <c r="O1283" t="s">
        <v>106</v>
      </c>
      <c r="P1283" t="s">
        <v>107</v>
      </c>
      <c r="Q1283" t="s">
        <v>108</v>
      </c>
      <c r="R1283" t="s">
        <v>109</v>
      </c>
    </row>
    <row r="1284" spans="1:18" x14ac:dyDescent="0.3">
      <c r="A1284">
        <v>73502</v>
      </c>
      <c r="B1284">
        <v>122</v>
      </c>
      <c r="C1284" t="s">
        <v>28</v>
      </c>
      <c r="D1284" t="s">
        <v>403</v>
      </c>
      <c r="E1284">
        <v>3382.77</v>
      </c>
      <c r="F1284" s="22">
        <v>45541</v>
      </c>
      <c r="G1284" s="22">
        <v>45539</v>
      </c>
      <c r="H1284" s="22">
        <v>45539</v>
      </c>
      <c r="I1284" s="22">
        <v>45534</v>
      </c>
      <c r="J1284" s="22"/>
      <c r="K1284" t="s">
        <v>119</v>
      </c>
      <c r="L1284" t="s">
        <v>120</v>
      </c>
      <c r="M1284" t="s">
        <v>121</v>
      </c>
      <c r="N1284" t="s">
        <v>105</v>
      </c>
      <c r="O1284" t="s">
        <v>106</v>
      </c>
      <c r="P1284" t="s">
        <v>107</v>
      </c>
      <c r="Q1284" t="s">
        <v>108</v>
      </c>
      <c r="R1284" t="s">
        <v>109</v>
      </c>
    </row>
    <row r="1285" spans="1:18" x14ac:dyDescent="0.3">
      <c r="A1285">
        <v>73503</v>
      </c>
      <c r="B1285">
        <v>122</v>
      </c>
      <c r="C1285" t="s">
        <v>28</v>
      </c>
      <c r="D1285" t="s">
        <v>141</v>
      </c>
      <c r="E1285">
        <v>1173.04</v>
      </c>
      <c r="F1285" s="22">
        <v>45541</v>
      </c>
      <c r="G1285" s="22">
        <v>45539</v>
      </c>
      <c r="H1285" s="22">
        <v>45539</v>
      </c>
      <c r="I1285" s="22">
        <v>45534</v>
      </c>
      <c r="J1285" s="22"/>
      <c r="K1285" t="s">
        <v>119</v>
      </c>
      <c r="L1285" t="s">
        <v>120</v>
      </c>
      <c r="M1285" t="s">
        <v>121</v>
      </c>
      <c r="N1285" t="s">
        <v>105</v>
      </c>
      <c r="O1285" t="s">
        <v>106</v>
      </c>
      <c r="P1285" t="s">
        <v>107</v>
      </c>
      <c r="Q1285" t="s">
        <v>108</v>
      </c>
      <c r="R1285" t="s">
        <v>109</v>
      </c>
    </row>
    <row r="1286" spans="1:18" x14ac:dyDescent="0.3">
      <c r="A1286">
        <v>73504</v>
      </c>
      <c r="B1286">
        <v>122</v>
      </c>
      <c r="C1286" t="s">
        <v>28</v>
      </c>
      <c r="D1286" t="s">
        <v>142</v>
      </c>
      <c r="E1286">
        <v>3190.79</v>
      </c>
      <c r="F1286" s="22">
        <v>45541</v>
      </c>
      <c r="G1286" s="22">
        <v>45539</v>
      </c>
      <c r="H1286" s="22">
        <v>45539</v>
      </c>
      <c r="I1286" s="22">
        <v>45534</v>
      </c>
      <c r="J1286" s="22"/>
      <c r="K1286" t="s">
        <v>119</v>
      </c>
      <c r="L1286" t="s">
        <v>120</v>
      </c>
      <c r="M1286" t="s">
        <v>121</v>
      </c>
      <c r="N1286" t="s">
        <v>105</v>
      </c>
      <c r="O1286" t="s">
        <v>106</v>
      </c>
      <c r="P1286" t="s">
        <v>107</v>
      </c>
      <c r="Q1286" t="s">
        <v>108</v>
      </c>
      <c r="R1286" t="s">
        <v>109</v>
      </c>
    </row>
    <row r="1287" spans="1:18" x14ac:dyDescent="0.3">
      <c r="A1287">
        <v>73505</v>
      </c>
      <c r="B1287">
        <v>122</v>
      </c>
      <c r="C1287" t="s">
        <v>28</v>
      </c>
      <c r="D1287" t="s">
        <v>143</v>
      </c>
      <c r="E1287">
        <v>701.11</v>
      </c>
      <c r="F1287" s="22">
        <v>45541</v>
      </c>
      <c r="G1287" s="22">
        <v>45539</v>
      </c>
      <c r="H1287" s="22">
        <v>45539</v>
      </c>
      <c r="I1287" s="22">
        <v>45534</v>
      </c>
      <c r="J1287" s="22"/>
      <c r="K1287" t="s">
        <v>119</v>
      </c>
      <c r="L1287" t="s">
        <v>120</v>
      </c>
      <c r="M1287" t="s">
        <v>121</v>
      </c>
      <c r="N1287" t="s">
        <v>105</v>
      </c>
      <c r="O1287" t="s">
        <v>106</v>
      </c>
      <c r="P1287" t="s">
        <v>107</v>
      </c>
      <c r="Q1287" t="s">
        <v>108</v>
      </c>
      <c r="R1287" t="s">
        <v>109</v>
      </c>
    </row>
    <row r="1288" spans="1:18" x14ac:dyDescent="0.3">
      <c r="A1288">
        <v>73506</v>
      </c>
      <c r="B1288">
        <v>122</v>
      </c>
      <c r="C1288" t="s">
        <v>28</v>
      </c>
      <c r="D1288" t="s">
        <v>144</v>
      </c>
      <c r="E1288">
        <v>2536.23</v>
      </c>
      <c r="F1288" s="22">
        <v>45541</v>
      </c>
      <c r="G1288" s="22">
        <v>45539</v>
      </c>
      <c r="H1288" s="22">
        <v>45539</v>
      </c>
      <c r="I1288" s="22">
        <v>45534</v>
      </c>
      <c r="J1288" s="22"/>
      <c r="K1288" t="s">
        <v>119</v>
      </c>
      <c r="L1288" t="s">
        <v>120</v>
      </c>
      <c r="M1288" t="s">
        <v>121</v>
      </c>
      <c r="N1288" t="s">
        <v>105</v>
      </c>
      <c r="O1288" t="s">
        <v>106</v>
      </c>
      <c r="P1288" t="s">
        <v>107</v>
      </c>
      <c r="Q1288" t="s">
        <v>108</v>
      </c>
      <c r="R1288" t="s">
        <v>109</v>
      </c>
    </row>
    <row r="1289" spans="1:18" x14ac:dyDescent="0.3">
      <c r="A1289">
        <v>73507</v>
      </c>
      <c r="B1289">
        <v>122</v>
      </c>
      <c r="C1289" t="s">
        <v>28</v>
      </c>
      <c r="D1289" t="s">
        <v>145</v>
      </c>
      <c r="E1289">
        <v>2876.99</v>
      </c>
      <c r="F1289" s="22">
        <v>45541</v>
      </c>
      <c r="G1289" s="22">
        <v>45539</v>
      </c>
      <c r="H1289" s="22">
        <v>45539</v>
      </c>
      <c r="I1289" s="22">
        <v>45534</v>
      </c>
      <c r="J1289" s="22"/>
      <c r="K1289" t="s">
        <v>119</v>
      </c>
      <c r="L1289" t="s">
        <v>120</v>
      </c>
      <c r="M1289" t="s">
        <v>121</v>
      </c>
      <c r="N1289" t="s">
        <v>105</v>
      </c>
      <c r="O1289" t="s">
        <v>106</v>
      </c>
      <c r="P1289" t="s">
        <v>107</v>
      </c>
      <c r="Q1289" t="s">
        <v>108</v>
      </c>
      <c r="R1289" t="s">
        <v>109</v>
      </c>
    </row>
    <row r="1290" spans="1:18" x14ac:dyDescent="0.3">
      <c r="A1290">
        <v>73508</v>
      </c>
      <c r="B1290">
        <v>122</v>
      </c>
      <c r="C1290" t="s">
        <v>28</v>
      </c>
      <c r="D1290" t="s">
        <v>146</v>
      </c>
      <c r="E1290">
        <v>2951</v>
      </c>
      <c r="F1290" s="22">
        <v>45541</v>
      </c>
      <c r="G1290" s="22">
        <v>45539</v>
      </c>
      <c r="H1290" s="22">
        <v>45539</v>
      </c>
      <c r="I1290" s="22">
        <v>45534</v>
      </c>
      <c r="J1290" s="22"/>
      <c r="K1290" t="s">
        <v>119</v>
      </c>
      <c r="L1290" t="s">
        <v>120</v>
      </c>
      <c r="M1290" t="s">
        <v>121</v>
      </c>
      <c r="N1290" t="s">
        <v>105</v>
      </c>
      <c r="O1290" t="s">
        <v>106</v>
      </c>
      <c r="P1290" t="s">
        <v>107</v>
      </c>
      <c r="Q1290" t="s">
        <v>108</v>
      </c>
      <c r="R1290" t="s">
        <v>109</v>
      </c>
    </row>
    <row r="1291" spans="1:18" x14ac:dyDescent="0.3">
      <c r="A1291">
        <v>73509</v>
      </c>
      <c r="B1291">
        <v>122</v>
      </c>
      <c r="C1291" t="s">
        <v>28</v>
      </c>
      <c r="D1291" t="s">
        <v>147</v>
      </c>
      <c r="E1291">
        <v>2960.97</v>
      </c>
      <c r="F1291" s="22">
        <v>45541</v>
      </c>
      <c r="G1291" s="22">
        <v>45539</v>
      </c>
      <c r="H1291" s="22">
        <v>45539</v>
      </c>
      <c r="I1291" s="22">
        <v>45534</v>
      </c>
      <c r="J1291" s="22"/>
      <c r="K1291" t="s">
        <v>119</v>
      </c>
      <c r="L1291" t="s">
        <v>120</v>
      </c>
      <c r="M1291" t="s">
        <v>121</v>
      </c>
      <c r="N1291" t="s">
        <v>105</v>
      </c>
      <c r="O1291" t="s">
        <v>106</v>
      </c>
      <c r="P1291" t="s">
        <v>107</v>
      </c>
      <c r="Q1291" t="s">
        <v>108</v>
      </c>
      <c r="R1291" t="s">
        <v>109</v>
      </c>
    </row>
    <row r="1292" spans="1:18" x14ac:dyDescent="0.3">
      <c r="A1292">
        <v>73510</v>
      </c>
      <c r="B1292">
        <v>122</v>
      </c>
      <c r="C1292" t="s">
        <v>28</v>
      </c>
      <c r="D1292" t="s">
        <v>148</v>
      </c>
      <c r="E1292">
        <v>3339.66</v>
      </c>
      <c r="F1292" s="22">
        <v>45541</v>
      </c>
      <c r="G1292" s="22">
        <v>45539</v>
      </c>
      <c r="H1292" s="22">
        <v>45539</v>
      </c>
      <c r="I1292" s="22">
        <v>45534</v>
      </c>
      <c r="J1292" s="22"/>
      <c r="K1292" t="s">
        <v>119</v>
      </c>
      <c r="L1292" t="s">
        <v>120</v>
      </c>
      <c r="M1292" t="s">
        <v>121</v>
      </c>
      <c r="N1292" t="s">
        <v>105</v>
      </c>
      <c r="O1292" t="s">
        <v>106</v>
      </c>
      <c r="P1292" t="s">
        <v>107</v>
      </c>
      <c r="Q1292" t="s">
        <v>108</v>
      </c>
      <c r="R1292" t="s">
        <v>109</v>
      </c>
    </row>
    <row r="1293" spans="1:18" x14ac:dyDescent="0.3">
      <c r="A1293">
        <v>73511</v>
      </c>
      <c r="B1293">
        <v>122</v>
      </c>
      <c r="C1293" t="s">
        <v>28</v>
      </c>
      <c r="D1293" t="s">
        <v>149</v>
      </c>
      <c r="E1293">
        <v>634.29</v>
      </c>
      <c r="F1293" s="22">
        <v>45541</v>
      </c>
      <c r="G1293" s="22">
        <v>45539</v>
      </c>
      <c r="H1293" s="22">
        <v>45539</v>
      </c>
      <c r="I1293" s="22">
        <v>45534</v>
      </c>
      <c r="J1293" s="22"/>
      <c r="K1293" t="s">
        <v>119</v>
      </c>
      <c r="L1293" t="s">
        <v>120</v>
      </c>
      <c r="M1293" t="s">
        <v>121</v>
      </c>
      <c r="N1293" t="s">
        <v>105</v>
      </c>
      <c r="O1293" t="s">
        <v>106</v>
      </c>
      <c r="P1293" t="s">
        <v>107</v>
      </c>
      <c r="Q1293" t="s">
        <v>108</v>
      </c>
      <c r="R1293" t="s">
        <v>109</v>
      </c>
    </row>
    <row r="1294" spans="1:18" x14ac:dyDescent="0.3">
      <c r="A1294">
        <v>73512</v>
      </c>
      <c r="B1294">
        <v>122</v>
      </c>
      <c r="C1294" t="s">
        <v>28</v>
      </c>
      <c r="D1294" t="s">
        <v>150</v>
      </c>
      <c r="E1294">
        <v>3505.09</v>
      </c>
      <c r="F1294" s="22">
        <v>45541</v>
      </c>
      <c r="G1294" s="22">
        <v>45539</v>
      </c>
      <c r="H1294" s="22">
        <v>45539</v>
      </c>
      <c r="I1294" s="22">
        <v>45534</v>
      </c>
      <c r="J1294" s="22"/>
      <c r="K1294" t="s">
        <v>119</v>
      </c>
      <c r="L1294" t="s">
        <v>120</v>
      </c>
      <c r="M1294" t="s">
        <v>121</v>
      </c>
      <c r="N1294" t="s">
        <v>105</v>
      </c>
      <c r="O1294" t="s">
        <v>106</v>
      </c>
      <c r="P1294" t="s">
        <v>107</v>
      </c>
      <c r="Q1294" t="s">
        <v>108</v>
      </c>
      <c r="R1294" t="s">
        <v>109</v>
      </c>
    </row>
    <row r="1295" spans="1:18" x14ac:dyDescent="0.3">
      <c r="A1295">
        <v>73513</v>
      </c>
      <c r="B1295">
        <v>122</v>
      </c>
      <c r="C1295" t="s">
        <v>28</v>
      </c>
      <c r="D1295" t="s">
        <v>328</v>
      </c>
      <c r="E1295">
        <v>2583.71</v>
      </c>
      <c r="F1295" s="22">
        <v>45541</v>
      </c>
      <c r="G1295" s="22">
        <v>45539</v>
      </c>
      <c r="H1295" s="22">
        <v>45539</v>
      </c>
      <c r="I1295" s="22">
        <v>45534</v>
      </c>
      <c r="J1295" s="22"/>
      <c r="K1295" t="s">
        <v>119</v>
      </c>
      <c r="L1295" t="s">
        <v>120</v>
      </c>
      <c r="M1295" t="s">
        <v>121</v>
      </c>
      <c r="N1295" t="s">
        <v>105</v>
      </c>
      <c r="O1295" t="s">
        <v>106</v>
      </c>
      <c r="P1295" t="s">
        <v>107</v>
      </c>
      <c r="Q1295" t="s">
        <v>108</v>
      </c>
      <c r="R1295" t="s">
        <v>109</v>
      </c>
    </row>
    <row r="1296" spans="1:18" x14ac:dyDescent="0.3">
      <c r="A1296">
        <v>73791</v>
      </c>
      <c r="B1296">
        <v>122</v>
      </c>
      <c r="C1296" t="s">
        <v>28</v>
      </c>
      <c r="D1296" t="s">
        <v>168</v>
      </c>
      <c r="E1296">
        <v>251.76</v>
      </c>
      <c r="F1296" s="22">
        <v>45539</v>
      </c>
      <c r="G1296" s="22">
        <v>45539</v>
      </c>
      <c r="H1296" s="22">
        <v>45539</v>
      </c>
      <c r="I1296" s="22">
        <v>45539</v>
      </c>
      <c r="J1296" s="22">
        <v>45539</v>
      </c>
      <c r="K1296" t="s">
        <v>104</v>
      </c>
      <c r="L1296" t="s">
        <v>213</v>
      </c>
      <c r="M1296" t="s">
        <v>414</v>
      </c>
      <c r="N1296" t="s">
        <v>105</v>
      </c>
      <c r="O1296" t="s">
        <v>106</v>
      </c>
      <c r="P1296" t="s">
        <v>107</v>
      </c>
      <c r="Q1296" t="s">
        <v>108</v>
      </c>
      <c r="R1296" t="s">
        <v>109</v>
      </c>
    </row>
    <row r="1297" spans="1:18" x14ac:dyDescent="0.3">
      <c r="A1297">
        <v>74032</v>
      </c>
      <c r="B1297">
        <v>122</v>
      </c>
      <c r="C1297" t="s">
        <v>28</v>
      </c>
      <c r="D1297" t="s">
        <v>180</v>
      </c>
      <c r="E1297">
        <v>70</v>
      </c>
      <c r="F1297" s="22">
        <v>45539</v>
      </c>
      <c r="G1297" s="22"/>
      <c r="H1297" s="22">
        <v>45539</v>
      </c>
      <c r="I1297" s="22">
        <v>45539</v>
      </c>
      <c r="J1297" s="22">
        <v>45540</v>
      </c>
      <c r="K1297" t="s">
        <v>181</v>
      </c>
      <c r="L1297" t="s">
        <v>182</v>
      </c>
      <c r="M1297" t="s">
        <v>18</v>
      </c>
      <c r="Q1297" t="s">
        <v>108</v>
      </c>
    </row>
    <row r="1298" spans="1:18" x14ac:dyDescent="0.3">
      <c r="A1298">
        <v>60521</v>
      </c>
      <c r="B1298">
        <v>122</v>
      </c>
      <c r="C1298" t="s">
        <v>28</v>
      </c>
      <c r="D1298" t="s">
        <v>238</v>
      </c>
      <c r="E1298">
        <v>309</v>
      </c>
      <c r="F1298" s="22">
        <v>45542</v>
      </c>
      <c r="G1298" s="22">
        <v>45539</v>
      </c>
      <c r="H1298" s="22">
        <v>45539</v>
      </c>
      <c r="I1298" s="22">
        <v>45534</v>
      </c>
      <c r="J1298" s="22"/>
      <c r="K1298" t="s">
        <v>104</v>
      </c>
      <c r="L1298" t="s">
        <v>112</v>
      </c>
      <c r="M1298" t="s">
        <v>113</v>
      </c>
      <c r="N1298" t="s">
        <v>105</v>
      </c>
      <c r="O1298" t="s">
        <v>106</v>
      </c>
      <c r="P1298" t="s">
        <v>107</v>
      </c>
      <c r="Q1298" t="s">
        <v>108</v>
      </c>
      <c r="R1298" t="s">
        <v>109</v>
      </c>
    </row>
    <row r="1299" spans="1:18" x14ac:dyDescent="0.3">
      <c r="A1299">
        <v>58518</v>
      </c>
      <c r="B1299">
        <v>122</v>
      </c>
      <c r="C1299" t="s">
        <v>28</v>
      </c>
      <c r="D1299" t="s">
        <v>163</v>
      </c>
      <c r="E1299">
        <v>14169.21</v>
      </c>
      <c r="F1299" s="22">
        <v>45539</v>
      </c>
      <c r="G1299" s="22">
        <v>45537</v>
      </c>
      <c r="H1299" s="22">
        <v>45539</v>
      </c>
      <c r="I1299" s="22">
        <v>45534</v>
      </c>
      <c r="J1299" s="22"/>
      <c r="K1299" t="s">
        <v>104</v>
      </c>
      <c r="L1299" t="s">
        <v>120</v>
      </c>
      <c r="M1299" t="s">
        <v>164</v>
      </c>
      <c r="N1299" t="s">
        <v>105</v>
      </c>
      <c r="O1299" t="s">
        <v>106</v>
      </c>
      <c r="P1299" t="s">
        <v>107</v>
      </c>
      <c r="Q1299" t="s">
        <v>108</v>
      </c>
      <c r="R1299" t="s">
        <v>109</v>
      </c>
    </row>
    <row r="1300" spans="1:18" x14ac:dyDescent="0.3">
      <c r="A1300">
        <v>58541</v>
      </c>
      <c r="B1300">
        <v>122</v>
      </c>
      <c r="C1300" t="s">
        <v>28</v>
      </c>
      <c r="D1300" t="s">
        <v>163</v>
      </c>
      <c r="E1300">
        <v>1738</v>
      </c>
      <c r="F1300" s="22">
        <v>45539</v>
      </c>
      <c r="G1300" s="22">
        <v>45537</v>
      </c>
      <c r="H1300" s="22">
        <v>45539</v>
      </c>
      <c r="I1300" s="22">
        <v>45536</v>
      </c>
      <c r="J1300" s="22">
        <v>45456</v>
      </c>
      <c r="K1300" t="s">
        <v>104</v>
      </c>
      <c r="L1300" t="s">
        <v>120</v>
      </c>
      <c r="M1300" t="s">
        <v>164</v>
      </c>
      <c r="N1300" t="s">
        <v>105</v>
      </c>
      <c r="O1300" t="s">
        <v>106</v>
      </c>
      <c r="P1300" t="s">
        <v>107</v>
      </c>
      <c r="Q1300" t="s">
        <v>108</v>
      </c>
      <c r="R1300" t="s">
        <v>109</v>
      </c>
    </row>
    <row r="1301" spans="1:18" x14ac:dyDescent="0.3">
      <c r="A1301">
        <v>58789</v>
      </c>
      <c r="B1301">
        <v>122</v>
      </c>
      <c r="C1301" t="s">
        <v>28</v>
      </c>
      <c r="D1301" t="s">
        <v>233</v>
      </c>
      <c r="E1301">
        <v>11780</v>
      </c>
      <c r="F1301" s="22">
        <v>45540</v>
      </c>
      <c r="G1301" s="22">
        <v>45539</v>
      </c>
      <c r="H1301" s="22">
        <v>45539</v>
      </c>
      <c r="I1301" s="22">
        <v>45519</v>
      </c>
      <c r="J1301" s="22"/>
      <c r="K1301" t="s">
        <v>119</v>
      </c>
      <c r="L1301" t="s">
        <v>166</v>
      </c>
      <c r="M1301" t="s">
        <v>234</v>
      </c>
      <c r="N1301" t="s">
        <v>105</v>
      </c>
      <c r="O1301" t="s">
        <v>106</v>
      </c>
      <c r="P1301" t="s">
        <v>107</v>
      </c>
      <c r="Q1301" t="s">
        <v>108</v>
      </c>
      <c r="R1301" t="s">
        <v>109</v>
      </c>
    </row>
    <row r="1302" spans="1:18" x14ac:dyDescent="0.3">
      <c r="A1302">
        <v>69339</v>
      </c>
      <c r="B1302">
        <v>122</v>
      </c>
      <c r="C1302" t="s">
        <v>28</v>
      </c>
      <c r="D1302" t="s">
        <v>150</v>
      </c>
      <c r="E1302">
        <v>1082.75</v>
      </c>
      <c r="F1302" s="22">
        <v>45541</v>
      </c>
      <c r="G1302" s="22">
        <v>45539</v>
      </c>
      <c r="H1302" s="22">
        <v>45539</v>
      </c>
      <c r="I1302" s="22">
        <v>45536</v>
      </c>
      <c r="J1302" s="22">
        <v>45511</v>
      </c>
      <c r="K1302" t="s">
        <v>119</v>
      </c>
      <c r="L1302" t="s">
        <v>120</v>
      </c>
      <c r="M1302" t="s">
        <v>395</v>
      </c>
      <c r="N1302" t="s">
        <v>105</v>
      </c>
      <c r="O1302" t="s">
        <v>106</v>
      </c>
      <c r="P1302" t="s">
        <v>107</v>
      </c>
      <c r="Q1302" t="s">
        <v>108</v>
      </c>
      <c r="R1302" t="s">
        <v>109</v>
      </c>
    </row>
    <row r="1303" spans="1:18" x14ac:dyDescent="0.3">
      <c r="A1303">
        <v>71343</v>
      </c>
      <c r="B1303">
        <v>122</v>
      </c>
      <c r="C1303" t="s">
        <v>28</v>
      </c>
      <c r="D1303" t="s">
        <v>157</v>
      </c>
      <c r="E1303">
        <v>975</v>
      </c>
      <c r="F1303" s="22">
        <v>45540</v>
      </c>
      <c r="G1303" s="22">
        <v>45539</v>
      </c>
      <c r="H1303" s="22">
        <v>45539</v>
      </c>
      <c r="I1303" s="22">
        <v>45519</v>
      </c>
      <c r="J1303" s="22">
        <v>45525</v>
      </c>
      <c r="K1303" t="s">
        <v>104</v>
      </c>
      <c r="N1303" t="s">
        <v>105</v>
      </c>
      <c r="O1303" t="s">
        <v>106</v>
      </c>
      <c r="P1303" t="s">
        <v>107</v>
      </c>
      <c r="Q1303" t="s">
        <v>108</v>
      </c>
      <c r="R1303" t="s">
        <v>109</v>
      </c>
    </row>
    <row r="1304" spans="1:18" x14ac:dyDescent="0.3">
      <c r="A1304">
        <v>71454</v>
      </c>
      <c r="B1304">
        <v>122</v>
      </c>
      <c r="C1304" t="s">
        <v>28</v>
      </c>
      <c r="D1304" t="s">
        <v>354</v>
      </c>
      <c r="E1304">
        <v>996</v>
      </c>
      <c r="F1304" s="22">
        <v>45541</v>
      </c>
      <c r="G1304" s="22">
        <v>45539</v>
      </c>
      <c r="H1304" s="22">
        <v>45539</v>
      </c>
      <c r="I1304" s="22">
        <v>45513</v>
      </c>
      <c r="J1304" s="22">
        <v>45525</v>
      </c>
      <c r="K1304" t="s">
        <v>104</v>
      </c>
      <c r="N1304" t="s">
        <v>105</v>
      </c>
      <c r="O1304" t="s">
        <v>106</v>
      </c>
      <c r="P1304" t="s">
        <v>107</v>
      </c>
      <c r="Q1304" t="s">
        <v>108</v>
      </c>
      <c r="R1304" t="s">
        <v>109</v>
      </c>
    </row>
    <row r="1305" spans="1:18" x14ac:dyDescent="0.3">
      <c r="A1305">
        <v>71812</v>
      </c>
      <c r="B1305">
        <v>122</v>
      </c>
      <c r="C1305" t="s">
        <v>28</v>
      </c>
      <c r="D1305" t="s">
        <v>400</v>
      </c>
      <c r="E1305">
        <v>4222.17</v>
      </c>
      <c r="F1305" s="22">
        <v>45542</v>
      </c>
      <c r="G1305" s="22">
        <v>45539</v>
      </c>
      <c r="H1305" s="22">
        <v>45539</v>
      </c>
      <c r="I1305" s="22">
        <v>45527</v>
      </c>
      <c r="J1305" s="22">
        <v>45527</v>
      </c>
      <c r="K1305" t="s">
        <v>104</v>
      </c>
      <c r="L1305" t="s">
        <v>387</v>
      </c>
      <c r="M1305" t="s">
        <v>401</v>
      </c>
      <c r="N1305" t="s">
        <v>105</v>
      </c>
      <c r="O1305" t="s">
        <v>106</v>
      </c>
      <c r="P1305" t="s">
        <v>107</v>
      </c>
      <c r="Q1305" t="s">
        <v>108</v>
      </c>
      <c r="R1305" t="s">
        <v>109</v>
      </c>
    </row>
    <row r="1306" spans="1:18" x14ac:dyDescent="0.3">
      <c r="A1306">
        <v>71936</v>
      </c>
      <c r="B1306">
        <v>122</v>
      </c>
      <c r="C1306" t="s">
        <v>28</v>
      </c>
      <c r="D1306" t="s">
        <v>206</v>
      </c>
      <c r="E1306">
        <v>2131.5700000000002</v>
      </c>
      <c r="F1306" s="22">
        <v>45540</v>
      </c>
      <c r="G1306" s="22">
        <v>45539</v>
      </c>
      <c r="H1306" s="22">
        <v>45539</v>
      </c>
      <c r="I1306" s="22">
        <v>45525</v>
      </c>
      <c r="J1306" s="22">
        <v>45530</v>
      </c>
      <c r="K1306" t="s">
        <v>104</v>
      </c>
      <c r="N1306" t="s">
        <v>105</v>
      </c>
      <c r="O1306" t="s">
        <v>106</v>
      </c>
      <c r="P1306" t="s">
        <v>107</v>
      </c>
      <c r="Q1306" t="s">
        <v>108</v>
      </c>
      <c r="R1306" t="s">
        <v>109</v>
      </c>
    </row>
    <row r="1307" spans="1:18" x14ac:dyDescent="0.3">
      <c r="A1307">
        <v>71937</v>
      </c>
      <c r="B1307">
        <v>122</v>
      </c>
      <c r="C1307" t="s">
        <v>28</v>
      </c>
      <c r="D1307" t="s">
        <v>110</v>
      </c>
      <c r="E1307">
        <v>463.5</v>
      </c>
      <c r="F1307" s="22">
        <v>45541</v>
      </c>
      <c r="G1307" s="22">
        <v>45539</v>
      </c>
      <c r="H1307" s="22">
        <v>45539</v>
      </c>
      <c r="I1307" s="22">
        <v>45526</v>
      </c>
      <c r="J1307" s="22">
        <v>45530</v>
      </c>
      <c r="K1307" t="s">
        <v>104</v>
      </c>
      <c r="N1307" t="s">
        <v>105</v>
      </c>
      <c r="O1307" t="s">
        <v>106</v>
      </c>
      <c r="P1307" t="s">
        <v>107</v>
      </c>
      <c r="Q1307" t="s">
        <v>108</v>
      </c>
      <c r="R1307" t="s">
        <v>109</v>
      </c>
    </row>
    <row r="1308" spans="1:18" x14ac:dyDescent="0.3">
      <c r="A1308">
        <v>71938</v>
      </c>
      <c r="B1308">
        <v>122</v>
      </c>
      <c r="C1308" t="s">
        <v>28</v>
      </c>
      <c r="D1308" t="s">
        <v>288</v>
      </c>
      <c r="E1308">
        <v>811.6</v>
      </c>
      <c r="F1308" s="22">
        <v>45540</v>
      </c>
      <c r="G1308" s="22">
        <v>45539</v>
      </c>
      <c r="H1308" s="22">
        <v>45539</v>
      </c>
      <c r="I1308" s="22">
        <v>45525</v>
      </c>
      <c r="J1308" s="22">
        <v>45530</v>
      </c>
      <c r="K1308" t="s">
        <v>104</v>
      </c>
      <c r="N1308" t="s">
        <v>105</v>
      </c>
      <c r="O1308" t="s">
        <v>106</v>
      </c>
      <c r="P1308" t="s">
        <v>107</v>
      </c>
      <c r="Q1308" t="s">
        <v>108</v>
      </c>
      <c r="R1308" t="s">
        <v>109</v>
      </c>
    </row>
    <row r="1309" spans="1:18" x14ac:dyDescent="0.3">
      <c r="A1309">
        <v>71940</v>
      </c>
      <c r="B1309">
        <v>122</v>
      </c>
      <c r="C1309" t="s">
        <v>28</v>
      </c>
      <c r="D1309" t="s">
        <v>162</v>
      </c>
      <c r="E1309">
        <v>197.3</v>
      </c>
      <c r="F1309" s="22">
        <v>45540</v>
      </c>
      <c r="G1309" s="22">
        <v>45539</v>
      </c>
      <c r="H1309" s="22">
        <v>45539</v>
      </c>
      <c r="I1309" s="22">
        <v>45525</v>
      </c>
      <c r="J1309" s="22">
        <v>45530</v>
      </c>
      <c r="K1309" t="s">
        <v>104</v>
      </c>
      <c r="N1309" t="s">
        <v>105</v>
      </c>
      <c r="O1309" t="s">
        <v>106</v>
      </c>
      <c r="P1309" t="s">
        <v>107</v>
      </c>
      <c r="Q1309" t="s">
        <v>108</v>
      </c>
      <c r="R1309" t="s">
        <v>109</v>
      </c>
    </row>
    <row r="1310" spans="1:18" x14ac:dyDescent="0.3">
      <c r="A1310">
        <v>71941</v>
      </c>
      <c r="B1310">
        <v>122</v>
      </c>
      <c r="C1310" t="s">
        <v>28</v>
      </c>
      <c r="D1310" t="s">
        <v>221</v>
      </c>
      <c r="E1310">
        <v>1786.49</v>
      </c>
      <c r="F1310" s="22">
        <v>45540</v>
      </c>
      <c r="G1310" s="22">
        <v>45539</v>
      </c>
      <c r="H1310" s="22">
        <v>45539</v>
      </c>
      <c r="I1310" s="22">
        <v>45525</v>
      </c>
      <c r="J1310" s="22">
        <v>45530</v>
      </c>
      <c r="K1310" t="s">
        <v>104</v>
      </c>
      <c r="N1310" t="s">
        <v>105</v>
      </c>
      <c r="O1310" t="s">
        <v>106</v>
      </c>
      <c r="P1310" t="s">
        <v>107</v>
      </c>
      <c r="Q1310" t="s">
        <v>108</v>
      </c>
      <c r="R1310" t="s">
        <v>109</v>
      </c>
    </row>
    <row r="1311" spans="1:18" x14ac:dyDescent="0.3">
      <c r="A1311">
        <v>71944</v>
      </c>
      <c r="B1311">
        <v>122</v>
      </c>
      <c r="C1311" t="s">
        <v>28</v>
      </c>
      <c r="D1311" t="s">
        <v>159</v>
      </c>
      <c r="E1311">
        <v>662.85</v>
      </c>
      <c r="F1311" s="22">
        <v>45541</v>
      </c>
      <c r="G1311" s="22">
        <v>45539</v>
      </c>
      <c r="H1311" s="22">
        <v>45539</v>
      </c>
      <c r="I1311" s="22">
        <v>45525</v>
      </c>
      <c r="J1311" s="22">
        <v>45530</v>
      </c>
      <c r="K1311" t="s">
        <v>104</v>
      </c>
      <c r="N1311" t="s">
        <v>105</v>
      </c>
      <c r="O1311" t="s">
        <v>106</v>
      </c>
      <c r="P1311" t="s">
        <v>107</v>
      </c>
      <c r="Q1311" t="s">
        <v>108</v>
      </c>
      <c r="R1311" t="s">
        <v>109</v>
      </c>
    </row>
    <row r="1312" spans="1:18" x14ac:dyDescent="0.3">
      <c r="A1312">
        <v>71951</v>
      </c>
      <c r="B1312">
        <v>122</v>
      </c>
      <c r="C1312" t="s">
        <v>28</v>
      </c>
      <c r="D1312" t="s">
        <v>160</v>
      </c>
      <c r="E1312">
        <v>803.32</v>
      </c>
      <c r="F1312" s="22">
        <v>45543</v>
      </c>
      <c r="G1312" s="22">
        <v>45539</v>
      </c>
      <c r="H1312" s="22">
        <v>45539</v>
      </c>
      <c r="I1312" s="22">
        <v>45526</v>
      </c>
      <c r="J1312" s="22">
        <v>45530</v>
      </c>
      <c r="K1312" t="s">
        <v>104</v>
      </c>
      <c r="N1312" t="s">
        <v>105</v>
      </c>
      <c r="O1312" t="s">
        <v>106</v>
      </c>
      <c r="P1312" t="s">
        <v>107</v>
      </c>
      <c r="Q1312" t="s">
        <v>108</v>
      </c>
      <c r="R1312" t="s">
        <v>109</v>
      </c>
    </row>
    <row r="1313" spans="1:18" x14ac:dyDescent="0.3">
      <c r="A1313">
        <v>71955</v>
      </c>
      <c r="B1313">
        <v>122</v>
      </c>
      <c r="C1313" t="s">
        <v>28</v>
      </c>
      <c r="D1313" t="s">
        <v>200</v>
      </c>
      <c r="E1313">
        <v>1170.83</v>
      </c>
      <c r="F1313" s="22">
        <v>45541</v>
      </c>
      <c r="G1313" s="22">
        <v>45539</v>
      </c>
      <c r="H1313" s="22">
        <v>45539</v>
      </c>
      <c r="I1313" s="22">
        <v>45527</v>
      </c>
      <c r="J1313" s="22">
        <v>45530</v>
      </c>
      <c r="K1313" t="s">
        <v>104</v>
      </c>
      <c r="N1313" t="s">
        <v>105</v>
      </c>
      <c r="O1313" t="s">
        <v>106</v>
      </c>
      <c r="P1313" t="s">
        <v>107</v>
      </c>
      <c r="Q1313" t="s">
        <v>108</v>
      </c>
      <c r="R1313" t="s">
        <v>109</v>
      </c>
    </row>
    <row r="1314" spans="1:18" x14ac:dyDescent="0.3">
      <c r="A1314">
        <v>71960</v>
      </c>
      <c r="B1314">
        <v>122</v>
      </c>
      <c r="C1314" t="s">
        <v>28</v>
      </c>
      <c r="D1314" t="s">
        <v>415</v>
      </c>
      <c r="E1314">
        <v>879.84</v>
      </c>
      <c r="F1314" s="22">
        <v>45540</v>
      </c>
      <c r="G1314" s="22">
        <v>45539</v>
      </c>
      <c r="H1314" s="22">
        <v>45539</v>
      </c>
      <c r="I1314" s="22">
        <v>45526</v>
      </c>
      <c r="J1314" s="22">
        <v>45530</v>
      </c>
      <c r="K1314" t="s">
        <v>104</v>
      </c>
      <c r="L1314" t="s">
        <v>213</v>
      </c>
      <c r="M1314" t="s">
        <v>363</v>
      </c>
      <c r="N1314" t="s">
        <v>105</v>
      </c>
      <c r="O1314" t="s">
        <v>106</v>
      </c>
      <c r="P1314" t="s">
        <v>107</v>
      </c>
      <c r="Q1314" t="s">
        <v>108</v>
      </c>
      <c r="R1314" t="s">
        <v>109</v>
      </c>
    </row>
    <row r="1315" spans="1:18" x14ac:dyDescent="0.3">
      <c r="A1315">
        <v>70269</v>
      </c>
      <c r="B1315">
        <v>122</v>
      </c>
      <c r="C1315" t="s">
        <v>28</v>
      </c>
      <c r="D1315" t="s">
        <v>151</v>
      </c>
      <c r="E1315">
        <v>2472.12</v>
      </c>
      <c r="F1315" s="22">
        <v>45540</v>
      </c>
      <c r="G1315" s="22">
        <v>45539</v>
      </c>
      <c r="H1315" s="22">
        <v>45539</v>
      </c>
      <c r="I1315" s="22">
        <v>45510</v>
      </c>
      <c r="J1315" s="22">
        <v>45518</v>
      </c>
      <c r="K1315" t="s">
        <v>104</v>
      </c>
      <c r="N1315" t="s">
        <v>105</v>
      </c>
      <c r="O1315" t="s">
        <v>106</v>
      </c>
      <c r="P1315" t="s">
        <v>107</v>
      </c>
      <c r="Q1315" t="s">
        <v>108</v>
      </c>
      <c r="R1315" t="s">
        <v>109</v>
      </c>
    </row>
    <row r="1316" spans="1:18" x14ac:dyDescent="0.3">
      <c r="A1316">
        <v>70270</v>
      </c>
      <c r="B1316">
        <v>122</v>
      </c>
      <c r="C1316" t="s">
        <v>28</v>
      </c>
      <c r="D1316" t="s">
        <v>155</v>
      </c>
      <c r="E1316">
        <v>2043</v>
      </c>
      <c r="F1316" s="22">
        <v>45540</v>
      </c>
      <c r="G1316" s="22">
        <v>45539</v>
      </c>
      <c r="H1316" s="22">
        <v>45539</v>
      </c>
      <c r="I1316" s="22">
        <v>45510</v>
      </c>
      <c r="J1316" s="22">
        <v>45518</v>
      </c>
      <c r="K1316" t="s">
        <v>104</v>
      </c>
      <c r="N1316" t="s">
        <v>105</v>
      </c>
      <c r="O1316" t="s">
        <v>106</v>
      </c>
      <c r="P1316" t="s">
        <v>107</v>
      </c>
      <c r="Q1316" t="s">
        <v>108</v>
      </c>
      <c r="R1316" t="s">
        <v>109</v>
      </c>
    </row>
    <row r="1317" spans="1:18" x14ac:dyDescent="0.3">
      <c r="A1317">
        <v>70272</v>
      </c>
      <c r="B1317">
        <v>122</v>
      </c>
      <c r="C1317" t="s">
        <v>28</v>
      </c>
      <c r="D1317" t="s">
        <v>152</v>
      </c>
      <c r="E1317">
        <v>2036.16</v>
      </c>
      <c r="F1317" s="22">
        <v>45541</v>
      </c>
      <c r="G1317" s="22">
        <v>45539</v>
      </c>
      <c r="H1317" s="22">
        <v>45539</v>
      </c>
      <c r="I1317" s="22">
        <v>45510</v>
      </c>
      <c r="J1317" s="22">
        <v>45518</v>
      </c>
      <c r="K1317" t="s">
        <v>104</v>
      </c>
      <c r="N1317" t="s">
        <v>105</v>
      </c>
      <c r="O1317" t="s">
        <v>106</v>
      </c>
      <c r="P1317" t="s">
        <v>107</v>
      </c>
      <c r="Q1317" t="s">
        <v>108</v>
      </c>
      <c r="R1317" t="s">
        <v>109</v>
      </c>
    </row>
    <row r="1318" spans="1:18" x14ac:dyDescent="0.3">
      <c r="A1318">
        <v>70282</v>
      </c>
      <c r="B1318">
        <v>122</v>
      </c>
      <c r="C1318" t="s">
        <v>28</v>
      </c>
      <c r="D1318" t="s">
        <v>153</v>
      </c>
      <c r="E1318">
        <v>631.20000000000005</v>
      </c>
      <c r="F1318" s="22">
        <v>45541</v>
      </c>
      <c r="G1318" s="22">
        <v>45539</v>
      </c>
      <c r="H1318" s="22">
        <v>45539</v>
      </c>
      <c r="I1318" s="22">
        <v>45511</v>
      </c>
      <c r="J1318" s="22">
        <v>45518</v>
      </c>
      <c r="K1318" t="s">
        <v>104</v>
      </c>
      <c r="N1318" t="s">
        <v>105</v>
      </c>
      <c r="O1318" t="s">
        <v>106</v>
      </c>
      <c r="P1318" t="s">
        <v>107</v>
      </c>
      <c r="Q1318" t="s">
        <v>108</v>
      </c>
      <c r="R1318" t="s">
        <v>109</v>
      </c>
    </row>
    <row r="1319" spans="1:18" x14ac:dyDescent="0.3">
      <c r="A1319">
        <v>70939</v>
      </c>
      <c r="B1319">
        <v>122</v>
      </c>
      <c r="C1319" t="s">
        <v>28</v>
      </c>
      <c r="D1319" t="s">
        <v>297</v>
      </c>
      <c r="E1319">
        <v>717.53</v>
      </c>
      <c r="F1319" s="22">
        <v>45541</v>
      </c>
      <c r="G1319" s="22">
        <v>45539</v>
      </c>
      <c r="H1319" s="22">
        <v>45539</v>
      </c>
      <c r="I1319" s="22">
        <v>45523</v>
      </c>
      <c r="J1319" s="22">
        <v>45523</v>
      </c>
      <c r="K1319" t="s">
        <v>104</v>
      </c>
      <c r="L1319" t="s">
        <v>120</v>
      </c>
      <c r="M1319" t="s">
        <v>298</v>
      </c>
      <c r="N1319" t="s">
        <v>105</v>
      </c>
      <c r="O1319" t="s">
        <v>106</v>
      </c>
      <c r="P1319" t="s">
        <v>107</v>
      </c>
      <c r="Q1319" t="s">
        <v>108</v>
      </c>
      <c r="R1319" t="s">
        <v>109</v>
      </c>
    </row>
    <row r="1320" spans="1:18" x14ac:dyDescent="0.3">
      <c r="A1320">
        <v>72310</v>
      </c>
      <c r="B1320">
        <v>122</v>
      </c>
      <c r="C1320" t="s">
        <v>28</v>
      </c>
      <c r="D1320" t="s">
        <v>111</v>
      </c>
      <c r="E1320">
        <v>864.9</v>
      </c>
      <c r="F1320" s="22">
        <v>45538</v>
      </c>
      <c r="G1320" s="22">
        <v>45537</v>
      </c>
      <c r="H1320" s="22">
        <v>45538</v>
      </c>
      <c r="I1320" s="22">
        <v>45538</v>
      </c>
      <c r="J1320" s="22">
        <v>45532</v>
      </c>
      <c r="K1320" t="s">
        <v>119</v>
      </c>
      <c r="L1320" t="s">
        <v>218</v>
      </c>
      <c r="M1320" t="s">
        <v>218</v>
      </c>
      <c r="N1320" t="s">
        <v>105</v>
      </c>
      <c r="O1320" t="s">
        <v>106</v>
      </c>
      <c r="P1320" t="s">
        <v>107</v>
      </c>
      <c r="Q1320" t="s">
        <v>108</v>
      </c>
    </row>
    <row r="1321" spans="1:18" x14ac:dyDescent="0.3">
      <c r="A1321">
        <v>75417</v>
      </c>
      <c r="B1321">
        <v>122</v>
      </c>
      <c r="C1321" t="s">
        <v>28</v>
      </c>
      <c r="D1321" t="s">
        <v>111</v>
      </c>
      <c r="E1321">
        <v>0</v>
      </c>
      <c r="F1321" s="22">
        <v>45546</v>
      </c>
      <c r="G1321" s="22"/>
      <c r="H1321" s="22">
        <v>45538</v>
      </c>
      <c r="I1321" s="22">
        <v>45546</v>
      </c>
      <c r="J1321" s="22">
        <v>45551</v>
      </c>
      <c r="K1321" t="s">
        <v>119</v>
      </c>
      <c r="N1321" t="s">
        <v>105</v>
      </c>
      <c r="O1321" t="s">
        <v>106</v>
      </c>
      <c r="P1321" t="s">
        <v>107</v>
      </c>
      <c r="Q1321" t="s">
        <v>108</v>
      </c>
      <c r="R1321" t="s">
        <v>109</v>
      </c>
    </row>
    <row r="1322" spans="1:18" x14ac:dyDescent="0.3">
      <c r="A1322">
        <v>73320</v>
      </c>
      <c r="B1322">
        <v>122</v>
      </c>
      <c r="C1322" t="s">
        <v>28</v>
      </c>
      <c r="D1322" t="s">
        <v>180</v>
      </c>
      <c r="E1322">
        <v>10</v>
      </c>
      <c r="F1322" s="22">
        <v>45537</v>
      </c>
      <c r="G1322" s="22"/>
      <c r="H1322" s="22">
        <v>45537</v>
      </c>
      <c r="I1322" s="22">
        <v>45537</v>
      </c>
      <c r="J1322" s="22">
        <v>45538</v>
      </c>
      <c r="K1322" t="s">
        <v>181</v>
      </c>
      <c r="L1322" t="s">
        <v>182</v>
      </c>
      <c r="M1322" t="s">
        <v>18</v>
      </c>
      <c r="Q1322" t="s">
        <v>108</v>
      </c>
    </row>
    <row r="1323" spans="1:18" x14ac:dyDescent="0.3">
      <c r="A1323">
        <v>72180</v>
      </c>
      <c r="B1323">
        <v>122</v>
      </c>
      <c r="C1323" t="s">
        <v>28</v>
      </c>
      <c r="D1323" t="s">
        <v>416</v>
      </c>
      <c r="E1323">
        <v>2292.48</v>
      </c>
      <c r="F1323" s="22">
        <v>45537</v>
      </c>
      <c r="G1323" s="22">
        <v>45537</v>
      </c>
      <c r="H1323" s="22">
        <v>45537</v>
      </c>
      <c r="I1323" s="22">
        <v>45516</v>
      </c>
      <c r="J1323" s="22">
        <v>45531</v>
      </c>
      <c r="K1323" t="s">
        <v>119</v>
      </c>
      <c r="L1323" t="s">
        <v>279</v>
      </c>
      <c r="M1323" t="s">
        <v>279</v>
      </c>
      <c r="N1323" t="s">
        <v>105</v>
      </c>
      <c r="O1323" t="s">
        <v>106</v>
      </c>
      <c r="P1323" t="s">
        <v>107</v>
      </c>
      <c r="Q1323" t="s">
        <v>108</v>
      </c>
      <c r="R1323" t="s">
        <v>109</v>
      </c>
    </row>
    <row r="1324" spans="1:18" x14ac:dyDescent="0.3">
      <c r="A1324">
        <v>72181</v>
      </c>
      <c r="B1324">
        <v>122</v>
      </c>
      <c r="C1324" t="s">
        <v>28</v>
      </c>
      <c r="D1324" t="s">
        <v>171</v>
      </c>
      <c r="E1324">
        <v>1750</v>
      </c>
      <c r="F1324" s="22">
        <v>45539</v>
      </c>
      <c r="G1324" s="22">
        <v>45537</v>
      </c>
      <c r="H1324" s="22">
        <v>45537</v>
      </c>
      <c r="I1324" s="22">
        <v>45525</v>
      </c>
      <c r="J1324" s="22">
        <v>45531</v>
      </c>
      <c r="K1324" t="s">
        <v>104</v>
      </c>
      <c r="L1324" t="s">
        <v>172</v>
      </c>
      <c r="M1324" t="s">
        <v>173</v>
      </c>
      <c r="N1324" t="s">
        <v>105</v>
      </c>
      <c r="O1324" t="s">
        <v>106</v>
      </c>
      <c r="P1324" t="s">
        <v>107</v>
      </c>
      <c r="Q1324" t="s">
        <v>108</v>
      </c>
      <c r="R1324" t="s">
        <v>109</v>
      </c>
    </row>
    <row r="1325" spans="1:18" x14ac:dyDescent="0.3">
      <c r="A1325">
        <v>72268</v>
      </c>
      <c r="B1325">
        <v>122</v>
      </c>
      <c r="C1325" t="s">
        <v>28</v>
      </c>
      <c r="D1325" t="s">
        <v>212</v>
      </c>
      <c r="E1325">
        <v>108</v>
      </c>
      <c r="F1325" s="22">
        <v>45538</v>
      </c>
      <c r="G1325" s="22">
        <v>45537</v>
      </c>
      <c r="H1325" s="22">
        <v>45537</v>
      </c>
      <c r="I1325" s="22">
        <v>45527</v>
      </c>
      <c r="J1325" s="22">
        <v>45532</v>
      </c>
      <c r="K1325" t="s">
        <v>104</v>
      </c>
      <c r="L1325" t="s">
        <v>213</v>
      </c>
      <c r="M1325" t="s">
        <v>214</v>
      </c>
      <c r="N1325" t="s">
        <v>105</v>
      </c>
      <c r="O1325" t="s">
        <v>106</v>
      </c>
      <c r="P1325" t="s">
        <v>107</v>
      </c>
      <c r="Q1325" t="s">
        <v>108</v>
      </c>
      <c r="R1325" t="s">
        <v>109</v>
      </c>
    </row>
    <row r="1326" spans="1:18" x14ac:dyDescent="0.3">
      <c r="A1326">
        <v>72309</v>
      </c>
      <c r="B1326">
        <v>122</v>
      </c>
      <c r="C1326" t="s">
        <v>28</v>
      </c>
      <c r="D1326" t="s">
        <v>417</v>
      </c>
      <c r="E1326">
        <v>144</v>
      </c>
      <c r="F1326" s="22">
        <v>45537</v>
      </c>
      <c r="G1326" s="22">
        <v>45537</v>
      </c>
      <c r="H1326" s="22">
        <v>45537</v>
      </c>
      <c r="I1326" s="22">
        <v>45532</v>
      </c>
      <c r="J1326" s="22">
        <v>45532</v>
      </c>
      <c r="K1326" t="s">
        <v>119</v>
      </c>
      <c r="L1326" t="s">
        <v>213</v>
      </c>
      <c r="M1326" t="s">
        <v>418</v>
      </c>
      <c r="N1326" t="s">
        <v>105</v>
      </c>
      <c r="O1326" t="s">
        <v>106</v>
      </c>
      <c r="P1326" t="s">
        <v>107</v>
      </c>
      <c r="Q1326" t="s">
        <v>108</v>
      </c>
      <c r="R1326" t="s">
        <v>109</v>
      </c>
    </row>
    <row r="1327" spans="1:18" x14ac:dyDescent="0.3">
      <c r="A1327">
        <v>72405</v>
      </c>
      <c r="B1327">
        <v>122</v>
      </c>
      <c r="C1327" t="s">
        <v>28</v>
      </c>
      <c r="D1327" t="s">
        <v>159</v>
      </c>
      <c r="E1327">
        <v>273.2</v>
      </c>
      <c r="F1327" s="22">
        <v>45538</v>
      </c>
      <c r="G1327" s="22">
        <v>45537</v>
      </c>
      <c r="H1327" s="22">
        <v>45537</v>
      </c>
      <c r="I1327" s="22">
        <v>45527</v>
      </c>
      <c r="J1327" s="22">
        <v>45532</v>
      </c>
      <c r="K1327" t="s">
        <v>104</v>
      </c>
      <c r="N1327" t="s">
        <v>105</v>
      </c>
      <c r="O1327" t="s">
        <v>106</v>
      </c>
      <c r="P1327" t="s">
        <v>107</v>
      </c>
      <c r="Q1327" t="s">
        <v>108</v>
      </c>
      <c r="R1327" t="s">
        <v>109</v>
      </c>
    </row>
    <row r="1328" spans="1:18" x14ac:dyDescent="0.3">
      <c r="A1328">
        <v>72428</v>
      </c>
      <c r="B1328">
        <v>122</v>
      </c>
      <c r="C1328" t="s">
        <v>28</v>
      </c>
      <c r="D1328" t="s">
        <v>391</v>
      </c>
      <c r="E1328">
        <v>2150</v>
      </c>
      <c r="F1328" s="22">
        <v>45538</v>
      </c>
      <c r="G1328" s="22">
        <v>45537</v>
      </c>
      <c r="H1328" s="22">
        <v>45537</v>
      </c>
      <c r="I1328" s="22">
        <v>45516</v>
      </c>
      <c r="J1328" s="22">
        <v>45532</v>
      </c>
      <c r="K1328" t="s">
        <v>104</v>
      </c>
      <c r="N1328" t="s">
        <v>105</v>
      </c>
      <c r="O1328" t="s">
        <v>106</v>
      </c>
      <c r="P1328" t="s">
        <v>107</v>
      </c>
      <c r="Q1328" t="s">
        <v>108</v>
      </c>
      <c r="R1328" t="s">
        <v>109</v>
      </c>
    </row>
    <row r="1329" spans="1:18" x14ac:dyDescent="0.3">
      <c r="A1329">
        <v>72467</v>
      </c>
      <c r="B1329">
        <v>122</v>
      </c>
      <c r="C1329" t="s">
        <v>28</v>
      </c>
      <c r="D1329" t="s">
        <v>116</v>
      </c>
      <c r="E1329">
        <v>1200.6199999999999</v>
      </c>
      <c r="F1329" s="22">
        <v>45539</v>
      </c>
      <c r="G1329" s="22">
        <v>45537</v>
      </c>
      <c r="H1329" s="22">
        <v>45537</v>
      </c>
      <c r="I1329" s="22">
        <v>45531</v>
      </c>
      <c r="J1329" s="22">
        <v>45532</v>
      </c>
      <c r="K1329" t="s">
        <v>104</v>
      </c>
      <c r="N1329" t="s">
        <v>105</v>
      </c>
      <c r="O1329" t="s">
        <v>106</v>
      </c>
      <c r="P1329" t="s">
        <v>107</v>
      </c>
      <c r="Q1329" t="s">
        <v>108</v>
      </c>
      <c r="R1329" t="s">
        <v>109</v>
      </c>
    </row>
    <row r="1330" spans="1:18" x14ac:dyDescent="0.3">
      <c r="A1330">
        <v>72533</v>
      </c>
      <c r="B1330">
        <v>122</v>
      </c>
      <c r="C1330" t="s">
        <v>28</v>
      </c>
      <c r="D1330" t="s">
        <v>419</v>
      </c>
      <c r="E1330">
        <v>2810.93</v>
      </c>
      <c r="F1330" s="22">
        <v>45537</v>
      </c>
      <c r="G1330" s="22">
        <v>45539</v>
      </c>
      <c r="H1330" s="22">
        <v>45537</v>
      </c>
      <c r="I1330" s="22">
        <v>45533</v>
      </c>
      <c r="J1330" s="22">
        <v>45533</v>
      </c>
      <c r="K1330" t="s">
        <v>119</v>
      </c>
      <c r="L1330" t="s">
        <v>213</v>
      </c>
      <c r="M1330" t="s">
        <v>363</v>
      </c>
      <c r="N1330" t="s">
        <v>105</v>
      </c>
      <c r="O1330" t="s">
        <v>106</v>
      </c>
      <c r="P1330" t="s">
        <v>107</v>
      </c>
      <c r="Q1330" t="s">
        <v>108</v>
      </c>
      <c r="R1330" t="s">
        <v>109</v>
      </c>
    </row>
    <row r="1331" spans="1:18" x14ac:dyDescent="0.3">
      <c r="A1331">
        <v>71378</v>
      </c>
      <c r="B1331">
        <v>122</v>
      </c>
      <c r="C1331" t="s">
        <v>28</v>
      </c>
      <c r="D1331" t="s">
        <v>209</v>
      </c>
      <c r="E1331">
        <v>238.85</v>
      </c>
      <c r="F1331" s="22">
        <v>45537</v>
      </c>
      <c r="G1331" s="22">
        <v>45537</v>
      </c>
      <c r="H1331" s="22">
        <v>45537</v>
      </c>
      <c r="I1331" s="22">
        <v>45518</v>
      </c>
      <c r="J1331" s="22">
        <v>45525</v>
      </c>
      <c r="K1331" t="s">
        <v>104</v>
      </c>
      <c r="N1331" t="s">
        <v>105</v>
      </c>
      <c r="O1331" t="s">
        <v>106</v>
      </c>
      <c r="P1331" t="s">
        <v>107</v>
      </c>
      <c r="Q1331" t="s">
        <v>108</v>
      </c>
      <c r="R1331" t="s">
        <v>109</v>
      </c>
    </row>
    <row r="1332" spans="1:18" x14ac:dyDescent="0.3">
      <c r="A1332">
        <v>71420</v>
      </c>
      <c r="B1332">
        <v>122</v>
      </c>
      <c r="C1332" t="s">
        <v>28</v>
      </c>
      <c r="D1332" t="s">
        <v>215</v>
      </c>
      <c r="E1332">
        <v>693.79</v>
      </c>
      <c r="F1332" s="22">
        <v>45537</v>
      </c>
      <c r="G1332" s="22">
        <v>45537</v>
      </c>
      <c r="H1332" s="22">
        <v>45537</v>
      </c>
      <c r="I1332" s="22">
        <v>45517</v>
      </c>
      <c r="J1332" s="22">
        <v>45525</v>
      </c>
      <c r="K1332" t="s">
        <v>104</v>
      </c>
      <c r="N1332" t="s">
        <v>105</v>
      </c>
      <c r="O1332" t="s">
        <v>106</v>
      </c>
      <c r="P1332" t="s">
        <v>107</v>
      </c>
      <c r="Q1332" t="s">
        <v>108</v>
      </c>
      <c r="R1332" t="s">
        <v>109</v>
      </c>
    </row>
    <row r="1333" spans="1:18" x14ac:dyDescent="0.3">
      <c r="A1333">
        <v>71422</v>
      </c>
      <c r="B1333">
        <v>122</v>
      </c>
      <c r="C1333" t="s">
        <v>28</v>
      </c>
      <c r="D1333" t="s">
        <v>211</v>
      </c>
      <c r="E1333">
        <v>1830.52</v>
      </c>
      <c r="F1333" s="22">
        <v>45538</v>
      </c>
      <c r="G1333" s="22">
        <v>45537</v>
      </c>
      <c r="H1333" s="22">
        <v>45537</v>
      </c>
      <c r="I1333" s="22">
        <v>45517</v>
      </c>
      <c r="J1333" s="22">
        <v>45525</v>
      </c>
      <c r="K1333" t="s">
        <v>104</v>
      </c>
      <c r="N1333" t="s">
        <v>105</v>
      </c>
      <c r="O1333" t="s">
        <v>106</v>
      </c>
      <c r="P1333" t="s">
        <v>107</v>
      </c>
      <c r="Q1333" t="s">
        <v>108</v>
      </c>
      <c r="R1333" t="s">
        <v>109</v>
      </c>
    </row>
    <row r="1334" spans="1:18" x14ac:dyDescent="0.3">
      <c r="A1334">
        <v>71477</v>
      </c>
      <c r="B1334">
        <v>122</v>
      </c>
      <c r="C1334" t="s">
        <v>28</v>
      </c>
      <c r="D1334" t="s">
        <v>220</v>
      </c>
      <c r="E1334">
        <v>236.73</v>
      </c>
      <c r="F1334" s="22">
        <v>45537</v>
      </c>
      <c r="G1334" s="22">
        <v>45537</v>
      </c>
      <c r="H1334" s="22">
        <v>45537</v>
      </c>
      <c r="I1334" s="22">
        <v>45516</v>
      </c>
      <c r="J1334" s="22">
        <v>45525</v>
      </c>
      <c r="K1334" t="s">
        <v>104</v>
      </c>
      <c r="N1334" t="s">
        <v>105</v>
      </c>
      <c r="O1334" t="s">
        <v>106</v>
      </c>
      <c r="P1334" t="s">
        <v>107</v>
      </c>
      <c r="Q1334" t="s">
        <v>108</v>
      </c>
      <c r="R1334" t="s">
        <v>109</v>
      </c>
    </row>
    <row r="1335" spans="1:18" x14ac:dyDescent="0.3">
      <c r="A1335">
        <v>71480</v>
      </c>
      <c r="B1335">
        <v>122</v>
      </c>
      <c r="C1335" t="s">
        <v>28</v>
      </c>
      <c r="D1335" t="s">
        <v>288</v>
      </c>
      <c r="E1335">
        <v>627.87</v>
      </c>
      <c r="F1335" s="22">
        <v>45537</v>
      </c>
      <c r="G1335" s="22">
        <v>45537</v>
      </c>
      <c r="H1335" s="22">
        <v>45537</v>
      </c>
      <c r="I1335" s="22">
        <v>45520</v>
      </c>
      <c r="J1335" s="22">
        <v>45525</v>
      </c>
      <c r="K1335" t="s">
        <v>104</v>
      </c>
      <c r="N1335" t="s">
        <v>105</v>
      </c>
      <c r="O1335" t="s">
        <v>106</v>
      </c>
      <c r="P1335" t="s">
        <v>107</v>
      </c>
      <c r="Q1335" t="s">
        <v>108</v>
      </c>
      <c r="R1335" t="s">
        <v>109</v>
      </c>
    </row>
    <row r="1336" spans="1:18" x14ac:dyDescent="0.3">
      <c r="A1336">
        <v>71911</v>
      </c>
      <c r="B1336">
        <v>122</v>
      </c>
      <c r="C1336" t="s">
        <v>28</v>
      </c>
      <c r="D1336" t="s">
        <v>195</v>
      </c>
      <c r="E1336">
        <v>2691.54</v>
      </c>
      <c r="F1336" s="22">
        <v>45538</v>
      </c>
      <c r="G1336" s="22">
        <v>45537</v>
      </c>
      <c r="H1336" s="22">
        <v>45537</v>
      </c>
      <c r="I1336" s="22">
        <v>45524</v>
      </c>
      <c r="J1336" s="22">
        <v>45530</v>
      </c>
      <c r="K1336" t="s">
        <v>104</v>
      </c>
      <c r="N1336" t="s">
        <v>105</v>
      </c>
      <c r="O1336" t="s">
        <v>106</v>
      </c>
      <c r="P1336" t="s">
        <v>107</v>
      </c>
      <c r="Q1336" t="s">
        <v>108</v>
      </c>
      <c r="R1336" t="s">
        <v>109</v>
      </c>
    </row>
    <row r="1337" spans="1:18" x14ac:dyDescent="0.3">
      <c r="A1337">
        <v>71914</v>
      </c>
      <c r="B1337">
        <v>122</v>
      </c>
      <c r="C1337" t="s">
        <v>28</v>
      </c>
      <c r="D1337" t="s">
        <v>261</v>
      </c>
      <c r="E1337">
        <v>4159.7700000000004</v>
      </c>
      <c r="F1337" s="22">
        <v>45537</v>
      </c>
      <c r="G1337" s="22">
        <v>45537</v>
      </c>
      <c r="H1337" s="22">
        <v>45537</v>
      </c>
      <c r="I1337" s="22">
        <v>45524</v>
      </c>
      <c r="J1337" s="22">
        <v>45530</v>
      </c>
      <c r="K1337" t="s">
        <v>104</v>
      </c>
      <c r="N1337" t="s">
        <v>105</v>
      </c>
      <c r="O1337" t="s">
        <v>106</v>
      </c>
      <c r="P1337" t="s">
        <v>107</v>
      </c>
      <c r="Q1337" t="s">
        <v>108</v>
      </c>
      <c r="R1337" t="s">
        <v>109</v>
      </c>
    </row>
    <row r="1338" spans="1:18" x14ac:dyDescent="0.3">
      <c r="A1338">
        <v>71920</v>
      </c>
      <c r="B1338">
        <v>122</v>
      </c>
      <c r="C1338" t="s">
        <v>28</v>
      </c>
      <c r="D1338" t="s">
        <v>208</v>
      </c>
      <c r="E1338">
        <v>540.96</v>
      </c>
      <c r="F1338" s="22">
        <v>45539</v>
      </c>
      <c r="G1338" s="22">
        <v>45537</v>
      </c>
      <c r="H1338" s="22">
        <v>45537</v>
      </c>
      <c r="I1338" s="22">
        <v>45525</v>
      </c>
      <c r="J1338" s="22">
        <v>45530</v>
      </c>
      <c r="K1338" t="s">
        <v>104</v>
      </c>
      <c r="N1338" t="s">
        <v>105</v>
      </c>
      <c r="O1338" t="s">
        <v>106</v>
      </c>
      <c r="P1338" t="s">
        <v>107</v>
      </c>
      <c r="Q1338" t="s">
        <v>108</v>
      </c>
      <c r="R1338" t="s">
        <v>109</v>
      </c>
    </row>
    <row r="1339" spans="1:18" x14ac:dyDescent="0.3">
      <c r="A1339">
        <v>71921</v>
      </c>
      <c r="B1339">
        <v>122</v>
      </c>
      <c r="C1339" t="s">
        <v>28</v>
      </c>
      <c r="D1339" t="s">
        <v>350</v>
      </c>
      <c r="E1339">
        <v>292</v>
      </c>
      <c r="F1339" s="22">
        <v>45539</v>
      </c>
      <c r="G1339" s="22">
        <v>45537</v>
      </c>
      <c r="H1339" s="22">
        <v>45537</v>
      </c>
      <c r="I1339" s="22">
        <v>45524</v>
      </c>
      <c r="J1339" s="22">
        <v>45530</v>
      </c>
      <c r="K1339" t="s">
        <v>104</v>
      </c>
      <c r="N1339" t="s">
        <v>105</v>
      </c>
      <c r="O1339" t="s">
        <v>106</v>
      </c>
      <c r="P1339" t="s">
        <v>107</v>
      </c>
      <c r="Q1339" t="s">
        <v>108</v>
      </c>
      <c r="R1339" t="s">
        <v>109</v>
      </c>
    </row>
    <row r="1340" spans="1:18" x14ac:dyDescent="0.3">
      <c r="A1340">
        <v>71922</v>
      </c>
      <c r="B1340">
        <v>122</v>
      </c>
      <c r="C1340" t="s">
        <v>28</v>
      </c>
      <c r="D1340" t="s">
        <v>204</v>
      </c>
      <c r="E1340">
        <v>650.38</v>
      </c>
      <c r="F1340" s="22">
        <v>45538</v>
      </c>
      <c r="G1340" s="22">
        <v>45537</v>
      </c>
      <c r="H1340" s="22">
        <v>45537</v>
      </c>
      <c r="I1340" s="22">
        <v>45524</v>
      </c>
      <c r="J1340" s="22">
        <v>45530</v>
      </c>
      <c r="K1340" t="s">
        <v>104</v>
      </c>
      <c r="N1340" t="s">
        <v>105</v>
      </c>
      <c r="O1340" t="s">
        <v>106</v>
      </c>
      <c r="P1340" t="s">
        <v>107</v>
      </c>
      <c r="Q1340" t="s">
        <v>108</v>
      </c>
      <c r="R1340" t="s">
        <v>109</v>
      </c>
    </row>
    <row r="1341" spans="1:18" x14ac:dyDescent="0.3">
      <c r="A1341">
        <v>71929</v>
      </c>
      <c r="B1341">
        <v>122</v>
      </c>
      <c r="C1341" t="s">
        <v>28</v>
      </c>
      <c r="D1341" t="s">
        <v>201</v>
      </c>
      <c r="E1341">
        <v>1176</v>
      </c>
      <c r="F1341" s="22">
        <v>45537</v>
      </c>
      <c r="G1341" s="22">
        <v>45537</v>
      </c>
      <c r="H1341" s="22">
        <v>45537</v>
      </c>
      <c r="I1341" s="22">
        <v>45523</v>
      </c>
      <c r="J1341" s="22">
        <v>45530</v>
      </c>
      <c r="K1341" t="s">
        <v>104</v>
      </c>
      <c r="N1341" t="s">
        <v>105</v>
      </c>
      <c r="O1341" t="s">
        <v>106</v>
      </c>
      <c r="P1341" t="s">
        <v>107</v>
      </c>
      <c r="Q1341" t="s">
        <v>108</v>
      </c>
      <c r="R1341" t="s">
        <v>109</v>
      </c>
    </row>
    <row r="1342" spans="1:18" x14ac:dyDescent="0.3">
      <c r="A1342">
        <v>71930</v>
      </c>
      <c r="B1342">
        <v>122</v>
      </c>
      <c r="C1342" t="s">
        <v>28</v>
      </c>
      <c r="D1342" t="s">
        <v>162</v>
      </c>
      <c r="E1342">
        <v>394.18</v>
      </c>
      <c r="F1342" s="22">
        <v>45538</v>
      </c>
      <c r="G1342" s="22">
        <v>45537</v>
      </c>
      <c r="H1342" s="22">
        <v>45537</v>
      </c>
      <c r="I1342" s="22">
        <v>45523</v>
      </c>
      <c r="J1342" s="22">
        <v>45530</v>
      </c>
      <c r="K1342" t="s">
        <v>104</v>
      </c>
      <c r="N1342" t="s">
        <v>105</v>
      </c>
      <c r="O1342" t="s">
        <v>106</v>
      </c>
      <c r="P1342" t="s">
        <v>107</v>
      </c>
      <c r="Q1342" t="s">
        <v>108</v>
      </c>
      <c r="R1342" t="s">
        <v>109</v>
      </c>
    </row>
    <row r="1343" spans="1:18" x14ac:dyDescent="0.3">
      <c r="A1343">
        <v>71931</v>
      </c>
      <c r="B1343">
        <v>122</v>
      </c>
      <c r="C1343" t="s">
        <v>28</v>
      </c>
      <c r="D1343" t="s">
        <v>159</v>
      </c>
      <c r="E1343">
        <v>433.5</v>
      </c>
      <c r="F1343" s="22">
        <v>45539</v>
      </c>
      <c r="G1343" s="22">
        <v>45537</v>
      </c>
      <c r="H1343" s="22">
        <v>45537</v>
      </c>
      <c r="I1343" s="22">
        <v>45523</v>
      </c>
      <c r="J1343" s="22">
        <v>45530</v>
      </c>
      <c r="K1343" t="s">
        <v>104</v>
      </c>
      <c r="N1343" t="s">
        <v>105</v>
      </c>
      <c r="O1343" t="s">
        <v>106</v>
      </c>
      <c r="P1343" t="s">
        <v>107</v>
      </c>
      <c r="Q1343" t="s">
        <v>108</v>
      </c>
      <c r="R1343" t="s">
        <v>109</v>
      </c>
    </row>
    <row r="1344" spans="1:18" x14ac:dyDescent="0.3">
      <c r="A1344">
        <v>71933</v>
      </c>
      <c r="B1344">
        <v>122</v>
      </c>
      <c r="C1344" t="s">
        <v>28</v>
      </c>
      <c r="D1344" t="s">
        <v>288</v>
      </c>
      <c r="E1344">
        <v>1175.1600000000001</v>
      </c>
      <c r="F1344" s="22">
        <v>45538</v>
      </c>
      <c r="G1344" s="22">
        <v>45537</v>
      </c>
      <c r="H1344" s="22">
        <v>45537</v>
      </c>
      <c r="I1344" s="22">
        <v>45523</v>
      </c>
      <c r="J1344" s="22">
        <v>45530</v>
      </c>
      <c r="K1344" t="s">
        <v>104</v>
      </c>
      <c r="N1344" t="s">
        <v>105</v>
      </c>
      <c r="O1344" t="s">
        <v>106</v>
      </c>
      <c r="P1344" t="s">
        <v>107</v>
      </c>
      <c r="Q1344" t="s">
        <v>108</v>
      </c>
      <c r="R1344" t="s">
        <v>109</v>
      </c>
    </row>
    <row r="1345" spans="1:18" x14ac:dyDescent="0.3">
      <c r="A1345">
        <v>71934</v>
      </c>
      <c r="B1345">
        <v>122</v>
      </c>
      <c r="C1345" t="s">
        <v>28</v>
      </c>
      <c r="D1345" t="s">
        <v>223</v>
      </c>
      <c r="E1345">
        <v>490</v>
      </c>
      <c r="F1345" s="22">
        <v>45539</v>
      </c>
      <c r="G1345" s="22">
        <v>45537</v>
      </c>
      <c r="H1345" s="22">
        <v>45537</v>
      </c>
      <c r="I1345" s="22">
        <v>45524</v>
      </c>
      <c r="J1345" s="22">
        <v>45530</v>
      </c>
      <c r="K1345" t="s">
        <v>104</v>
      </c>
      <c r="N1345" t="s">
        <v>105</v>
      </c>
      <c r="O1345" t="s">
        <v>106</v>
      </c>
      <c r="P1345" t="s">
        <v>107</v>
      </c>
      <c r="Q1345" t="s">
        <v>108</v>
      </c>
      <c r="R1345" t="s">
        <v>109</v>
      </c>
    </row>
    <row r="1346" spans="1:18" x14ac:dyDescent="0.3">
      <c r="A1346">
        <v>71935</v>
      </c>
      <c r="B1346">
        <v>122</v>
      </c>
      <c r="C1346" t="s">
        <v>28</v>
      </c>
      <c r="D1346" t="s">
        <v>110</v>
      </c>
      <c r="E1346">
        <v>752.6</v>
      </c>
      <c r="F1346" s="22">
        <v>45538</v>
      </c>
      <c r="G1346" s="22">
        <v>45537</v>
      </c>
      <c r="H1346" s="22">
        <v>45537</v>
      </c>
      <c r="I1346" s="22">
        <v>45523</v>
      </c>
      <c r="J1346" s="22">
        <v>45530</v>
      </c>
      <c r="K1346" t="s">
        <v>104</v>
      </c>
      <c r="N1346" t="s">
        <v>105</v>
      </c>
      <c r="O1346" t="s">
        <v>106</v>
      </c>
      <c r="P1346" t="s">
        <v>107</v>
      </c>
      <c r="Q1346" t="s">
        <v>108</v>
      </c>
      <c r="R1346" t="s">
        <v>109</v>
      </c>
    </row>
    <row r="1347" spans="1:18" x14ac:dyDescent="0.3">
      <c r="A1347">
        <v>71943</v>
      </c>
      <c r="B1347">
        <v>122</v>
      </c>
      <c r="C1347" t="s">
        <v>28</v>
      </c>
      <c r="D1347" t="s">
        <v>195</v>
      </c>
      <c r="E1347">
        <v>3911.19</v>
      </c>
      <c r="F1347" s="22">
        <v>45539</v>
      </c>
      <c r="G1347" s="22">
        <v>45537</v>
      </c>
      <c r="H1347" s="22">
        <v>45537</v>
      </c>
      <c r="I1347" s="22">
        <v>45525</v>
      </c>
      <c r="J1347" s="22">
        <v>45530</v>
      </c>
      <c r="K1347" t="s">
        <v>104</v>
      </c>
      <c r="N1347" t="s">
        <v>105</v>
      </c>
      <c r="O1347" t="s">
        <v>106</v>
      </c>
      <c r="P1347" t="s">
        <v>107</v>
      </c>
      <c r="Q1347" t="s">
        <v>108</v>
      </c>
      <c r="R1347" t="s">
        <v>109</v>
      </c>
    </row>
    <row r="1348" spans="1:18" x14ac:dyDescent="0.3">
      <c r="A1348">
        <v>71945</v>
      </c>
      <c r="B1348">
        <v>122</v>
      </c>
      <c r="C1348" t="s">
        <v>28</v>
      </c>
      <c r="D1348" t="s">
        <v>203</v>
      </c>
      <c r="E1348">
        <v>1050.82</v>
      </c>
      <c r="F1348" s="22">
        <v>45539</v>
      </c>
      <c r="G1348" s="22">
        <v>45537</v>
      </c>
      <c r="H1348" s="22">
        <v>45537</v>
      </c>
      <c r="I1348" s="22">
        <v>45525</v>
      </c>
      <c r="J1348" s="22">
        <v>45530</v>
      </c>
      <c r="K1348" t="s">
        <v>104</v>
      </c>
      <c r="N1348" t="s">
        <v>105</v>
      </c>
      <c r="O1348" t="s">
        <v>106</v>
      </c>
      <c r="P1348" t="s">
        <v>107</v>
      </c>
      <c r="Q1348" t="s">
        <v>108</v>
      </c>
      <c r="R1348" t="s">
        <v>109</v>
      </c>
    </row>
    <row r="1349" spans="1:18" x14ac:dyDescent="0.3">
      <c r="A1349">
        <v>71952</v>
      </c>
      <c r="B1349">
        <v>122</v>
      </c>
      <c r="C1349" t="s">
        <v>28</v>
      </c>
      <c r="D1349" t="s">
        <v>280</v>
      </c>
      <c r="E1349">
        <v>444.16</v>
      </c>
      <c r="F1349" s="22">
        <v>45539</v>
      </c>
      <c r="G1349" s="22">
        <v>45537</v>
      </c>
      <c r="H1349" s="22">
        <v>45537</v>
      </c>
      <c r="I1349" s="22">
        <v>45526</v>
      </c>
      <c r="J1349" s="22">
        <v>45530</v>
      </c>
      <c r="K1349" t="s">
        <v>104</v>
      </c>
      <c r="N1349" t="s">
        <v>105</v>
      </c>
      <c r="O1349" t="s">
        <v>106</v>
      </c>
      <c r="P1349" t="s">
        <v>107</v>
      </c>
      <c r="Q1349" t="s">
        <v>108</v>
      </c>
      <c r="R1349" t="s">
        <v>109</v>
      </c>
    </row>
    <row r="1350" spans="1:18" x14ac:dyDescent="0.3">
      <c r="A1350">
        <v>71953</v>
      </c>
      <c r="B1350">
        <v>122</v>
      </c>
      <c r="C1350" t="s">
        <v>28</v>
      </c>
      <c r="D1350" t="s">
        <v>115</v>
      </c>
      <c r="E1350">
        <v>493.52</v>
      </c>
      <c r="F1350" s="22">
        <v>45538</v>
      </c>
      <c r="G1350" s="22">
        <v>45537</v>
      </c>
      <c r="H1350" s="22">
        <v>45537</v>
      </c>
      <c r="I1350" s="22">
        <v>45526</v>
      </c>
      <c r="J1350" s="22">
        <v>45530</v>
      </c>
      <c r="K1350" t="s">
        <v>104</v>
      </c>
      <c r="N1350" t="s">
        <v>105</v>
      </c>
      <c r="O1350" t="s">
        <v>106</v>
      </c>
      <c r="P1350" t="s">
        <v>107</v>
      </c>
      <c r="Q1350" t="s">
        <v>108</v>
      </c>
      <c r="R1350" t="s">
        <v>109</v>
      </c>
    </row>
    <row r="1351" spans="1:18" x14ac:dyDescent="0.3">
      <c r="A1351">
        <v>69322</v>
      </c>
      <c r="B1351">
        <v>122</v>
      </c>
      <c r="C1351" t="s">
        <v>28</v>
      </c>
      <c r="D1351" t="s">
        <v>152</v>
      </c>
      <c r="E1351">
        <v>1940.64</v>
      </c>
      <c r="F1351" s="22">
        <v>45537</v>
      </c>
      <c r="G1351" s="22">
        <v>45537</v>
      </c>
      <c r="H1351" s="22">
        <v>45537</v>
      </c>
      <c r="I1351" s="22">
        <v>45505</v>
      </c>
      <c r="J1351" s="22">
        <v>45511</v>
      </c>
      <c r="K1351" t="s">
        <v>104</v>
      </c>
      <c r="N1351" t="s">
        <v>105</v>
      </c>
      <c r="O1351" t="s">
        <v>106</v>
      </c>
      <c r="P1351" t="s">
        <v>107</v>
      </c>
      <c r="Q1351" t="s">
        <v>108</v>
      </c>
      <c r="R1351" t="s">
        <v>109</v>
      </c>
    </row>
    <row r="1352" spans="1:18" x14ac:dyDescent="0.3">
      <c r="A1352">
        <v>70224</v>
      </c>
      <c r="B1352">
        <v>122</v>
      </c>
      <c r="C1352" t="s">
        <v>28</v>
      </c>
      <c r="D1352" t="s">
        <v>210</v>
      </c>
      <c r="E1352">
        <v>780.6</v>
      </c>
      <c r="F1352" s="22">
        <v>45539</v>
      </c>
      <c r="G1352" s="22">
        <v>45537</v>
      </c>
      <c r="H1352" s="22">
        <v>45537</v>
      </c>
      <c r="I1352" s="22">
        <v>45511</v>
      </c>
      <c r="J1352" s="22">
        <v>45518</v>
      </c>
      <c r="K1352" t="s">
        <v>104</v>
      </c>
      <c r="N1352" t="s">
        <v>105</v>
      </c>
      <c r="O1352" t="s">
        <v>106</v>
      </c>
      <c r="P1352" t="s">
        <v>107</v>
      </c>
      <c r="Q1352" t="s">
        <v>108</v>
      </c>
      <c r="R1352" t="s">
        <v>109</v>
      </c>
    </row>
    <row r="1353" spans="1:18" x14ac:dyDescent="0.3">
      <c r="A1353">
        <v>78252</v>
      </c>
      <c r="B1353">
        <v>122</v>
      </c>
      <c r="C1353" t="s">
        <v>28</v>
      </c>
      <c r="D1353" t="s">
        <v>352</v>
      </c>
      <c r="E1353">
        <v>1980</v>
      </c>
      <c r="F1353" s="22">
        <v>45536</v>
      </c>
      <c r="G1353" s="22"/>
      <c r="H1353" s="22">
        <v>45536</v>
      </c>
      <c r="I1353" s="22">
        <v>45536</v>
      </c>
      <c r="J1353" s="22">
        <v>45565</v>
      </c>
      <c r="K1353" t="s">
        <v>181</v>
      </c>
      <c r="L1353" t="s">
        <v>190</v>
      </c>
      <c r="M1353" t="s">
        <v>232</v>
      </c>
      <c r="Q1353" t="s">
        <v>108</v>
      </c>
    </row>
    <row r="1354" spans="1:18" x14ac:dyDescent="0.3">
      <c r="A1354">
        <v>73110</v>
      </c>
      <c r="B1354">
        <v>122</v>
      </c>
      <c r="C1354" t="s">
        <v>28</v>
      </c>
      <c r="D1354" t="s">
        <v>343</v>
      </c>
      <c r="E1354">
        <v>974.61</v>
      </c>
      <c r="F1354" s="22">
        <v>45535</v>
      </c>
      <c r="G1354" s="22"/>
      <c r="H1354" s="22">
        <v>45535</v>
      </c>
      <c r="I1354" s="22">
        <v>45535</v>
      </c>
      <c r="J1354" s="22">
        <v>45537</v>
      </c>
      <c r="K1354" t="s">
        <v>398</v>
      </c>
      <c r="L1354" t="s">
        <v>112</v>
      </c>
      <c r="M1354" t="s">
        <v>113</v>
      </c>
      <c r="N1354" t="s">
        <v>105</v>
      </c>
      <c r="O1354" t="s">
        <v>106</v>
      </c>
      <c r="P1354" t="s">
        <v>107</v>
      </c>
      <c r="Q1354" t="s">
        <v>108</v>
      </c>
      <c r="R1354" t="s">
        <v>109</v>
      </c>
    </row>
    <row r="1355" spans="1:18" x14ac:dyDescent="0.3">
      <c r="A1355">
        <v>73114</v>
      </c>
      <c r="B1355">
        <v>122</v>
      </c>
      <c r="C1355" t="s">
        <v>28</v>
      </c>
      <c r="D1355" t="s">
        <v>343</v>
      </c>
      <c r="E1355">
        <v>179.11</v>
      </c>
      <c r="F1355" s="22">
        <v>45535</v>
      </c>
      <c r="G1355" s="22"/>
      <c r="H1355" s="22">
        <v>45535</v>
      </c>
      <c r="I1355" s="22">
        <v>45535</v>
      </c>
      <c r="J1355" s="22">
        <v>45537</v>
      </c>
      <c r="K1355" t="s">
        <v>398</v>
      </c>
      <c r="L1355" t="s">
        <v>112</v>
      </c>
      <c r="M1355" t="s">
        <v>117</v>
      </c>
      <c r="N1355" t="s">
        <v>105</v>
      </c>
      <c r="O1355" t="s">
        <v>106</v>
      </c>
      <c r="P1355" t="s">
        <v>107</v>
      </c>
      <c r="Q1355" t="s">
        <v>108</v>
      </c>
      <c r="R1355" t="s">
        <v>109</v>
      </c>
    </row>
    <row r="1356" spans="1:18" x14ac:dyDescent="0.3">
      <c r="A1356">
        <v>73115</v>
      </c>
      <c r="B1356">
        <v>122</v>
      </c>
      <c r="C1356" t="s">
        <v>28</v>
      </c>
      <c r="D1356" t="s">
        <v>343</v>
      </c>
      <c r="E1356">
        <v>15.25</v>
      </c>
      <c r="F1356" s="22">
        <v>45535</v>
      </c>
      <c r="G1356" s="22"/>
      <c r="H1356" s="22">
        <v>45535</v>
      </c>
      <c r="I1356" s="22">
        <v>45535</v>
      </c>
      <c r="J1356" s="22">
        <v>45537</v>
      </c>
      <c r="K1356" t="s">
        <v>398</v>
      </c>
      <c r="L1356" t="s">
        <v>213</v>
      </c>
      <c r="M1356" t="s">
        <v>290</v>
      </c>
      <c r="N1356" t="s">
        <v>105</v>
      </c>
      <c r="O1356" t="s">
        <v>106</v>
      </c>
      <c r="P1356" t="s">
        <v>107</v>
      </c>
      <c r="Q1356" t="s">
        <v>108</v>
      </c>
      <c r="R1356" t="s">
        <v>109</v>
      </c>
    </row>
    <row r="1357" spans="1:18" x14ac:dyDescent="0.3">
      <c r="A1357">
        <v>73118</v>
      </c>
      <c r="B1357">
        <v>122</v>
      </c>
      <c r="C1357" t="s">
        <v>28</v>
      </c>
      <c r="D1357" t="s">
        <v>343</v>
      </c>
      <c r="E1357">
        <v>286.58999999999997</v>
      </c>
      <c r="F1357" s="22">
        <v>45535</v>
      </c>
      <c r="G1357" s="22"/>
      <c r="H1357" s="22">
        <v>45535</v>
      </c>
      <c r="I1357" s="22">
        <v>45535</v>
      </c>
      <c r="J1357" s="22">
        <v>45537</v>
      </c>
      <c r="K1357" t="s">
        <v>398</v>
      </c>
      <c r="L1357" t="s">
        <v>172</v>
      </c>
      <c r="M1357" t="s">
        <v>173</v>
      </c>
      <c r="N1357" t="s">
        <v>105</v>
      </c>
      <c r="O1357" t="s">
        <v>106</v>
      </c>
      <c r="P1357" t="s">
        <v>107</v>
      </c>
      <c r="Q1357" t="s">
        <v>108</v>
      </c>
      <c r="R1357" t="s">
        <v>109</v>
      </c>
    </row>
    <row r="1358" spans="1:18" x14ac:dyDescent="0.3">
      <c r="A1358">
        <v>73120</v>
      </c>
      <c r="B1358">
        <v>122</v>
      </c>
      <c r="C1358" t="s">
        <v>28</v>
      </c>
      <c r="D1358" t="s">
        <v>343</v>
      </c>
      <c r="E1358">
        <v>225.4</v>
      </c>
      <c r="F1358" s="22">
        <v>45535</v>
      </c>
      <c r="G1358" s="22"/>
      <c r="H1358" s="22">
        <v>45535</v>
      </c>
      <c r="I1358" s="22">
        <v>45535</v>
      </c>
      <c r="J1358" s="22">
        <v>45537</v>
      </c>
      <c r="K1358" t="s">
        <v>398</v>
      </c>
      <c r="L1358" t="s">
        <v>213</v>
      </c>
      <c r="M1358" t="s">
        <v>345</v>
      </c>
      <c r="N1358" t="s">
        <v>105</v>
      </c>
      <c r="O1358" t="s">
        <v>106</v>
      </c>
      <c r="P1358" t="s">
        <v>107</v>
      </c>
      <c r="Q1358" t="s">
        <v>108</v>
      </c>
      <c r="R1358" t="s">
        <v>109</v>
      </c>
    </row>
    <row r="1359" spans="1:18" x14ac:dyDescent="0.3">
      <c r="A1359">
        <v>73122</v>
      </c>
      <c r="B1359">
        <v>122</v>
      </c>
      <c r="C1359" t="s">
        <v>28</v>
      </c>
      <c r="D1359" t="s">
        <v>343</v>
      </c>
      <c r="E1359">
        <v>43.2</v>
      </c>
      <c r="F1359" s="22">
        <v>45535</v>
      </c>
      <c r="G1359" s="22"/>
      <c r="H1359" s="22">
        <v>45535</v>
      </c>
      <c r="I1359" s="22">
        <v>45535</v>
      </c>
      <c r="J1359" s="22">
        <v>45537</v>
      </c>
      <c r="K1359" t="s">
        <v>398</v>
      </c>
      <c r="L1359" t="s">
        <v>213</v>
      </c>
      <c r="M1359" t="s">
        <v>214</v>
      </c>
      <c r="N1359" t="s">
        <v>105</v>
      </c>
      <c r="O1359" t="s">
        <v>106</v>
      </c>
      <c r="P1359" t="s">
        <v>107</v>
      </c>
      <c r="Q1359" t="s">
        <v>108</v>
      </c>
      <c r="R1359" t="s">
        <v>109</v>
      </c>
    </row>
    <row r="1360" spans="1:18" x14ac:dyDescent="0.3">
      <c r="A1360">
        <v>73123</v>
      </c>
      <c r="B1360">
        <v>122</v>
      </c>
      <c r="C1360" t="s">
        <v>28</v>
      </c>
      <c r="D1360" t="s">
        <v>343</v>
      </c>
      <c r="E1360">
        <v>152.1</v>
      </c>
      <c r="F1360" s="22">
        <v>45535</v>
      </c>
      <c r="G1360" s="22"/>
      <c r="H1360" s="22">
        <v>45535</v>
      </c>
      <c r="I1360" s="22">
        <v>45535</v>
      </c>
      <c r="J1360" s="22">
        <v>45537</v>
      </c>
      <c r="K1360" t="s">
        <v>398</v>
      </c>
      <c r="L1360" t="s">
        <v>213</v>
      </c>
      <c r="M1360" t="s">
        <v>363</v>
      </c>
      <c r="N1360" t="s">
        <v>105</v>
      </c>
      <c r="O1360" t="s">
        <v>106</v>
      </c>
      <c r="P1360" t="s">
        <v>107</v>
      </c>
      <c r="Q1360" t="s">
        <v>108</v>
      </c>
      <c r="R1360" t="s">
        <v>109</v>
      </c>
    </row>
    <row r="1361" spans="1:18" x14ac:dyDescent="0.3">
      <c r="A1361">
        <v>72693</v>
      </c>
      <c r="B1361">
        <v>122</v>
      </c>
      <c r="C1361" t="s">
        <v>28</v>
      </c>
      <c r="D1361" t="s">
        <v>176</v>
      </c>
      <c r="E1361">
        <v>240000</v>
      </c>
      <c r="F1361" s="22">
        <v>45534</v>
      </c>
      <c r="G1361" s="22">
        <v>45537</v>
      </c>
      <c r="H1361" s="22">
        <v>45534</v>
      </c>
      <c r="I1361" s="22">
        <v>45533</v>
      </c>
      <c r="J1361" s="22">
        <v>45534</v>
      </c>
      <c r="K1361" t="s">
        <v>119</v>
      </c>
      <c r="L1361" t="s">
        <v>177</v>
      </c>
      <c r="M1361" t="s">
        <v>178</v>
      </c>
      <c r="N1361" t="s">
        <v>105</v>
      </c>
      <c r="O1361" t="s">
        <v>106</v>
      </c>
      <c r="P1361" t="s">
        <v>107</v>
      </c>
      <c r="Q1361" t="s">
        <v>108</v>
      </c>
    </row>
    <row r="1362" spans="1:18" x14ac:dyDescent="0.3">
      <c r="A1362">
        <v>72694</v>
      </c>
      <c r="B1362">
        <v>122</v>
      </c>
      <c r="C1362" t="s">
        <v>28</v>
      </c>
      <c r="D1362" t="s">
        <v>179</v>
      </c>
      <c r="E1362">
        <v>160000</v>
      </c>
      <c r="F1362" s="22">
        <v>45534</v>
      </c>
      <c r="G1362" s="22">
        <v>45537</v>
      </c>
      <c r="H1362" s="22">
        <v>45534</v>
      </c>
      <c r="I1362" s="22">
        <v>45533</v>
      </c>
      <c r="J1362" s="22">
        <v>45534</v>
      </c>
      <c r="K1362" t="s">
        <v>119</v>
      </c>
      <c r="L1362" t="s">
        <v>177</v>
      </c>
      <c r="M1362" t="s">
        <v>178</v>
      </c>
      <c r="N1362" t="s">
        <v>105</v>
      </c>
      <c r="O1362" t="s">
        <v>106</v>
      </c>
      <c r="P1362" t="s">
        <v>107</v>
      </c>
      <c r="Q1362" t="s">
        <v>108</v>
      </c>
    </row>
    <row r="1363" spans="1:18" x14ac:dyDescent="0.3">
      <c r="A1363">
        <v>73084</v>
      </c>
      <c r="B1363">
        <v>122</v>
      </c>
      <c r="C1363" t="s">
        <v>28</v>
      </c>
      <c r="D1363" t="s">
        <v>342</v>
      </c>
      <c r="E1363">
        <v>362.53</v>
      </c>
      <c r="F1363" s="22">
        <v>45534</v>
      </c>
      <c r="G1363" s="22"/>
      <c r="H1363" s="22">
        <v>45534</v>
      </c>
      <c r="I1363" s="22">
        <v>45534</v>
      </c>
      <c r="J1363" s="22">
        <v>45537</v>
      </c>
      <c r="K1363" t="s">
        <v>181</v>
      </c>
      <c r="L1363" t="s">
        <v>262</v>
      </c>
      <c r="M1363" t="s">
        <v>263</v>
      </c>
      <c r="Q1363" t="s">
        <v>108</v>
      </c>
    </row>
    <row r="1364" spans="1:18" x14ac:dyDescent="0.3">
      <c r="A1364">
        <v>73085</v>
      </c>
      <c r="B1364">
        <v>122</v>
      </c>
      <c r="C1364" t="s">
        <v>28</v>
      </c>
      <c r="D1364" t="s">
        <v>341</v>
      </c>
      <c r="E1364">
        <v>218.84</v>
      </c>
      <c r="F1364" s="22">
        <v>45534</v>
      </c>
      <c r="G1364" s="22"/>
      <c r="H1364" s="22">
        <v>45534</v>
      </c>
      <c r="I1364" s="22">
        <v>45534</v>
      </c>
      <c r="J1364" s="22">
        <v>45537</v>
      </c>
      <c r="K1364" t="s">
        <v>181</v>
      </c>
      <c r="L1364" t="s">
        <v>262</v>
      </c>
      <c r="M1364" t="s">
        <v>263</v>
      </c>
      <c r="Q1364" t="s">
        <v>108</v>
      </c>
    </row>
    <row r="1365" spans="1:18" x14ac:dyDescent="0.3">
      <c r="A1365">
        <v>73095</v>
      </c>
      <c r="B1365">
        <v>122</v>
      </c>
      <c r="C1365" t="s">
        <v>28</v>
      </c>
      <c r="D1365" t="s">
        <v>73</v>
      </c>
      <c r="E1365">
        <v>22.07</v>
      </c>
      <c r="F1365" s="22">
        <v>45534</v>
      </c>
      <c r="G1365" s="22"/>
      <c r="H1365" s="22">
        <v>45534</v>
      </c>
      <c r="I1365" s="22">
        <v>45534</v>
      </c>
      <c r="J1365" s="22">
        <v>45537</v>
      </c>
      <c r="K1365" t="s">
        <v>181</v>
      </c>
      <c r="L1365" t="s">
        <v>262</v>
      </c>
      <c r="M1365" t="s">
        <v>263</v>
      </c>
      <c r="Q1365" t="s">
        <v>108</v>
      </c>
    </row>
    <row r="1366" spans="1:18" x14ac:dyDescent="0.3">
      <c r="A1366">
        <v>73223</v>
      </c>
      <c r="B1366">
        <v>122</v>
      </c>
      <c r="C1366" t="s">
        <v>28</v>
      </c>
      <c r="D1366" t="s">
        <v>180</v>
      </c>
      <c r="E1366">
        <v>12.3</v>
      </c>
      <c r="F1366" s="22">
        <v>45534</v>
      </c>
      <c r="G1366" s="22"/>
      <c r="H1366" s="22">
        <v>45534</v>
      </c>
      <c r="I1366" s="22">
        <v>45534</v>
      </c>
      <c r="J1366" s="22">
        <v>45537</v>
      </c>
      <c r="K1366" t="s">
        <v>181</v>
      </c>
      <c r="L1366" t="s">
        <v>182</v>
      </c>
      <c r="M1366" t="s">
        <v>18</v>
      </c>
      <c r="Q1366" t="s">
        <v>108</v>
      </c>
    </row>
    <row r="1367" spans="1:18" x14ac:dyDescent="0.3">
      <c r="A1367">
        <v>73923</v>
      </c>
      <c r="B1367">
        <v>122</v>
      </c>
      <c r="C1367" t="s">
        <v>28</v>
      </c>
      <c r="D1367" t="s">
        <v>352</v>
      </c>
      <c r="E1367">
        <v>12269.53</v>
      </c>
      <c r="F1367" s="22">
        <v>45534</v>
      </c>
      <c r="G1367" s="22"/>
      <c r="H1367" s="22">
        <v>45534</v>
      </c>
      <c r="I1367" s="22">
        <v>45534</v>
      </c>
      <c r="J1367" s="22">
        <v>45539</v>
      </c>
      <c r="K1367" t="s">
        <v>181</v>
      </c>
      <c r="L1367" t="s">
        <v>262</v>
      </c>
      <c r="M1367" t="s">
        <v>263</v>
      </c>
      <c r="Q1367" t="s">
        <v>108</v>
      </c>
    </row>
    <row r="1368" spans="1:18" x14ac:dyDescent="0.3">
      <c r="A1368">
        <v>73925</v>
      </c>
      <c r="B1368">
        <v>122</v>
      </c>
      <c r="C1368" t="s">
        <v>28</v>
      </c>
      <c r="D1368" t="s">
        <v>352</v>
      </c>
      <c r="E1368">
        <v>2898.49</v>
      </c>
      <c r="F1368" s="22">
        <v>45534</v>
      </c>
      <c r="G1368" s="22"/>
      <c r="H1368" s="22">
        <v>45534</v>
      </c>
      <c r="I1368" s="22">
        <v>45534</v>
      </c>
      <c r="J1368" s="22">
        <v>45539</v>
      </c>
      <c r="K1368" t="s">
        <v>181</v>
      </c>
      <c r="L1368" t="s">
        <v>262</v>
      </c>
      <c r="M1368" t="s">
        <v>263</v>
      </c>
      <c r="Q1368" t="s">
        <v>108</v>
      </c>
    </row>
    <row r="1369" spans="1:18" x14ac:dyDescent="0.3">
      <c r="A1369">
        <v>73926</v>
      </c>
      <c r="B1369">
        <v>122</v>
      </c>
      <c r="C1369" t="s">
        <v>28</v>
      </c>
      <c r="D1369" t="s">
        <v>352</v>
      </c>
      <c r="E1369">
        <v>358.99</v>
      </c>
      <c r="F1369" s="22">
        <v>45534</v>
      </c>
      <c r="G1369" s="22"/>
      <c r="H1369" s="22">
        <v>45534</v>
      </c>
      <c r="I1369" s="22">
        <v>45534</v>
      </c>
      <c r="J1369" s="22">
        <v>45539</v>
      </c>
      <c r="K1369" t="s">
        <v>181</v>
      </c>
      <c r="L1369" t="s">
        <v>262</v>
      </c>
      <c r="M1369" t="s">
        <v>263</v>
      </c>
      <c r="Q1369" t="s">
        <v>108</v>
      </c>
    </row>
    <row r="1370" spans="1:18" x14ac:dyDescent="0.3">
      <c r="A1370">
        <v>73929</v>
      </c>
      <c r="B1370">
        <v>122</v>
      </c>
      <c r="C1370" t="s">
        <v>28</v>
      </c>
      <c r="D1370" t="s">
        <v>352</v>
      </c>
      <c r="E1370">
        <v>2800</v>
      </c>
      <c r="F1370" s="22">
        <v>45534</v>
      </c>
      <c r="G1370" s="22"/>
      <c r="H1370" s="22">
        <v>45534</v>
      </c>
      <c r="I1370" s="22">
        <v>45534</v>
      </c>
      <c r="J1370" s="22">
        <v>45539</v>
      </c>
      <c r="K1370" t="s">
        <v>181</v>
      </c>
      <c r="L1370" t="s">
        <v>190</v>
      </c>
      <c r="M1370" t="s">
        <v>232</v>
      </c>
      <c r="Q1370" t="s">
        <v>108</v>
      </c>
    </row>
    <row r="1371" spans="1:18" x14ac:dyDescent="0.3">
      <c r="A1371">
        <v>73942</v>
      </c>
      <c r="B1371">
        <v>122</v>
      </c>
      <c r="C1371" t="s">
        <v>28</v>
      </c>
      <c r="D1371" t="s">
        <v>352</v>
      </c>
      <c r="E1371">
        <v>33.049999999999997</v>
      </c>
      <c r="F1371" s="22">
        <v>45534</v>
      </c>
      <c r="G1371" s="22"/>
      <c r="H1371" s="22">
        <v>45534</v>
      </c>
      <c r="I1371" s="22">
        <v>45534</v>
      </c>
      <c r="J1371" s="22">
        <v>45539</v>
      </c>
      <c r="K1371" t="s">
        <v>181</v>
      </c>
      <c r="L1371" t="s">
        <v>262</v>
      </c>
      <c r="M1371" t="s">
        <v>263</v>
      </c>
      <c r="Q1371" t="s">
        <v>108</v>
      </c>
    </row>
    <row r="1372" spans="1:18" x14ac:dyDescent="0.3">
      <c r="A1372">
        <v>72495</v>
      </c>
      <c r="B1372">
        <v>122</v>
      </c>
      <c r="C1372" t="s">
        <v>28</v>
      </c>
      <c r="D1372" t="s">
        <v>180</v>
      </c>
      <c r="E1372">
        <v>24.6</v>
      </c>
      <c r="F1372" s="22">
        <v>45532</v>
      </c>
      <c r="G1372" s="22"/>
      <c r="H1372" s="22">
        <v>45532</v>
      </c>
      <c r="I1372" s="22">
        <v>45532</v>
      </c>
      <c r="J1372" s="22">
        <v>45533</v>
      </c>
      <c r="K1372" t="s">
        <v>181</v>
      </c>
      <c r="L1372" t="s">
        <v>182</v>
      </c>
      <c r="M1372" t="s">
        <v>18</v>
      </c>
      <c r="Q1372" t="s">
        <v>108</v>
      </c>
    </row>
    <row r="1373" spans="1:18" x14ac:dyDescent="0.3">
      <c r="A1373">
        <v>73941</v>
      </c>
      <c r="B1373">
        <v>122</v>
      </c>
      <c r="C1373" t="s">
        <v>28</v>
      </c>
      <c r="D1373" t="s">
        <v>352</v>
      </c>
      <c r="E1373">
        <v>0.15</v>
      </c>
      <c r="F1373" s="22">
        <v>45532</v>
      </c>
      <c r="G1373" s="22"/>
      <c r="H1373" s="22">
        <v>45532</v>
      </c>
      <c r="I1373" s="22">
        <v>45532</v>
      </c>
      <c r="J1373" s="22">
        <v>45539</v>
      </c>
      <c r="K1373" t="s">
        <v>181</v>
      </c>
      <c r="L1373" t="s">
        <v>190</v>
      </c>
      <c r="M1373" t="s">
        <v>232</v>
      </c>
      <c r="Q1373" t="s">
        <v>108</v>
      </c>
    </row>
    <row r="1374" spans="1:18" x14ac:dyDescent="0.3">
      <c r="A1374">
        <v>58827</v>
      </c>
      <c r="B1374">
        <v>122</v>
      </c>
      <c r="C1374" t="s">
        <v>28</v>
      </c>
      <c r="D1374" t="s">
        <v>165</v>
      </c>
      <c r="E1374">
        <v>2500</v>
      </c>
      <c r="F1374" s="22">
        <v>45534</v>
      </c>
      <c r="G1374" s="22">
        <v>45532</v>
      </c>
      <c r="H1374" s="22">
        <v>45532</v>
      </c>
      <c r="I1374" s="22">
        <v>45505</v>
      </c>
      <c r="J1374" s="22"/>
      <c r="K1374" t="s">
        <v>119</v>
      </c>
      <c r="L1374" t="s">
        <v>166</v>
      </c>
      <c r="M1374" t="s">
        <v>167</v>
      </c>
      <c r="N1374" t="s">
        <v>105</v>
      </c>
      <c r="O1374" t="s">
        <v>106</v>
      </c>
      <c r="P1374" t="s">
        <v>107</v>
      </c>
      <c r="Q1374" t="s">
        <v>108</v>
      </c>
      <c r="R1374" t="s">
        <v>109</v>
      </c>
    </row>
    <row r="1375" spans="1:18" x14ac:dyDescent="0.3">
      <c r="A1375">
        <v>58517</v>
      </c>
      <c r="B1375">
        <v>122</v>
      </c>
      <c r="C1375" t="s">
        <v>28</v>
      </c>
      <c r="D1375" t="s">
        <v>163</v>
      </c>
      <c r="E1375">
        <v>14982</v>
      </c>
      <c r="F1375" s="22">
        <v>45532</v>
      </c>
      <c r="G1375" s="22">
        <v>45530</v>
      </c>
      <c r="H1375" s="22">
        <v>45532</v>
      </c>
      <c r="I1375" s="22">
        <v>45532</v>
      </c>
      <c r="J1375" s="22"/>
      <c r="K1375" t="s">
        <v>104</v>
      </c>
      <c r="L1375" t="s">
        <v>120</v>
      </c>
      <c r="M1375" t="s">
        <v>164</v>
      </c>
      <c r="N1375" t="s">
        <v>105</v>
      </c>
      <c r="O1375" t="s">
        <v>106</v>
      </c>
      <c r="P1375" t="s">
        <v>107</v>
      </c>
      <c r="Q1375" t="s">
        <v>108</v>
      </c>
      <c r="R1375" t="s">
        <v>109</v>
      </c>
    </row>
    <row r="1376" spans="1:18" x14ac:dyDescent="0.3">
      <c r="A1376">
        <v>54834</v>
      </c>
      <c r="B1376">
        <v>122</v>
      </c>
      <c r="C1376" t="s">
        <v>28</v>
      </c>
      <c r="D1376" t="s">
        <v>168</v>
      </c>
      <c r="E1376">
        <v>6786.3</v>
      </c>
      <c r="F1376" s="22">
        <v>45534</v>
      </c>
      <c r="G1376" s="22">
        <v>45532</v>
      </c>
      <c r="H1376" s="22">
        <v>45532</v>
      </c>
      <c r="I1376" s="22">
        <v>45413</v>
      </c>
      <c r="J1376" s="22"/>
      <c r="K1376" t="s">
        <v>104</v>
      </c>
      <c r="L1376" t="s">
        <v>169</v>
      </c>
      <c r="M1376" t="s">
        <v>170</v>
      </c>
      <c r="N1376" t="s">
        <v>105</v>
      </c>
      <c r="O1376" t="s">
        <v>106</v>
      </c>
      <c r="P1376" t="s">
        <v>107</v>
      </c>
      <c r="Q1376" t="s">
        <v>108</v>
      </c>
      <c r="R1376" t="s">
        <v>109</v>
      </c>
    </row>
    <row r="1377" spans="1:18" x14ac:dyDescent="0.3">
      <c r="A1377">
        <v>51121</v>
      </c>
      <c r="B1377">
        <v>122</v>
      </c>
      <c r="C1377" t="s">
        <v>28</v>
      </c>
      <c r="D1377" t="s">
        <v>174</v>
      </c>
      <c r="E1377">
        <v>11337.36</v>
      </c>
      <c r="F1377" s="22">
        <v>45534</v>
      </c>
      <c r="G1377" s="22">
        <v>45532</v>
      </c>
      <c r="H1377" s="22">
        <v>45532</v>
      </c>
      <c r="I1377" s="22">
        <v>45406</v>
      </c>
      <c r="J1377" s="22"/>
      <c r="K1377" t="s">
        <v>104</v>
      </c>
      <c r="L1377" t="s">
        <v>169</v>
      </c>
      <c r="M1377" t="s">
        <v>170</v>
      </c>
      <c r="N1377" t="s">
        <v>105</v>
      </c>
      <c r="O1377" t="s">
        <v>106</v>
      </c>
      <c r="P1377" t="s">
        <v>107</v>
      </c>
      <c r="Q1377" t="s">
        <v>108</v>
      </c>
      <c r="R1377" t="s">
        <v>109</v>
      </c>
    </row>
    <row r="1378" spans="1:18" x14ac:dyDescent="0.3">
      <c r="A1378">
        <v>69988</v>
      </c>
      <c r="B1378">
        <v>122</v>
      </c>
      <c r="C1378" t="s">
        <v>28</v>
      </c>
      <c r="D1378" t="s">
        <v>156</v>
      </c>
      <c r="E1378">
        <v>7063.09</v>
      </c>
      <c r="F1378" s="22">
        <v>45534</v>
      </c>
      <c r="G1378" s="22">
        <v>45532</v>
      </c>
      <c r="H1378" s="22">
        <v>45532</v>
      </c>
      <c r="I1378" s="22">
        <v>45505</v>
      </c>
      <c r="J1378" s="22">
        <v>45517</v>
      </c>
      <c r="K1378" t="s">
        <v>104</v>
      </c>
      <c r="L1378" t="s">
        <v>120</v>
      </c>
      <c r="M1378" t="s">
        <v>156</v>
      </c>
      <c r="N1378" t="s">
        <v>105</v>
      </c>
      <c r="O1378" t="s">
        <v>106</v>
      </c>
      <c r="P1378" t="s">
        <v>107</v>
      </c>
      <c r="Q1378" t="s">
        <v>108</v>
      </c>
      <c r="R1378" t="s">
        <v>109</v>
      </c>
    </row>
    <row r="1379" spans="1:18" x14ac:dyDescent="0.3">
      <c r="A1379">
        <v>69989</v>
      </c>
      <c r="B1379">
        <v>122</v>
      </c>
      <c r="C1379" t="s">
        <v>28</v>
      </c>
      <c r="D1379" t="s">
        <v>156</v>
      </c>
      <c r="E1379">
        <v>198.03</v>
      </c>
      <c r="F1379" s="22">
        <v>45534</v>
      </c>
      <c r="G1379" s="22">
        <v>45532</v>
      </c>
      <c r="H1379" s="22">
        <v>45532</v>
      </c>
      <c r="I1379" s="22">
        <v>45505</v>
      </c>
      <c r="J1379" s="22">
        <v>45517</v>
      </c>
      <c r="K1379" t="s">
        <v>104</v>
      </c>
      <c r="L1379" t="s">
        <v>120</v>
      </c>
      <c r="M1379" t="s">
        <v>156</v>
      </c>
      <c r="N1379" t="s">
        <v>105</v>
      </c>
      <c r="O1379" t="s">
        <v>106</v>
      </c>
      <c r="P1379" t="s">
        <v>107</v>
      </c>
      <c r="Q1379" t="s">
        <v>108</v>
      </c>
      <c r="R1379" t="s">
        <v>109</v>
      </c>
    </row>
    <row r="1380" spans="1:18" x14ac:dyDescent="0.3">
      <c r="A1380">
        <v>70117</v>
      </c>
      <c r="B1380">
        <v>122</v>
      </c>
      <c r="C1380" t="s">
        <v>28</v>
      </c>
      <c r="D1380" t="s">
        <v>420</v>
      </c>
      <c r="E1380">
        <v>724.85</v>
      </c>
      <c r="F1380" s="22">
        <v>45530</v>
      </c>
      <c r="G1380" s="22">
        <v>45530</v>
      </c>
      <c r="H1380" s="22">
        <v>45532</v>
      </c>
      <c r="I1380" s="22">
        <v>45516</v>
      </c>
      <c r="J1380" s="22">
        <v>45518</v>
      </c>
      <c r="K1380" t="s">
        <v>104</v>
      </c>
      <c r="L1380" t="s">
        <v>227</v>
      </c>
      <c r="M1380" t="s">
        <v>382</v>
      </c>
      <c r="N1380" t="s">
        <v>105</v>
      </c>
      <c r="O1380" t="s">
        <v>106</v>
      </c>
      <c r="P1380" t="s">
        <v>107</v>
      </c>
      <c r="Q1380" t="s">
        <v>108</v>
      </c>
      <c r="R1380" t="s">
        <v>109</v>
      </c>
    </row>
    <row r="1381" spans="1:18" x14ac:dyDescent="0.3">
      <c r="A1381">
        <v>70215</v>
      </c>
      <c r="B1381">
        <v>122</v>
      </c>
      <c r="C1381" t="s">
        <v>28</v>
      </c>
      <c r="D1381" t="s">
        <v>157</v>
      </c>
      <c r="E1381">
        <v>780</v>
      </c>
      <c r="F1381" s="22">
        <v>45533</v>
      </c>
      <c r="G1381" s="22">
        <v>45532</v>
      </c>
      <c r="H1381" s="22">
        <v>45532</v>
      </c>
      <c r="I1381" s="22">
        <v>45512</v>
      </c>
      <c r="J1381" s="22">
        <v>45518</v>
      </c>
      <c r="K1381" t="s">
        <v>104</v>
      </c>
      <c r="L1381" t="s">
        <v>112</v>
      </c>
      <c r="M1381" t="s">
        <v>117</v>
      </c>
      <c r="N1381" t="s">
        <v>105</v>
      </c>
      <c r="O1381" t="s">
        <v>106</v>
      </c>
      <c r="P1381" t="s">
        <v>107</v>
      </c>
      <c r="Q1381" t="s">
        <v>108</v>
      </c>
      <c r="R1381" t="s">
        <v>109</v>
      </c>
    </row>
    <row r="1382" spans="1:18" x14ac:dyDescent="0.3">
      <c r="A1382">
        <v>70294</v>
      </c>
      <c r="B1382">
        <v>122</v>
      </c>
      <c r="C1382" t="s">
        <v>28</v>
      </c>
      <c r="D1382" t="s">
        <v>220</v>
      </c>
      <c r="E1382">
        <v>302.61</v>
      </c>
      <c r="F1382" s="22">
        <v>45534</v>
      </c>
      <c r="G1382" s="22">
        <v>45532</v>
      </c>
      <c r="H1382" s="22">
        <v>45532</v>
      </c>
      <c r="I1382" s="22">
        <v>45511</v>
      </c>
      <c r="J1382" s="22">
        <v>45518</v>
      </c>
      <c r="K1382" t="s">
        <v>104</v>
      </c>
      <c r="N1382" t="s">
        <v>105</v>
      </c>
      <c r="O1382" t="s">
        <v>106</v>
      </c>
      <c r="P1382" t="s">
        <v>107</v>
      </c>
      <c r="Q1382" t="s">
        <v>108</v>
      </c>
      <c r="R1382" t="s">
        <v>109</v>
      </c>
    </row>
    <row r="1383" spans="1:18" x14ac:dyDescent="0.3">
      <c r="A1383">
        <v>68345</v>
      </c>
      <c r="B1383">
        <v>122</v>
      </c>
      <c r="C1383" t="s">
        <v>28</v>
      </c>
      <c r="D1383" t="s">
        <v>151</v>
      </c>
      <c r="E1383">
        <v>3567.84</v>
      </c>
      <c r="F1383" s="22">
        <v>45533</v>
      </c>
      <c r="G1383" s="22">
        <v>45532</v>
      </c>
      <c r="H1383" s="22">
        <v>45532</v>
      </c>
      <c r="I1383" s="22">
        <v>45503</v>
      </c>
      <c r="J1383" s="22">
        <v>45506</v>
      </c>
      <c r="K1383" t="s">
        <v>104</v>
      </c>
      <c r="N1383" t="s">
        <v>105</v>
      </c>
      <c r="O1383" t="s">
        <v>106</v>
      </c>
      <c r="P1383" t="s">
        <v>107</v>
      </c>
      <c r="Q1383" t="s">
        <v>108</v>
      </c>
      <c r="R1383" t="s">
        <v>109</v>
      </c>
    </row>
    <row r="1384" spans="1:18" x14ac:dyDescent="0.3">
      <c r="A1384">
        <v>68519</v>
      </c>
      <c r="B1384">
        <v>122</v>
      </c>
      <c r="C1384" t="s">
        <v>28</v>
      </c>
      <c r="D1384" t="s">
        <v>153</v>
      </c>
      <c r="E1384">
        <v>631.20000000000005</v>
      </c>
      <c r="F1384" s="22">
        <v>45534</v>
      </c>
      <c r="G1384" s="22">
        <v>45532</v>
      </c>
      <c r="H1384" s="22">
        <v>45532</v>
      </c>
      <c r="I1384" s="22">
        <v>45535</v>
      </c>
      <c r="J1384" s="22">
        <v>45506</v>
      </c>
      <c r="K1384" t="s">
        <v>104</v>
      </c>
      <c r="N1384" t="s">
        <v>105</v>
      </c>
      <c r="O1384" t="s">
        <v>106</v>
      </c>
      <c r="P1384" t="s">
        <v>107</v>
      </c>
      <c r="Q1384" t="s">
        <v>108</v>
      </c>
      <c r="R1384" t="s">
        <v>109</v>
      </c>
    </row>
    <row r="1385" spans="1:18" x14ac:dyDescent="0.3">
      <c r="A1385">
        <v>68527</v>
      </c>
      <c r="B1385">
        <v>122</v>
      </c>
      <c r="C1385" t="s">
        <v>28</v>
      </c>
      <c r="D1385" t="s">
        <v>154</v>
      </c>
      <c r="E1385">
        <v>488.78</v>
      </c>
      <c r="F1385" s="22">
        <v>45534</v>
      </c>
      <c r="G1385" s="22">
        <v>45532</v>
      </c>
      <c r="H1385" s="22">
        <v>45532</v>
      </c>
      <c r="I1385" s="22">
        <v>45504</v>
      </c>
      <c r="J1385" s="22">
        <v>45506</v>
      </c>
      <c r="K1385" t="s">
        <v>104</v>
      </c>
      <c r="N1385" t="s">
        <v>105</v>
      </c>
      <c r="O1385" t="s">
        <v>106</v>
      </c>
      <c r="P1385" t="s">
        <v>107</v>
      </c>
      <c r="Q1385" t="s">
        <v>108</v>
      </c>
      <c r="R1385" t="s">
        <v>109</v>
      </c>
    </row>
    <row r="1386" spans="1:18" x14ac:dyDescent="0.3">
      <c r="A1386">
        <v>68530</v>
      </c>
      <c r="B1386">
        <v>122</v>
      </c>
      <c r="C1386" t="s">
        <v>28</v>
      </c>
      <c r="D1386" t="s">
        <v>155</v>
      </c>
      <c r="E1386">
        <v>1485</v>
      </c>
      <c r="F1386" s="22">
        <v>45534</v>
      </c>
      <c r="G1386" s="22">
        <v>45532</v>
      </c>
      <c r="H1386" s="22">
        <v>45532</v>
      </c>
      <c r="I1386" s="22">
        <v>45504</v>
      </c>
      <c r="J1386" s="22">
        <v>45506</v>
      </c>
      <c r="K1386" t="s">
        <v>104</v>
      </c>
      <c r="N1386" t="s">
        <v>105</v>
      </c>
      <c r="O1386" t="s">
        <v>106</v>
      </c>
      <c r="P1386" t="s">
        <v>107</v>
      </c>
      <c r="Q1386" t="s">
        <v>108</v>
      </c>
      <c r="R1386" t="s">
        <v>109</v>
      </c>
    </row>
    <row r="1387" spans="1:18" x14ac:dyDescent="0.3">
      <c r="A1387">
        <v>71331</v>
      </c>
      <c r="B1387">
        <v>122</v>
      </c>
      <c r="C1387" t="s">
        <v>28</v>
      </c>
      <c r="D1387" t="s">
        <v>110</v>
      </c>
      <c r="E1387">
        <v>304</v>
      </c>
      <c r="F1387" s="22">
        <v>45534</v>
      </c>
      <c r="G1387" s="22">
        <v>45532</v>
      </c>
      <c r="H1387" s="22">
        <v>45532</v>
      </c>
      <c r="I1387" s="22">
        <v>45519</v>
      </c>
      <c r="J1387" s="22">
        <v>45525</v>
      </c>
      <c r="K1387" t="s">
        <v>104</v>
      </c>
      <c r="N1387" t="s">
        <v>105</v>
      </c>
      <c r="O1387" t="s">
        <v>106</v>
      </c>
      <c r="P1387" t="s">
        <v>107</v>
      </c>
      <c r="Q1387" t="s">
        <v>108</v>
      </c>
      <c r="R1387" t="s">
        <v>109</v>
      </c>
    </row>
    <row r="1388" spans="1:18" x14ac:dyDescent="0.3">
      <c r="A1388">
        <v>71334</v>
      </c>
      <c r="B1388">
        <v>122</v>
      </c>
      <c r="C1388" t="s">
        <v>28</v>
      </c>
      <c r="D1388" t="s">
        <v>115</v>
      </c>
      <c r="E1388">
        <v>2000.77</v>
      </c>
      <c r="F1388" s="22">
        <v>45536</v>
      </c>
      <c r="G1388" s="22">
        <v>45532</v>
      </c>
      <c r="H1388" s="22">
        <v>45532</v>
      </c>
      <c r="I1388" s="22">
        <v>45524</v>
      </c>
      <c r="J1388" s="22">
        <v>45525</v>
      </c>
      <c r="K1388" t="s">
        <v>104</v>
      </c>
      <c r="N1388" t="s">
        <v>105</v>
      </c>
      <c r="O1388" t="s">
        <v>106</v>
      </c>
      <c r="P1388" t="s">
        <v>107</v>
      </c>
      <c r="Q1388" t="s">
        <v>108</v>
      </c>
      <c r="R1388" t="s">
        <v>109</v>
      </c>
    </row>
    <row r="1389" spans="1:18" x14ac:dyDescent="0.3">
      <c r="A1389">
        <v>71342</v>
      </c>
      <c r="B1389">
        <v>122</v>
      </c>
      <c r="C1389" t="s">
        <v>28</v>
      </c>
      <c r="D1389" t="s">
        <v>221</v>
      </c>
      <c r="E1389">
        <v>262.44</v>
      </c>
      <c r="F1389" s="22">
        <v>45533</v>
      </c>
      <c r="G1389" s="22">
        <v>45532</v>
      </c>
      <c r="H1389" s="22">
        <v>45532</v>
      </c>
      <c r="I1389" s="22">
        <v>45518</v>
      </c>
      <c r="J1389" s="22">
        <v>45525</v>
      </c>
      <c r="K1389" t="s">
        <v>104</v>
      </c>
      <c r="N1389" t="s">
        <v>105</v>
      </c>
      <c r="O1389" t="s">
        <v>106</v>
      </c>
      <c r="P1389" t="s">
        <v>107</v>
      </c>
      <c r="Q1389" t="s">
        <v>108</v>
      </c>
      <c r="R1389" t="s">
        <v>109</v>
      </c>
    </row>
    <row r="1390" spans="1:18" x14ac:dyDescent="0.3">
      <c r="A1390">
        <v>71350</v>
      </c>
      <c r="B1390">
        <v>122</v>
      </c>
      <c r="C1390" t="s">
        <v>28</v>
      </c>
      <c r="D1390" t="s">
        <v>206</v>
      </c>
      <c r="E1390">
        <v>1919.02</v>
      </c>
      <c r="F1390" s="22">
        <v>45533</v>
      </c>
      <c r="G1390" s="22">
        <v>45532</v>
      </c>
      <c r="H1390" s="22">
        <v>45532</v>
      </c>
      <c r="I1390" s="22">
        <v>45518</v>
      </c>
      <c r="J1390" s="22">
        <v>45525</v>
      </c>
      <c r="K1390" t="s">
        <v>104</v>
      </c>
      <c r="N1390" t="s">
        <v>105</v>
      </c>
      <c r="O1390" t="s">
        <v>106</v>
      </c>
      <c r="P1390" t="s">
        <v>107</v>
      </c>
      <c r="Q1390" t="s">
        <v>108</v>
      </c>
      <c r="R1390" t="s">
        <v>109</v>
      </c>
    </row>
    <row r="1391" spans="1:18" x14ac:dyDescent="0.3">
      <c r="A1391">
        <v>71351</v>
      </c>
      <c r="B1391">
        <v>122</v>
      </c>
      <c r="C1391" t="s">
        <v>28</v>
      </c>
      <c r="D1391" t="s">
        <v>200</v>
      </c>
      <c r="E1391">
        <v>1444.55</v>
      </c>
      <c r="F1391" s="22">
        <v>45533</v>
      </c>
      <c r="G1391" s="22">
        <v>45532</v>
      </c>
      <c r="H1391" s="22">
        <v>45532</v>
      </c>
      <c r="I1391" s="22">
        <v>45518</v>
      </c>
      <c r="J1391" s="22">
        <v>45525</v>
      </c>
      <c r="K1391" t="s">
        <v>104</v>
      </c>
      <c r="N1391" t="s">
        <v>105</v>
      </c>
      <c r="O1391" t="s">
        <v>106</v>
      </c>
      <c r="P1391" t="s">
        <v>107</v>
      </c>
      <c r="Q1391" t="s">
        <v>108</v>
      </c>
      <c r="R1391" t="s">
        <v>109</v>
      </c>
    </row>
    <row r="1392" spans="1:18" x14ac:dyDescent="0.3">
      <c r="A1392">
        <v>71359</v>
      </c>
      <c r="B1392">
        <v>122</v>
      </c>
      <c r="C1392" t="s">
        <v>28</v>
      </c>
      <c r="D1392" t="s">
        <v>219</v>
      </c>
      <c r="E1392">
        <v>1358.83</v>
      </c>
      <c r="F1392" s="22">
        <v>45535</v>
      </c>
      <c r="G1392" s="22">
        <v>45532</v>
      </c>
      <c r="H1392" s="22">
        <v>45532</v>
      </c>
      <c r="I1392" s="22">
        <v>45517</v>
      </c>
      <c r="J1392" s="22">
        <v>45525</v>
      </c>
      <c r="K1392" t="s">
        <v>104</v>
      </c>
      <c r="N1392" t="s">
        <v>105</v>
      </c>
      <c r="O1392" t="s">
        <v>106</v>
      </c>
      <c r="P1392" t="s">
        <v>107</v>
      </c>
      <c r="Q1392" t="s">
        <v>108</v>
      </c>
      <c r="R1392" t="s">
        <v>109</v>
      </c>
    </row>
    <row r="1393" spans="1:18" x14ac:dyDescent="0.3">
      <c r="A1393">
        <v>71361</v>
      </c>
      <c r="B1393">
        <v>122</v>
      </c>
      <c r="C1393" t="s">
        <v>28</v>
      </c>
      <c r="D1393" t="s">
        <v>160</v>
      </c>
      <c r="E1393">
        <v>939.28</v>
      </c>
      <c r="F1393" s="22">
        <v>45535</v>
      </c>
      <c r="G1393" s="22">
        <v>45532</v>
      </c>
      <c r="H1393" s="22">
        <v>45532</v>
      </c>
      <c r="I1393" s="22">
        <v>45519</v>
      </c>
      <c r="J1393" s="22">
        <v>45525</v>
      </c>
      <c r="K1393" t="s">
        <v>104</v>
      </c>
      <c r="N1393" t="s">
        <v>105</v>
      </c>
      <c r="O1393" t="s">
        <v>106</v>
      </c>
      <c r="P1393" t="s">
        <v>107</v>
      </c>
      <c r="Q1393" t="s">
        <v>108</v>
      </c>
      <c r="R1393" t="s">
        <v>109</v>
      </c>
    </row>
    <row r="1394" spans="1:18" x14ac:dyDescent="0.3">
      <c r="A1394">
        <v>71367</v>
      </c>
      <c r="B1394">
        <v>122</v>
      </c>
      <c r="C1394" t="s">
        <v>28</v>
      </c>
      <c r="D1394" t="s">
        <v>162</v>
      </c>
      <c r="E1394">
        <v>347.28</v>
      </c>
      <c r="F1394" s="22">
        <v>45533</v>
      </c>
      <c r="G1394" s="22">
        <v>45532</v>
      </c>
      <c r="H1394" s="22">
        <v>45532</v>
      </c>
      <c r="I1394" s="22">
        <v>45518</v>
      </c>
      <c r="J1394" s="22">
        <v>45525</v>
      </c>
      <c r="K1394" t="s">
        <v>104</v>
      </c>
      <c r="N1394" t="s">
        <v>105</v>
      </c>
      <c r="O1394" t="s">
        <v>106</v>
      </c>
      <c r="P1394" t="s">
        <v>107</v>
      </c>
      <c r="Q1394" t="s">
        <v>108</v>
      </c>
      <c r="R1394" t="s">
        <v>109</v>
      </c>
    </row>
    <row r="1395" spans="1:18" x14ac:dyDescent="0.3">
      <c r="A1395">
        <v>71369</v>
      </c>
      <c r="B1395">
        <v>122</v>
      </c>
      <c r="C1395" t="s">
        <v>28</v>
      </c>
      <c r="D1395" t="s">
        <v>288</v>
      </c>
      <c r="E1395">
        <v>1090.33</v>
      </c>
      <c r="F1395" s="22">
        <v>45533</v>
      </c>
      <c r="G1395" s="22">
        <v>45532</v>
      </c>
      <c r="H1395" s="22">
        <v>45532</v>
      </c>
      <c r="I1395" s="22">
        <v>45518</v>
      </c>
      <c r="J1395" s="22">
        <v>45525</v>
      </c>
      <c r="K1395" t="s">
        <v>104</v>
      </c>
      <c r="N1395" t="s">
        <v>105</v>
      </c>
      <c r="O1395" t="s">
        <v>106</v>
      </c>
      <c r="P1395" t="s">
        <v>107</v>
      </c>
      <c r="Q1395" t="s">
        <v>108</v>
      </c>
      <c r="R1395" t="s">
        <v>109</v>
      </c>
    </row>
    <row r="1396" spans="1:18" x14ac:dyDescent="0.3">
      <c r="A1396">
        <v>71382</v>
      </c>
      <c r="B1396">
        <v>122</v>
      </c>
      <c r="C1396" t="s">
        <v>28</v>
      </c>
      <c r="D1396" t="s">
        <v>350</v>
      </c>
      <c r="E1396">
        <v>584</v>
      </c>
      <c r="F1396" s="22">
        <v>45533</v>
      </c>
      <c r="G1396" s="22">
        <v>45532</v>
      </c>
      <c r="H1396" s="22">
        <v>45532</v>
      </c>
      <c r="I1396" s="22">
        <v>45518</v>
      </c>
      <c r="J1396" s="22">
        <v>45525</v>
      </c>
      <c r="K1396" t="s">
        <v>104</v>
      </c>
      <c r="N1396" t="s">
        <v>105</v>
      </c>
      <c r="O1396" t="s">
        <v>106</v>
      </c>
      <c r="P1396" t="s">
        <v>107</v>
      </c>
      <c r="Q1396" t="s">
        <v>108</v>
      </c>
      <c r="R1396" t="s">
        <v>109</v>
      </c>
    </row>
    <row r="1397" spans="1:18" x14ac:dyDescent="0.3">
      <c r="A1397">
        <v>71443</v>
      </c>
      <c r="B1397">
        <v>122</v>
      </c>
      <c r="C1397" t="s">
        <v>28</v>
      </c>
      <c r="D1397" t="s">
        <v>221</v>
      </c>
      <c r="E1397">
        <v>180</v>
      </c>
      <c r="F1397" s="22">
        <v>45533</v>
      </c>
      <c r="G1397" s="22">
        <v>45532</v>
      </c>
      <c r="H1397" s="22">
        <v>45532</v>
      </c>
      <c r="I1397" s="22">
        <v>45517</v>
      </c>
      <c r="J1397" s="22">
        <v>45525</v>
      </c>
      <c r="K1397" t="s">
        <v>104</v>
      </c>
      <c r="N1397" t="s">
        <v>105</v>
      </c>
      <c r="O1397" t="s">
        <v>106</v>
      </c>
      <c r="P1397" t="s">
        <v>107</v>
      </c>
      <c r="Q1397" t="s">
        <v>108</v>
      </c>
      <c r="R1397" t="s">
        <v>109</v>
      </c>
    </row>
    <row r="1398" spans="1:18" x14ac:dyDescent="0.3">
      <c r="A1398">
        <v>71444</v>
      </c>
      <c r="B1398">
        <v>122</v>
      </c>
      <c r="C1398" t="s">
        <v>28</v>
      </c>
      <c r="D1398" t="s">
        <v>221</v>
      </c>
      <c r="E1398">
        <v>1930.59</v>
      </c>
      <c r="F1398" s="22">
        <v>45533</v>
      </c>
      <c r="G1398" s="22">
        <v>45532</v>
      </c>
      <c r="H1398" s="22">
        <v>45532</v>
      </c>
      <c r="I1398" s="22">
        <v>45518</v>
      </c>
      <c r="J1398" s="22">
        <v>45525</v>
      </c>
      <c r="K1398" t="s">
        <v>104</v>
      </c>
      <c r="N1398" t="s">
        <v>105</v>
      </c>
      <c r="O1398" t="s">
        <v>106</v>
      </c>
      <c r="P1398" t="s">
        <v>107</v>
      </c>
      <c r="Q1398" t="s">
        <v>108</v>
      </c>
      <c r="R1398" t="s">
        <v>109</v>
      </c>
    </row>
    <row r="1399" spans="1:18" x14ac:dyDescent="0.3">
      <c r="A1399">
        <v>71481</v>
      </c>
      <c r="B1399">
        <v>122</v>
      </c>
      <c r="C1399" t="s">
        <v>28</v>
      </c>
      <c r="D1399" t="s">
        <v>162</v>
      </c>
      <c r="E1399">
        <v>472.99</v>
      </c>
      <c r="F1399" s="22">
        <v>45535</v>
      </c>
      <c r="G1399" s="22">
        <v>45532</v>
      </c>
      <c r="H1399" s="22">
        <v>45532</v>
      </c>
      <c r="I1399" s="22">
        <v>45520</v>
      </c>
      <c r="J1399" s="22">
        <v>45525</v>
      </c>
      <c r="K1399" t="s">
        <v>104</v>
      </c>
      <c r="N1399" t="s">
        <v>105</v>
      </c>
      <c r="O1399" t="s">
        <v>106</v>
      </c>
      <c r="P1399" t="s">
        <v>107</v>
      </c>
      <c r="Q1399" t="s">
        <v>108</v>
      </c>
      <c r="R1399" t="s">
        <v>109</v>
      </c>
    </row>
    <row r="1400" spans="1:18" x14ac:dyDescent="0.3">
      <c r="A1400">
        <v>71482</v>
      </c>
      <c r="B1400">
        <v>122</v>
      </c>
      <c r="C1400" t="s">
        <v>28</v>
      </c>
      <c r="D1400" t="s">
        <v>159</v>
      </c>
      <c r="E1400">
        <v>295</v>
      </c>
      <c r="F1400" s="22">
        <v>45534</v>
      </c>
      <c r="G1400" s="22">
        <v>45532</v>
      </c>
      <c r="H1400" s="22">
        <v>45532</v>
      </c>
      <c r="I1400" s="22">
        <v>45518</v>
      </c>
      <c r="J1400" s="22">
        <v>45525</v>
      </c>
      <c r="K1400" t="s">
        <v>104</v>
      </c>
      <c r="N1400" t="s">
        <v>105</v>
      </c>
      <c r="O1400" t="s">
        <v>106</v>
      </c>
      <c r="P1400" t="s">
        <v>107</v>
      </c>
      <c r="Q1400" t="s">
        <v>108</v>
      </c>
      <c r="R1400" t="s">
        <v>109</v>
      </c>
    </row>
    <row r="1401" spans="1:18" x14ac:dyDescent="0.3">
      <c r="A1401">
        <v>71501</v>
      </c>
      <c r="B1401">
        <v>122</v>
      </c>
      <c r="C1401" t="s">
        <v>28</v>
      </c>
      <c r="D1401" t="s">
        <v>380</v>
      </c>
      <c r="E1401">
        <v>3600</v>
      </c>
      <c r="F1401" s="22">
        <v>45530</v>
      </c>
      <c r="G1401" s="22">
        <v>45530</v>
      </c>
      <c r="H1401" s="22">
        <v>45532</v>
      </c>
      <c r="I1401" s="22">
        <v>45520</v>
      </c>
      <c r="J1401" s="22">
        <v>45526</v>
      </c>
      <c r="K1401" t="s">
        <v>119</v>
      </c>
      <c r="L1401" t="s">
        <v>187</v>
      </c>
      <c r="M1401" t="s">
        <v>265</v>
      </c>
      <c r="N1401" t="s">
        <v>105</v>
      </c>
      <c r="O1401" t="s">
        <v>106</v>
      </c>
      <c r="P1401" t="s">
        <v>107</v>
      </c>
      <c r="Q1401" t="s">
        <v>108</v>
      </c>
      <c r="R1401" t="s">
        <v>109</v>
      </c>
    </row>
    <row r="1402" spans="1:18" x14ac:dyDescent="0.3">
      <c r="A1402">
        <v>71710</v>
      </c>
      <c r="B1402">
        <v>122</v>
      </c>
      <c r="C1402" t="s">
        <v>28</v>
      </c>
      <c r="D1402" t="s">
        <v>168</v>
      </c>
      <c r="E1402">
        <v>14475.04</v>
      </c>
      <c r="F1402" s="22">
        <v>45534</v>
      </c>
      <c r="G1402" s="22">
        <v>45532</v>
      </c>
      <c r="H1402" s="22">
        <v>45532</v>
      </c>
      <c r="I1402" s="22">
        <v>45534</v>
      </c>
      <c r="J1402" s="22">
        <v>45527</v>
      </c>
      <c r="K1402" t="s">
        <v>104</v>
      </c>
      <c r="L1402" t="s">
        <v>258</v>
      </c>
      <c r="M1402" t="s">
        <v>421</v>
      </c>
      <c r="N1402" t="s">
        <v>105</v>
      </c>
      <c r="O1402" t="s">
        <v>106</v>
      </c>
      <c r="P1402" t="s">
        <v>107</v>
      </c>
      <c r="Q1402" t="s">
        <v>108</v>
      </c>
      <c r="R1402" t="s">
        <v>109</v>
      </c>
    </row>
    <row r="1403" spans="1:18" x14ac:dyDescent="0.3">
      <c r="A1403">
        <v>69307</v>
      </c>
      <c r="B1403">
        <v>122</v>
      </c>
      <c r="C1403" t="s">
        <v>28</v>
      </c>
      <c r="D1403" t="s">
        <v>422</v>
      </c>
      <c r="E1403">
        <v>3070.35</v>
      </c>
      <c r="F1403" s="22">
        <v>45536</v>
      </c>
      <c r="G1403" s="22">
        <v>45532</v>
      </c>
      <c r="H1403" s="22">
        <v>45532</v>
      </c>
      <c r="I1403" s="22">
        <v>45502</v>
      </c>
      <c r="J1403" s="22">
        <v>45511</v>
      </c>
      <c r="K1403" t="s">
        <v>104</v>
      </c>
      <c r="L1403" t="s">
        <v>213</v>
      </c>
      <c r="M1403" t="s">
        <v>423</v>
      </c>
      <c r="N1403" t="s">
        <v>105</v>
      </c>
      <c r="O1403" t="s">
        <v>106</v>
      </c>
      <c r="P1403" t="s">
        <v>107</v>
      </c>
      <c r="Q1403" t="s">
        <v>108</v>
      </c>
      <c r="R1403" t="s">
        <v>109</v>
      </c>
    </row>
    <row r="1404" spans="1:18" x14ac:dyDescent="0.3">
      <c r="A1404">
        <v>69324</v>
      </c>
      <c r="B1404">
        <v>122</v>
      </c>
      <c r="C1404" t="s">
        <v>28</v>
      </c>
      <c r="D1404" t="s">
        <v>277</v>
      </c>
      <c r="E1404">
        <v>613.16999999999996</v>
      </c>
      <c r="F1404" s="22">
        <v>45533</v>
      </c>
      <c r="G1404" s="22">
        <v>45532</v>
      </c>
      <c r="H1404" s="22">
        <v>45532</v>
      </c>
      <c r="I1404" s="22">
        <v>45505</v>
      </c>
      <c r="J1404" s="22">
        <v>45511</v>
      </c>
      <c r="K1404" t="s">
        <v>104</v>
      </c>
      <c r="N1404" t="s">
        <v>105</v>
      </c>
      <c r="O1404" t="s">
        <v>106</v>
      </c>
      <c r="P1404" t="s">
        <v>107</v>
      </c>
      <c r="Q1404" t="s">
        <v>108</v>
      </c>
      <c r="R1404" t="s">
        <v>109</v>
      </c>
    </row>
    <row r="1405" spans="1:18" x14ac:dyDescent="0.3">
      <c r="A1405">
        <v>22674</v>
      </c>
      <c r="B1405">
        <v>122</v>
      </c>
      <c r="C1405" t="s">
        <v>28</v>
      </c>
      <c r="D1405" t="s">
        <v>175</v>
      </c>
      <c r="E1405">
        <v>1563.36</v>
      </c>
      <c r="F1405" s="22">
        <v>45534</v>
      </c>
      <c r="G1405" s="22">
        <v>45532</v>
      </c>
      <c r="H1405" s="22">
        <v>45532</v>
      </c>
      <c r="I1405" s="22">
        <v>44469</v>
      </c>
      <c r="J1405" s="22"/>
      <c r="K1405" t="s">
        <v>104</v>
      </c>
      <c r="L1405" t="s">
        <v>169</v>
      </c>
      <c r="M1405" t="s">
        <v>170</v>
      </c>
      <c r="N1405" t="s">
        <v>105</v>
      </c>
      <c r="O1405" t="s">
        <v>106</v>
      </c>
      <c r="P1405" t="s">
        <v>107</v>
      </c>
      <c r="Q1405" t="s">
        <v>108</v>
      </c>
      <c r="R1405" t="s">
        <v>109</v>
      </c>
    </row>
    <row r="1406" spans="1:18" x14ac:dyDescent="0.3">
      <c r="A1406">
        <v>23307</v>
      </c>
      <c r="B1406">
        <v>122</v>
      </c>
      <c r="C1406" t="s">
        <v>28</v>
      </c>
      <c r="D1406" t="s">
        <v>168</v>
      </c>
      <c r="E1406">
        <v>3308.08</v>
      </c>
      <c r="F1406" s="22">
        <v>45534</v>
      </c>
      <c r="G1406" s="22">
        <v>45532</v>
      </c>
      <c r="H1406" s="22">
        <v>45532</v>
      </c>
      <c r="I1406" s="22">
        <v>44469</v>
      </c>
      <c r="J1406" s="22"/>
      <c r="K1406" t="s">
        <v>104</v>
      </c>
      <c r="L1406" t="s">
        <v>169</v>
      </c>
      <c r="M1406" t="s">
        <v>170</v>
      </c>
      <c r="N1406" t="s">
        <v>105</v>
      </c>
      <c r="O1406" t="s">
        <v>106</v>
      </c>
      <c r="P1406" t="s">
        <v>107</v>
      </c>
      <c r="Q1406" t="s">
        <v>108</v>
      </c>
      <c r="R1406" t="s">
        <v>109</v>
      </c>
    </row>
    <row r="1407" spans="1:18" x14ac:dyDescent="0.3">
      <c r="A1407">
        <v>73476</v>
      </c>
      <c r="B1407">
        <v>122</v>
      </c>
      <c r="C1407" t="s">
        <v>28</v>
      </c>
      <c r="D1407" t="s">
        <v>111</v>
      </c>
      <c r="E1407">
        <v>0</v>
      </c>
      <c r="F1407" s="22">
        <v>45534</v>
      </c>
      <c r="G1407" s="22"/>
      <c r="H1407" s="22">
        <v>45531</v>
      </c>
      <c r="I1407" s="22">
        <v>45534</v>
      </c>
      <c r="J1407" s="22">
        <v>45538</v>
      </c>
      <c r="K1407" t="s">
        <v>119</v>
      </c>
      <c r="N1407" t="s">
        <v>105</v>
      </c>
      <c r="O1407" t="s">
        <v>106</v>
      </c>
      <c r="P1407" t="s">
        <v>107</v>
      </c>
      <c r="Q1407" t="s">
        <v>108</v>
      </c>
      <c r="R1407" t="s">
        <v>109</v>
      </c>
    </row>
    <row r="1408" spans="1:18" x14ac:dyDescent="0.3">
      <c r="A1408">
        <v>67756</v>
      </c>
      <c r="B1408">
        <v>122</v>
      </c>
      <c r="C1408" t="s">
        <v>28</v>
      </c>
      <c r="D1408" t="s">
        <v>111</v>
      </c>
      <c r="E1408">
        <v>864.9</v>
      </c>
      <c r="F1408" s="22">
        <v>45531</v>
      </c>
      <c r="G1408" s="22">
        <v>45530</v>
      </c>
      <c r="H1408" s="22">
        <v>45531</v>
      </c>
      <c r="I1408" s="22">
        <v>45531</v>
      </c>
      <c r="J1408" s="22">
        <v>45503</v>
      </c>
      <c r="K1408" t="s">
        <v>119</v>
      </c>
      <c r="L1408" t="s">
        <v>218</v>
      </c>
      <c r="M1408" t="s">
        <v>218</v>
      </c>
      <c r="N1408" t="s">
        <v>105</v>
      </c>
      <c r="O1408" t="s">
        <v>106</v>
      </c>
      <c r="P1408" t="s">
        <v>107</v>
      </c>
      <c r="Q1408" t="s">
        <v>108</v>
      </c>
    </row>
    <row r="1409" spans="1:17" x14ac:dyDescent="0.3">
      <c r="A1409">
        <v>71173</v>
      </c>
      <c r="B1409">
        <v>122</v>
      </c>
      <c r="C1409" t="s">
        <v>28</v>
      </c>
      <c r="D1409" t="s">
        <v>156</v>
      </c>
      <c r="E1409">
        <v>100</v>
      </c>
      <c r="F1409" s="22">
        <v>45531</v>
      </c>
      <c r="G1409" s="22">
        <v>45530</v>
      </c>
      <c r="H1409" s="22">
        <v>45530</v>
      </c>
      <c r="I1409" s="22">
        <v>45505</v>
      </c>
      <c r="J1409" s="22">
        <v>45524</v>
      </c>
      <c r="K1409" t="s">
        <v>119</v>
      </c>
      <c r="L1409" t="s">
        <v>120</v>
      </c>
      <c r="M1409" t="s">
        <v>156</v>
      </c>
      <c r="N1409" t="s">
        <v>105</v>
      </c>
      <c r="O1409" t="s">
        <v>106</v>
      </c>
      <c r="P1409" t="s">
        <v>107</v>
      </c>
      <c r="Q1409" t="s">
        <v>108</v>
      </c>
    </row>
    <row r="1410" spans="1:17" x14ac:dyDescent="0.3">
      <c r="A1410">
        <v>71316</v>
      </c>
      <c r="B1410">
        <v>122</v>
      </c>
      <c r="C1410" t="s">
        <v>28</v>
      </c>
      <c r="D1410" t="s">
        <v>212</v>
      </c>
      <c r="E1410">
        <v>237</v>
      </c>
      <c r="F1410" s="22">
        <v>45530</v>
      </c>
      <c r="G1410" s="22">
        <v>45530</v>
      </c>
      <c r="H1410" s="22">
        <v>45530</v>
      </c>
      <c r="I1410" s="22">
        <v>45517</v>
      </c>
      <c r="J1410" s="22">
        <v>45525</v>
      </c>
      <c r="K1410" t="s">
        <v>104</v>
      </c>
      <c r="L1410" t="s">
        <v>213</v>
      </c>
      <c r="M1410" t="s">
        <v>214</v>
      </c>
      <c r="N1410" t="s">
        <v>105</v>
      </c>
      <c r="O1410" t="s">
        <v>106</v>
      </c>
      <c r="P1410" t="s">
        <v>107</v>
      </c>
      <c r="Q1410" t="s">
        <v>108</v>
      </c>
    </row>
    <row r="1411" spans="1:17" x14ac:dyDescent="0.3">
      <c r="A1411">
        <v>71325</v>
      </c>
      <c r="B1411">
        <v>122</v>
      </c>
      <c r="C1411" t="s">
        <v>28</v>
      </c>
      <c r="D1411" t="s">
        <v>114</v>
      </c>
      <c r="E1411">
        <v>830.29</v>
      </c>
      <c r="F1411" s="22">
        <v>45531</v>
      </c>
      <c r="G1411" s="22">
        <v>45530</v>
      </c>
      <c r="H1411" s="22">
        <v>45530</v>
      </c>
      <c r="I1411" s="22">
        <v>45524</v>
      </c>
      <c r="J1411" s="22">
        <v>45525</v>
      </c>
      <c r="K1411" t="s">
        <v>104</v>
      </c>
      <c r="L1411" t="s">
        <v>112</v>
      </c>
      <c r="M1411" t="s">
        <v>113</v>
      </c>
      <c r="N1411" t="s">
        <v>105</v>
      </c>
      <c r="O1411" t="s">
        <v>106</v>
      </c>
      <c r="P1411" t="s">
        <v>107</v>
      </c>
      <c r="Q1411" t="s">
        <v>108</v>
      </c>
    </row>
    <row r="1412" spans="1:17" x14ac:dyDescent="0.3">
      <c r="A1412">
        <v>71339</v>
      </c>
      <c r="B1412">
        <v>122</v>
      </c>
      <c r="C1412" t="s">
        <v>28</v>
      </c>
      <c r="D1412" t="s">
        <v>115</v>
      </c>
      <c r="E1412">
        <v>471.2</v>
      </c>
      <c r="F1412" s="22">
        <v>45530</v>
      </c>
      <c r="G1412" s="22">
        <v>45530</v>
      </c>
      <c r="H1412" s="22">
        <v>45530</v>
      </c>
      <c r="I1412" s="22">
        <v>45518</v>
      </c>
      <c r="J1412" s="22">
        <v>45525</v>
      </c>
      <c r="K1412" t="s">
        <v>104</v>
      </c>
      <c r="N1412" t="s">
        <v>105</v>
      </c>
      <c r="O1412" t="s">
        <v>106</v>
      </c>
      <c r="P1412" t="s">
        <v>107</v>
      </c>
      <c r="Q1412" t="s">
        <v>108</v>
      </c>
    </row>
    <row r="1413" spans="1:17" x14ac:dyDescent="0.3">
      <c r="A1413">
        <v>71341</v>
      </c>
      <c r="B1413">
        <v>122</v>
      </c>
      <c r="C1413" t="s">
        <v>28</v>
      </c>
      <c r="D1413" t="s">
        <v>280</v>
      </c>
      <c r="E1413">
        <v>1700.6</v>
      </c>
      <c r="F1413" s="22">
        <v>45532</v>
      </c>
      <c r="G1413" s="22">
        <v>45530</v>
      </c>
      <c r="H1413" s="22">
        <v>45530</v>
      </c>
      <c r="I1413" s="22">
        <v>45518</v>
      </c>
      <c r="J1413" s="22">
        <v>45525</v>
      </c>
      <c r="K1413" t="s">
        <v>104</v>
      </c>
      <c r="N1413" t="s">
        <v>105</v>
      </c>
      <c r="O1413" t="s">
        <v>106</v>
      </c>
      <c r="P1413" t="s">
        <v>107</v>
      </c>
      <c r="Q1413" t="s">
        <v>108</v>
      </c>
    </row>
    <row r="1414" spans="1:17" x14ac:dyDescent="0.3">
      <c r="A1414">
        <v>71345</v>
      </c>
      <c r="B1414">
        <v>122</v>
      </c>
      <c r="C1414" t="s">
        <v>28</v>
      </c>
      <c r="D1414" t="s">
        <v>195</v>
      </c>
      <c r="E1414">
        <v>3577.19</v>
      </c>
      <c r="F1414" s="22">
        <v>45532</v>
      </c>
      <c r="G1414" s="22">
        <v>45530</v>
      </c>
      <c r="H1414" s="22">
        <v>45530</v>
      </c>
      <c r="I1414" s="22">
        <v>45518</v>
      </c>
      <c r="J1414" s="22">
        <v>45525</v>
      </c>
      <c r="K1414" t="s">
        <v>104</v>
      </c>
      <c r="N1414" t="s">
        <v>105</v>
      </c>
      <c r="O1414" t="s">
        <v>106</v>
      </c>
      <c r="P1414" t="s">
        <v>107</v>
      </c>
      <c r="Q1414" t="s">
        <v>108</v>
      </c>
    </row>
    <row r="1415" spans="1:17" x14ac:dyDescent="0.3">
      <c r="A1415">
        <v>71363</v>
      </c>
      <c r="B1415">
        <v>122</v>
      </c>
      <c r="C1415" t="s">
        <v>28</v>
      </c>
      <c r="D1415" t="s">
        <v>201</v>
      </c>
      <c r="E1415">
        <v>1176</v>
      </c>
      <c r="F1415" s="22">
        <v>45532</v>
      </c>
      <c r="G1415" s="22">
        <v>45530</v>
      </c>
      <c r="H1415" s="22">
        <v>45530</v>
      </c>
      <c r="I1415" s="22">
        <v>45518</v>
      </c>
      <c r="J1415" s="22">
        <v>45525</v>
      </c>
      <c r="K1415" t="s">
        <v>104</v>
      </c>
      <c r="N1415" t="s">
        <v>105</v>
      </c>
      <c r="O1415" t="s">
        <v>106</v>
      </c>
      <c r="P1415" t="s">
        <v>107</v>
      </c>
      <c r="Q1415" t="s">
        <v>108</v>
      </c>
    </row>
    <row r="1416" spans="1:17" x14ac:dyDescent="0.3">
      <c r="A1416">
        <v>71371</v>
      </c>
      <c r="B1416">
        <v>122</v>
      </c>
      <c r="C1416" t="s">
        <v>28</v>
      </c>
      <c r="D1416" t="s">
        <v>203</v>
      </c>
      <c r="E1416">
        <v>237.3</v>
      </c>
      <c r="F1416" s="22">
        <v>45531</v>
      </c>
      <c r="G1416" s="22">
        <v>45530</v>
      </c>
      <c r="H1416" s="22">
        <v>45530</v>
      </c>
      <c r="I1416" s="22">
        <v>45517</v>
      </c>
      <c r="J1416" s="22">
        <v>45525</v>
      </c>
      <c r="K1416" t="s">
        <v>104</v>
      </c>
      <c r="N1416" t="s">
        <v>105</v>
      </c>
      <c r="O1416" t="s">
        <v>106</v>
      </c>
      <c r="P1416" t="s">
        <v>107</v>
      </c>
      <c r="Q1416" t="s">
        <v>108</v>
      </c>
    </row>
    <row r="1417" spans="1:17" x14ac:dyDescent="0.3">
      <c r="A1417">
        <v>71380</v>
      </c>
      <c r="B1417">
        <v>122</v>
      </c>
      <c r="C1417" t="s">
        <v>28</v>
      </c>
      <c r="D1417" t="s">
        <v>288</v>
      </c>
      <c r="E1417">
        <v>79.5</v>
      </c>
      <c r="F1417" s="22">
        <v>45532</v>
      </c>
      <c r="G1417" s="22">
        <v>45530</v>
      </c>
      <c r="H1417" s="22">
        <v>45530</v>
      </c>
      <c r="I1417" s="22">
        <v>45517</v>
      </c>
      <c r="J1417" s="22">
        <v>45525</v>
      </c>
      <c r="K1417" t="s">
        <v>104</v>
      </c>
      <c r="N1417" t="s">
        <v>105</v>
      </c>
      <c r="O1417" t="s">
        <v>106</v>
      </c>
      <c r="P1417" t="s">
        <v>107</v>
      </c>
      <c r="Q1417" t="s">
        <v>108</v>
      </c>
    </row>
    <row r="1418" spans="1:17" x14ac:dyDescent="0.3">
      <c r="A1418">
        <v>71412</v>
      </c>
      <c r="B1418">
        <v>122</v>
      </c>
      <c r="C1418" t="s">
        <v>28</v>
      </c>
      <c r="D1418" t="s">
        <v>196</v>
      </c>
      <c r="E1418">
        <v>716.25</v>
      </c>
      <c r="F1418" s="22">
        <v>45530</v>
      </c>
      <c r="G1418" s="22">
        <v>45530</v>
      </c>
      <c r="H1418" s="22">
        <v>45530</v>
      </c>
      <c r="I1418" s="22">
        <v>45517</v>
      </c>
      <c r="J1418" s="22">
        <v>45525</v>
      </c>
      <c r="K1418" t="s">
        <v>104</v>
      </c>
      <c r="N1418" t="s">
        <v>105</v>
      </c>
      <c r="O1418" t="s">
        <v>106</v>
      </c>
      <c r="P1418" t="s">
        <v>107</v>
      </c>
      <c r="Q1418" t="s">
        <v>108</v>
      </c>
    </row>
    <row r="1419" spans="1:17" x14ac:dyDescent="0.3">
      <c r="A1419">
        <v>71414</v>
      </c>
      <c r="B1419">
        <v>122</v>
      </c>
      <c r="C1419" t="s">
        <v>28</v>
      </c>
      <c r="D1419" t="s">
        <v>207</v>
      </c>
      <c r="E1419">
        <v>1096</v>
      </c>
      <c r="F1419" s="22">
        <v>45532</v>
      </c>
      <c r="G1419" s="22">
        <v>45530</v>
      </c>
      <c r="H1419" s="22">
        <v>45530</v>
      </c>
      <c r="I1419" s="22">
        <v>45518</v>
      </c>
      <c r="J1419" s="22">
        <v>45525</v>
      </c>
      <c r="K1419" t="s">
        <v>104</v>
      </c>
      <c r="N1419" t="s">
        <v>105</v>
      </c>
      <c r="O1419" t="s">
        <v>106</v>
      </c>
      <c r="P1419" t="s">
        <v>107</v>
      </c>
      <c r="Q1419" t="s">
        <v>108</v>
      </c>
    </row>
    <row r="1420" spans="1:17" x14ac:dyDescent="0.3">
      <c r="A1420">
        <v>71426</v>
      </c>
      <c r="B1420">
        <v>122</v>
      </c>
      <c r="C1420" t="s">
        <v>28</v>
      </c>
      <c r="D1420" t="s">
        <v>205</v>
      </c>
      <c r="E1420">
        <v>115.71</v>
      </c>
      <c r="F1420" s="22">
        <v>45531</v>
      </c>
      <c r="G1420" s="22">
        <v>45530</v>
      </c>
      <c r="H1420" s="22">
        <v>45530</v>
      </c>
      <c r="I1420" s="22">
        <v>45517</v>
      </c>
      <c r="J1420" s="22">
        <v>45525</v>
      </c>
      <c r="K1420" t="s">
        <v>104</v>
      </c>
      <c r="N1420" t="s">
        <v>105</v>
      </c>
      <c r="O1420" t="s">
        <v>106</v>
      </c>
      <c r="P1420" t="s">
        <v>107</v>
      </c>
      <c r="Q1420" t="s">
        <v>108</v>
      </c>
    </row>
    <row r="1421" spans="1:17" x14ac:dyDescent="0.3">
      <c r="A1421">
        <v>71452</v>
      </c>
      <c r="B1421">
        <v>122</v>
      </c>
      <c r="C1421" t="s">
        <v>28</v>
      </c>
      <c r="D1421" t="s">
        <v>223</v>
      </c>
      <c r="E1421">
        <v>640</v>
      </c>
      <c r="F1421" s="22">
        <v>45532</v>
      </c>
      <c r="G1421" s="22">
        <v>45530</v>
      </c>
      <c r="H1421" s="22">
        <v>45530</v>
      </c>
      <c r="I1421" s="22">
        <v>45517</v>
      </c>
      <c r="J1421" s="22">
        <v>45525</v>
      </c>
      <c r="K1421" t="s">
        <v>104</v>
      </c>
      <c r="N1421" t="s">
        <v>105</v>
      </c>
      <c r="O1421" t="s">
        <v>106</v>
      </c>
      <c r="P1421" t="s">
        <v>107</v>
      </c>
      <c r="Q1421" t="s">
        <v>108</v>
      </c>
    </row>
    <row r="1422" spans="1:17" x14ac:dyDescent="0.3">
      <c r="A1422">
        <v>71473</v>
      </c>
      <c r="B1422">
        <v>122</v>
      </c>
      <c r="C1422" t="s">
        <v>28</v>
      </c>
      <c r="D1422" t="s">
        <v>159</v>
      </c>
      <c r="E1422">
        <v>242.1</v>
      </c>
      <c r="F1422" s="22">
        <v>45530</v>
      </c>
      <c r="G1422" s="22">
        <v>45530</v>
      </c>
      <c r="H1422" s="22">
        <v>45530</v>
      </c>
      <c r="I1422" s="22">
        <v>45516</v>
      </c>
      <c r="J1422" s="22">
        <v>45525</v>
      </c>
      <c r="K1422" t="s">
        <v>104</v>
      </c>
      <c r="N1422" t="s">
        <v>105</v>
      </c>
      <c r="O1422" t="s">
        <v>106</v>
      </c>
      <c r="P1422" t="s">
        <v>107</v>
      </c>
      <c r="Q1422" t="s">
        <v>108</v>
      </c>
    </row>
    <row r="1423" spans="1:17" x14ac:dyDescent="0.3">
      <c r="A1423">
        <v>71478</v>
      </c>
      <c r="B1423">
        <v>122</v>
      </c>
      <c r="C1423" t="s">
        <v>28</v>
      </c>
      <c r="D1423" t="s">
        <v>288</v>
      </c>
      <c r="E1423">
        <v>701.85</v>
      </c>
      <c r="F1423" s="22">
        <v>45531</v>
      </c>
      <c r="G1423" s="22">
        <v>45530</v>
      </c>
      <c r="H1423" s="22">
        <v>45530</v>
      </c>
      <c r="I1423" s="22">
        <v>45516</v>
      </c>
      <c r="J1423" s="22">
        <v>45525</v>
      </c>
      <c r="K1423" t="s">
        <v>104</v>
      </c>
      <c r="N1423" t="s">
        <v>105</v>
      </c>
      <c r="O1423" t="s">
        <v>106</v>
      </c>
      <c r="P1423" t="s">
        <v>107</v>
      </c>
      <c r="Q1423" t="s">
        <v>108</v>
      </c>
    </row>
    <row r="1424" spans="1:17" x14ac:dyDescent="0.3">
      <c r="A1424">
        <v>71479</v>
      </c>
      <c r="B1424">
        <v>122</v>
      </c>
      <c r="C1424" t="s">
        <v>28</v>
      </c>
      <c r="D1424" t="s">
        <v>162</v>
      </c>
      <c r="E1424">
        <v>431.78</v>
      </c>
      <c r="F1424" s="22">
        <v>45531</v>
      </c>
      <c r="G1424" s="22">
        <v>45530</v>
      </c>
      <c r="H1424" s="22">
        <v>45530</v>
      </c>
      <c r="I1424" s="22">
        <v>45516</v>
      </c>
      <c r="J1424" s="22">
        <v>45525</v>
      </c>
      <c r="K1424" t="s">
        <v>104</v>
      </c>
      <c r="N1424" t="s">
        <v>105</v>
      </c>
      <c r="O1424" t="s">
        <v>106</v>
      </c>
      <c r="P1424" t="s">
        <v>107</v>
      </c>
      <c r="Q1424" t="s">
        <v>108</v>
      </c>
    </row>
    <row r="1425" spans="1:17" x14ac:dyDescent="0.3">
      <c r="A1425">
        <v>71483</v>
      </c>
      <c r="B1425">
        <v>122</v>
      </c>
      <c r="C1425" t="s">
        <v>28</v>
      </c>
      <c r="D1425" t="s">
        <v>375</v>
      </c>
      <c r="E1425">
        <v>983.24</v>
      </c>
      <c r="F1425" s="22">
        <v>45532</v>
      </c>
      <c r="G1425" s="22">
        <v>45530</v>
      </c>
      <c r="H1425" s="22">
        <v>45530</v>
      </c>
      <c r="I1425" s="22">
        <v>45518</v>
      </c>
      <c r="J1425" s="22">
        <v>45525</v>
      </c>
      <c r="K1425" t="s">
        <v>104</v>
      </c>
      <c r="N1425" t="s">
        <v>105</v>
      </c>
      <c r="O1425" t="s">
        <v>106</v>
      </c>
      <c r="P1425" t="s">
        <v>107</v>
      </c>
      <c r="Q1425" t="s">
        <v>108</v>
      </c>
    </row>
    <row r="1426" spans="1:17" x14ac:dyDescent="0.3">
      <c r="A1426">
        <v>71484</v>
      </c>
      <c r="B1426">
        <v>122</v>
      </c>
      <c r="C1426" t="s">
        <v>28</v>
      </c>
      <c r="D1426" t="s">
        <v>204</v>
      </c>
      <c r="E1426">
        <v>1181.4000000000001</v>
      </c>
      <c r="F1426" s="22">
        <v>45531</v>
      </c>
      <c r="G1426" s="22">
        <v>45530</v>
      </c>
      <c r="H1426" s="22">
        <v>45530</v>
      </c>
      <c r="I1426" s="22">
        <v>45517</v>
      </c>
      <c r="J1426" s="22">
        <v>45525</v>
      </c>
      <c r="K1426" t="s">
        <v>104</v>
      </c>
      <c r="N1426" t="s">
        <v>105</v>
      </c>
      <c r="O1426" t="s">
        <v>106</v>
      </c>
      <c r="P1426" t="s">
        <v>107</v>
      </c>
      <c r="Q1426" t="s">
        <v>108</v>
      </c>
    </row>
    <row r="1427" spans="1:17" x14ac:dyDescent="0.3">
      <c r="A1427">
        <v>71485</v>
      </c>
      <c r="B1427">
        <v>122</v>
      </c>
      <c r="C1427" t="s">
        <v>28</v>
      </c>
      <c r="D1427" t="s">
        <v>199</v>
      </c>
      <c r="E1427">
        <v>568.5</v>
      </c>
      <c r="F1427" s="22">
        <v>45532</v>
      </c>
      <c r="G1427" s="22">
        <v>45530</v>
      </c>
      <c r="H1427" s="22">
        <v>45530</v>
      </c>
      <c r="I1427" s="22">
        <v>45517</v>
      </c>
      <c r="J1427" s="22">
        <v>45525</v>
      </c>
      <c r="K1427" t="s">
        <v>104</v>
      </c>
      <c r="N1427" t="s">
        <v>105</v>
      </c>
      <c r="O1427" t="s">
        <v>106</v>
      </c>
      <c r="P1427" t="s">
        <v>107</v>
      </c>
      <c r="Q1427" t="s">
        <v>108</v>
      </c>
    </row>
    <row r="1428" spans="1:17" x14ac:dyDescent="0.3">
      <c r="A1428">
        <v>71486</v>
      </c>
      <c r="B1428">
        <v>122</v>
      </c>
      <c r="C1428" t="s">
        <v>28</v>
      </c>
      <c r="D1428" t="s">
        <v>208</v>
      </c>
      <c r="E1428">
        <v>298.89999999999998</v>
      </c>
      <c r="F1428" s="22">
        <v>45531</v>
      </c>
      <c r="G1428" s="22">
        <v>45530</v>
      </c>
      <c r="H1428" s="22">
        <v>45530</v>
      </c>
      <c r="I1428" s="22">
        <v>45517</v>
      </c>
      <c r="J1428" s="22">
        <v>45525</v>
      </c>
      <c r="K1428" t="s">
        <v>104</v>
      </c>
      <c r="N1428" t="s">
        <v>105</v>
      </c>
      <c r="O1428" t="s">
        <v>106</v>
      </c>
      <c r="P1428" t="s">
        <v>107</v>
      </c>
      <c r="Q1428" t="s">
        <v>108</v>
      </c>
    </row>
    <row r="1429" spans="1:17" x14ac:dyDescent="0.3">
      <c r="A1429">
        <v>71487</v>
      </c>
      <c r="B1429">
        <v>122</v>
      </c>
      <c r="C1429" t="s">
        <v>28</v>
      </c>
      <c r="D1429" t="s">
        <v>208</v>
      </c>
      <c r="E1429">
        <v>127.4</v>
      </c>
      <c r="F1429" s="22">
        <v>45531</v>
      </c>
      <c r="G1429" s="22">
        <v>45530</v>
      </c>
      <c r="H1429" s="22">
        <v>45530</v>
      </c>
      <c r="I1429" s="22">
        <v>45517</v>
      </c>
      <c r="J1429" s="22">
        <v>45525</v>
      </c>
      <c r="K1429" t="s">
        <v>104</v>
      </c>
      <c r="N1429" t="s">
        <v>105</v>
      </c>
      <c r="O1429" t="s">
        <v>106</v>
      </c>
      <c r="P1429" t="s">
        <v>107</v>
      </c>
      <c r="Q1429" t="s">
        <v>108</v>
      </c>
    </row>
    <row r="1430" spans="1:17" x14ac:dyDescent="0.3">
      <c r="A1430">
        <v>71488</v>
      </c>
      <c r="B1430">
        <v>122</v>
      </c>
      <c r="C1430" t="s">
        <v>28</v>
      </c>
      <c r="D1430" t="s">
        <v>206</v>
      </c>
      <c r="E1430">
        <v>290</v>
      </c>
      <c r="F1430" s="22">
        <v>45530</v>
      </c>
      <c r="G1430" s="22">
        <v>45530</v>
      </c>
      <c r="H1430" s="22">
        <v>45530</v>
      </c>
      <c r="I1430" s="22">
        <v>45518</v>
      </c>
      <c r="J1430" s="22">
        <v>45525</v>
      </c>
      <c r="K1430" t="s">
        <v>104</v>
      </c>
      <c r="N1430" t="s">
        <v>105</v>
      </c>
      <c r="O1430" t="s">
        <v>106</v>
      </c>
      <c r="P1430" t="s">
        <v>107</v>
      </c>
      <c r="Q1430" t="s">
        <v>108</v>
      </c>
    </row>
    <row r="1431" spans="1:17" x14ac:dyDescent="0.3">
      <c r="A1431">
        <v>71495</v>
      </c>
      <c r="B1431">
        <v>122</v>
      </c>
      <c r="C1431" t="s">
        <v>28</v>
      </c>
      <c r="D1431" t="s">
        <v>261</v>
      </c>
      <c r="E1431">
        <v>3824.23</v>
      </c>
      <c r="F1431" s="22">
        <v>45530</v>
      </c>
      <c r="G1431" s="22">
        <v>45530</v>
      </c>
      <c r="H1431" s="22">
        <v>45530</v>
      </c>
      <c r="I1431" s="22">
        <v>45517</v>
      </c>
      <c r="J1431" s="22">
        <v>45525</v>
      </c>
      <c r="K1431" t="s">
        <v>104</v>
      </c>
      <c r="N1431" t="s">
        <v>105</v>
      </c>
      <c r="O1431" t="s">
        <v>106</v>
      </c>
      <c r="P1431" t="s">
        <v>107</v>
      </c>
      <c r="Q1431" t="s">
        <v>108</v>
      </c>
    </row>
    <row r="1432" spans="1:17" x14ac:dyDescent="0.3">
      <c r="A1432">
        <v>71506</v>
      </c>
      <c r="B1432">
        <v>122</v>
      </c>
      <c r="C1432" t="s">
        <v>28</v>
      </c>
      <c r="D1432" t="s">
        <v>424</v>
      </c>
      <c r="E1432">
        <v>2400</v>
      </c>
      <c r="F1432" s="22">
        <v>45531</v>
      </c>
      <c r="G1432" s="22">
        <v>45530</v>
      </c>
      <c r="H1432" s="22">
        <v>45530</v>
      </c>
      <c r="I1432" s="22">
        <v>45517</v>
      </c>
      <c r="J1432" s="22">
        <v>45526</v>
      </c>
      <c r="K1432" t="s">
        <v>119</v>
      </c>
      <c r="L1432" t="s">
        <v>172</v>
      </c>
      <c r="M1432" t="s">
        <v>173</v>
      </c>
      <c r="N1432" t="s">
        <v>105</v>
      </c>
      <c r="O1432" t="s">
        <v>106</v>
      </c>
      <c r="P1432" t="s">
        <v>107</v>
      </c>
      <c r="Q1432" t="s">
        <v>108</v>
      </c>
    </row>
    <row r="1433" spans="1:17" x14ac:dyDescent="0.3">
      <c r="A1433">
        <v>72057</v>
      </c>
      <c r="B1433">
        <v>122</v>
      </c>
      <c r="C1433" t="s">
        <v>28</v>
      </c>
      <c r="D1433" t="s">
        <v>180</v>
      </c>
      <c r="E1433">
        <v>208.1</v>
      </c>
      <c r="F1433" s="22">
        <v>45530</v>
      </c>
      <c r="G1433" s="22"/>
      <c r="H1433" s="22">
        <v>45530</v>
      </c>
      <c r="I1433" s="22">
        <v>45530</v>
      </c>
      <c r="J1433" s="22">
        <v>45531</v>
      </c>
      <c r="K1433" t="s">
        <v>181</v>
      </c>
      <c r="L1433" t="s">
        <v>182</v>
      </c>
      <c r="M1433" t="s">
        <v>18</v>
      </c>
      <c r="Q1433" t="s">
        <v>108</v>
      </c>
    </row>
    <row r="1434" spans="1:17" x14ac:dyDescent="0.3">
      <c r="A1434">
        <v>68336</v>
      </c>
      <c r="B1434">
        <v>122</v>
      </c>
      <c r="C1434" t="s">
        <v>28</v>
      </c>
      <c r="D1434" t="s">
        <v>425</v>
      </c>
      <c r="E1434">
        <v>1773.48</v>
      </c>
      <c r="F1434" s="22">
        <v>45530</v>
      </c>
      <c r="G1434" s="22">
        <v>45530</v>
      </c>
      <c r="H1434" s="22">
        <v>45530</v>
      </c>
      <c r="I1434" s="22">
        <v>45498</v>
      </c>
      <c r="J1434" s="22">
        <v>45506</v>
      </c>
      <c r="K1434" t="s">
        <v>104</v>
      </c>
      <c r="N1434" t="s">
        <v>105</v>
      </c>
      <c r="O1434" t="s">
        <v>106</v>
      </c>
      <c r="P1434" t="s">
        <v>107</v>
      </c>
      <c r="Q1434" t="s">
        <v>108</v>
      </c>
    </row>
    <row r="1435" spans="1:17" x14ac:dyDescent="0.3">
      <c r="A1435">
        <v>68346</v>
      </c>
      <c r="B1435">
        <v>122</v>
      </c>
      <c r="C1435" t="s">
        <v>28</v>
      </c>
      <c r="D1435" t="s">
        <v>224</v>
      </c>
      <c r="E1435">
        <v>277.37</v>
      </c>
      <c r="F1435" s="22">
        <v>45530</v>
      </c>
      <c r="G1435" s="22">
        <v>45530</v>
      </c>
      <c r="H1435" s="22">
        <v>45530</v>
      </c>
      <c r="I1435" s="22">
        <v>45502</v>
      </c>
      <c r="J1435" s="22">
        <v>45506</v>
      </c>
      <c r="K1435" t="s">
        <v>104</v>
      </c>
      <c r="N1435" t="s">
        <v>105</v>
      </c>
      <c r="O1435" t="s">
        <v>106</v>
      </c>
      <c r="P1435" t="s">
        <v>107</v>
      </c>
      <c r="Q1435" t="s">
        <v>108</v>
      </c>
    </row>
    <row r="1436" spans="1:17" x14ac:dyDescent="0.3">
      <c r="A1436">
        <v>68534</v>
      </c>
      <c r="B1436">
        <v>122</v>
      </c>
      <c r="C1436" t="s">
        <v>28</v>
      </c>
      <c r="D1436" t="s">
        <v>210</v>
      </c>
      <c r="E1436">
        <v>1168.3699999999999</v>
      </c>
      <c r="F1436" s="22">
        <v>45532</v>
      </c>
      <c r="G1436" s="22">
        <v>45530</v>
      </c>
      <c r="H1436" s="22">
        <v>45530</v>
      </c>
      <c r="I1436" s="22">
        <v>45504</v>
      </c>
      <c r="J1436" s="22">
        <v>45506</v>
      </c>
      <c r="K1436" t="s">
        <v>104</v>
      </c>
      <c r="N1436" t="s">
        <v>105</v>
      </c>
      <c r="O1436" t="s">
        <v>106</v>
      </c>
      <c r="P1436" t="s">
        <v>107</v>
      </c>
      <c r="Q1436" t="s">
        <v>108</v>
      </c>
    </row>
    <row r="1437" spans="1:17" x14ac:dyDescent="0.3">
      <c r="A1437">
        <v>69489</v>
      </c>
      <c r="B1437">
        <v>122</v>
      </c>
      <c r="C1437" t="s">
        <v>28</v>
      </c>
      <c r="D1437" t="s">
        <v>220</v>
      </c>
      <c r="E1437">
        <v>498.83</v>
      </c>
      <c r="F1437" s="22">
        <v>45530</v>
      </c>
      <c r="G1437" s="22">
        <v>45530</v>
      </c>
      <c r="H1437" s="22">
        <v>45530</v>
      </c>
      <c r="I1437" s="22">
        <v>45509</v>
      </c>
      <c r="J1437" s="22">
        <v>45512</v>
      </c>
      <c r="K1437" t="s">
        <v>104</v>
      </c>
      <c r="N1437" t="s">
        <v>105</v>
      </c>
      <c r="O1437" t="s">
        <v>106</v>
      </c>
      <c r="P1437" t="s">
        <v>107</v>
      </c>
      <c r="Q1437" t="s">
        <v>108</v>
      </c>
    </row>
    <row r="1438" spans="1:17" x14ac:dyDescent="0.3">
      <c r="A1438">
        <v>69991</v>
      </c>
      <c r="B1438">
        <v>122</v>
      </c>
      <c r="C1438" t="s">
        <v>28</v>
      </c>
      <c r="D1438" t="s">
        <v>156</v>
      </c>
      <c r="E1438">
        <v>435.12</v>
      </c>
      <c r="F1438" s="22">
        <v>45530</v>
      </c>
      <c r="G1438" s="22">
        <v>45530</v>
      </c>
      <c r="H1438" s="22">
        <v>45530</v>
      </c>
      <c r="I1438" s="22">
        <v>45505</v>
      </c>
      <c r="J1438" s="22">
        <v>45517</v>
      </c>
      <c r="K1438" t="s">
        <v>104</v>
      </c>
      <c r="L1438" t="s">
        <v>120</v>
      </c>
      <c r="M1438" t="s">
        <v>156</v>
      </c>
      <c r="N1438" t="s">
        <v>105</v>
      </c>
      <c r="O1438" t="s">
        <v>106</v>
      </c>
      <c r="P1438" t="s">
        <v>107</v>
      </c>
      <c r="Q1438" t="s">
        <v>108</v>
      </c>
    </row>
    <row r="1439" spans="1:17" x14ac:dyDescent="0.3">
      <c r="A1439">
        <v>69992</v>
      </c>
      <c r="B1439">
        <v>122</v>
      </c>
      <c r="C1439" t="s">
        <v>28</v>
      </c>
      <c r="D1439" t="s">
        <v>156</v>
      </c>
      <c r="E1439">
        <v>181.87</v>
      </c>
      <c r="F1439" s="22">
        <v>45530</v>
      </c>
      <c r="G1439" s="22">
        <v>45530</v>
      </c>
      <c r="H1439" s="22">
        <v>45530</v>
      </c>
      <c r="I1439" s="22">
        <v>45505</v>
      </c>
      <c r="J1439" s="22">
        <v>45517</v>
      </c>
      <c r="K1439" t="s">
        <v>104</v>
      </c>
      <c r="L1439" t="s">
        <v>120</v>
      </c>
      <c r="M1439" t="s">
        <v>156</v>
      </c>
      <c r="N1439" t="s">
        <v>105</v>
      </c>
      <c r="O1439" t="s">
        <v>106</v>
      </c>
      <c r="P1439" t="s">
        <v>107</v>
      </c>
      <c r="Q1439" t="s">
        <v>108</v>
      </c>
    </row>
    <row r="1440" spans="1:17" x14ac:dyDescent="0.3">
      <c r="A1440">
        <v>70096</v>
      </c>
      <c r="B1440">
        <v>122</v>
      </c>
      <c r="C1440" t="s">
        <v>28</v>
      </c>
      <c r="D1440" t="s">
        <v>288</v>
      </c>
      <c r="E1440">
        <v>499.55</v>
      </c>
      <c r="F1440" s="22">
        <v>45530</v>
      </c>
      <c r="G1440" s="22">
        <v>45530</v>
      </c>
      <c r="H1440" s="22">
        <v>45530</v>
      </c>
      <c r="I1440" s="22">
        <v>45513</v>
      </c>
      <c r="J1440" s="22">
        <v>45517</v>
      </c>
      <c r="K1440" t="s">
        <v>104</v>
      </c>
      <c r="N1440" t="s">
        <v>105</v>
      </c>
      <c r="O1440" t="s">
        <v>106</v>
      </c>
      <c r="P1440" t="s">
        <v>107</v>
      </c>
      <c r="Q1440" t="s">
        <v>108</v>
      </c>
    </row>
    <row r="1441" spans="1:17" x14ac:dyDescent="0.3">
      <c r="A1441">
        <v>70099</v>
      </c>
      <c r="B1441">
        <v>122</v>
      </c>
      <c r="C1441" t="s">
        <v>28</v>
      </c>
      <c r="D1441" t="s">
        <v>159</v>
      </c>
      <c r="E1441">
        <v>798.75</v>
      </c>
      <c r="F1441" s="22">
        <v>45530</v>
      </c>
      <c r="G1441" s="22">
        <v>45530</v>
      </c>
      <c r="H1441" s="22">
        <v>45530</v>
      </c>
      <c r="I1441" s="22">
        <v>45513</v>
      </c>
      <c r="J1441" s="22">
        <v>45517</v>
      </c>
      <c r="K1441" t="s">
        <v>104</v>
      </c>
      <c r="N1441" t="s">
        <v>105</v>
      </c>
      <c r="O1441" t="s">
        <v>106</v>
      </c>
      <c r="P1441" t="s">
        <v>107</v>
      </c>
      <c r="Q1441" t="s">
        <v>108</v>
      </c>
    </row>
    <row r="1442" spans="1:17" x14ac:dyDescent="0.3">
      <c r="A1442">
        <v>70104</v>
      </c>
      <c r="B1442">
        <v>122</v>
      </c>
      <c r="C1442" t="s">
        <v>28</v>
      </c>
      <c r="D1442" t="s">
        <v>110</v>
      </c>
      <c r="E1442">
        <v>800.1</v>
      </c>
      <c r="F1442" s="22">
        <v>45531</v>
      </c>
      <c r="G1442" s="22">
        <v>45530</v>
      </c>
      <c r="H1442" s="22">
        <v>45530</v>
      </c>
      <c r="I1442" s="22">
        <v>45516</v>
      </c>
      <c r="J1442" s="22">
        <v>45517</v>
      </c>
      <c r="K1442" t="s">
        <v>104</v>
      </c>
      <c r="N1442" t="s">
        <v>105</v>
      </c>
      <c r="O1442" t="s">
        <v>106</v>
      </c>
      <c r="P1442" t="s">
        <v>107</v>
      </c>
      <c r="Q1442" t="s">
        <v>108</v>
      </c>
    </row>
    <row r="1443" spans="1:17" x14ac:dyDescent="0.3">
      <c r="A1443">
        <v>70202</v>
      </c>
      <c r="B1443">
        <v>122</v>
      </c>
      <c r="C1443" t="s">
        <v>28</v>
      </c>
      <c r="D1443" t="s">
        <v>179</v>
      </c>
      <c r="E1443">
        <v>4845.1400000000003</v>
      </c>
      <c r="F1443" s="22">
        <v>45531</v>
      </c>
      <c r="G1443" s="22">
        <v>45530</v>
      </c>
      <c r="H1443" s="22">
        <v>45530</v>
      </c>
      <c r="I1443" s="22">
        <v>45531</v>
      </c>
      <c r="J1443" s="22">
        <v>45518</v>
      </c>
      <c r="K1443" t="s">
        <v>119</v>
      </c>
      <c r="L1443" t="s">
        <v>120</v>
      </c>
      <c r="M1443" t="s">
        <v>353</v>
      </c>
      <c r="N1443" t="s">
        <v>105</v>
      </c>
      <c r="O1443" t="s">
        <v>106</v>
      </c>
      <c r="P1443" t="s">
        <v>107</v>
      </c>
      <c r="Q1443" t="s">
        <v>108</v>
      </c>
    </row>
    <row r="1444" spans="1:17" x14ac:dyDescent="0.3">
      <c r="A1444">
        <v>70226</v>
      </c>
      <c r="B1444">
        <v>122</v>
      </c>
      <c r="C1444" t="s">
        <v>28</v>
      </c>
      <c r="D1444" t="s">
        <v>391</v>
      </c>
      <c r="E1444">
        <v>3225</v>
      </c>
      <c r="F1444" s="22">
        <v>45531</v>
      </c>
      <c r="G1444" s="22">
        <v>45530</v>
      </c>
      <c r="H1444" s="22">
        <v>45530</v>
      </c>
      <c r="I1444" s="22">
        <v>45512</v>
      </c>
      <c r="J1444" s="22">
        <v>45518</v>
      </c>
      <c r="K1444" t="s">
        <v>104</v>
      </c>
      <c r="N1444" t="s">
        <v>105</v>
      </c>
      <c r="O1444" t="s">
        <v>106</v>
      </c>
      <c r="P1444" t="s">
        <v>107</v>
      </c>
      <c r="Q1444" t="s">
        <v>108</v>
      </c>
    </row>
    <row r="1445" spans="1:17" x14ac:dyDescent="0.3">
      <c r="A1445">
        <v>70244</v>
      </c>
      <c r="B1445">
        <v>122</v>
      </c>
      <c r="C1445" t="s">
        <v>28</v>
      </c>
      <c r="D1445" t="s">
        <v>209</v>
      </c>
      <c r="E1445">
        <v>533.46</v>
      </c>
      <c r="F1445" s="22">
        <v>45530</v>
      </c>
      <c r="G1445" s="22">
        <v>45530</v>
      </c>
      <c r="H1445" s="22">
        <v>45530</v>
      </c>
      <c r="I1445" s="22">
        <v>45511</v>
      </c>
      <c r="J1445" s="22">
        <v>45518</v>
      </c>
      <c r="K1445" t="s">
        <v>104</v>
      </c>
      <c r="N1445" t="s">
        <v>105</v>
      </c>
      <c r="O1445" t="s">
        <v>106</v>
      </c>
      <c r="P1445" t="s">
        <v>107</v>
      </c>
      <c r="Q1445" t="s">
        <v>108</v>
      </c>
    </row>
    <row r="1446" spans="1:17" x14ac:dyDescent="0.3">
      <c r="A1446">
        <v>70262</v>
      </c>
      <c r="B1446">
        <v>122</v>
      </c>
      <c r="C1446" t="s">
        <v>28</v>
      </c>
      <c r="D1446" t="s">
        <v>219</v>
      </c>
      <c r="E1446">
        <v>4836</v>
      </c>
      <c r="F1446" s="22">
        <v>45532</v>
      </c>
      <c r="G1446" s="22">
        <v>45530</v>
      </c>
      <c r="H1446" s="22">
        <v>45530</v>
      </c>
      <c r="I1446" s="22">
        <v>45510</v>
      </c>
      <c r="J1446" s="22">
        <v>45518</v>
      </c>
      <c r="K1446" t="s">
        <v>104</v>
      </c>
      <c r="N1446" t="s">
        <v>105</v>
      </c>
      <c r="O1446" t="s">
        <v>106</v>
      </c>
      <c r="P1446" t="s">
        <v>107</v>
      </c>
      <c r="Q1446" t="s">
        <v>108</v>
      </c>
    </row>
    <row r="1447" spans="1:17" x14ac:dyDescent="0.3">
      <c r="A1447">
        <v>70290</v>
      </c>
      <c r="B1447">
        <v>122</v>
      </c>
      <c r="C1447" t="s">
        <v>28</v>
      </c>
      <c r="D1447" t="s">
        <v>211</v>
      </c>
      <c r="E1447">
        <v>2693.71</v>
      </c>
      <c r="F1447" s="22">
        <v>45532</v>
      </c>
      <c r="G1447" s="22">
        <v>45530</v>
      </c>
      <c r="H1447" s="22">
        <v>45530</v>
      </c>
      <c r="I1447" s="22">
        <v>45511</v>
      </c>
      <c r="J1447" s="22">
        <v>45518</v>
      </c>
      <c r="K1447" t="s">
        <v>104</v>
      </c>
      <c r="N1447" t="s">
        <v>105</v>
      </c>
      <c r="O1447" t="s">
        <v>106</v>
      </c>
      <c r="P1447" t="s">
        <v>107</v>
      </c>
      <c r="Q1447" t="s">
        <v>108</v>
      </c>
    </row>
    <row r="1448" spans="1:17" x14ac:dyDescent="0.3">
      <c r="A1448">
        <v>73940</v>
      </c>
      <c r="B1448">
        <v>122</v>
      </c>
      <c r="C1448" t="s">
        <v>28</v>
      </c>
      <c r="D1448" t="s">
        <v>352</v>
      </c>
      <c r="E1448">
        <v>1800</v>
      </c>
      <c r="F1448" s="22">
        <v>45530</v>
      </c>
      <c r="G1448" s="22"/>
      <c r="H1448" s="22">
        <v>45530</v>
      </c>
      <c r="I1448" s="22">
        <v>45530</v>
      </c>
      <c r="J1448" s="22">
        <v>45539</v>
      </c>
      <c r="K1448" t="s">
        <v>181</v>
      </c>
      <c r="L1448" t="s">
        <v>193</v>
      </c>
      <c r="M1448" t="s">
        <v>194</v>
      </c>
      <c r="Q1448" t="s">
        <v>108</v>
      </c>
    </row>
    <row r="1449" spans="1:17" x14ac:dyDescent="0.3">
      <c r="A1449">
        <v>59188</v>
      </c>
      <c r="B1449">
        <v>122</v>
      </c>
      <c r="C1449" t="s">
        <v>28</v>
      </c>
      <c r="D1449" t="s">
        <v>171</v>
      </c>
      <c r="E1449">
        <v>11000</v>
      </c>
      <c r="F1449" s="22">
        <v>45530</v>
      </c>
      <c r="G1449" s="22">
        <v>45530</v>
      </c>
      <c r="H1449" s="22">
        <v>45530</v>
      </c>
      <c r="I1449" s="22">
        <v>45455</v>
      </c>
      <c r="J1449" s="22">
        <v>45460</v>
      </c>
      <c r="K1449" t="s">
        <v>104</v>
      </c>
      <c r="L1449" t="s">
        <v>227</v>
      </c>
      <c r="M1449" t="s">
        <v>382</v>
      </c>
      <c r="N1449" t="s">
        <v>105</v>
      </c>
      <c r="O1449" t="s">
        <v>106</v>
      </c>
      <c r="P1449" t="s">
        <v>107</v>
      </c>
      <c r="Q1449" t="s">
        <v>108</v>
      </c>
    </row>
    <row r="1450" spans="1:17" x14ac:dyDescent="0.3">
      <c r="A1450">
        <v>49760</v>
      </c>
      <c r="B1450">
        <v>122</v>
      </c>
      <c r="C1450" t="s">
        <v>28</v>
      </c>
      <c r="D1450" t="s">
        <v>239</v>
      </c>
      <c r="E1450">
        <v>3346.18</v>
      </c>
      <c r="F1450" s="22">
        <v>45541</v>
      </c>
      <c r="G1450" s="22">
        <v>45530</v>
      </c>
      <c r="H1450" s="22">
        <v>45530</v>
      </c>
      <c r="I1450" s="22">
        <v>45474</v>
      </c>
      <c r="J1450" s="22">
        <v>45398</v>
      </c>
      <c r="K1450" t="s">
        <v>104</v>
      </c>
      <c r="L1450" t="s">
        <v>213</v>
      </c>
      <c r="M1450" t="s">
        <v>240</v>
      </c>
      <c r="N1450" t="s">
        <v>105</v>
      </c>
      <c r="O1450" t="s">
        <v>106</v>
      </c>
      <c r="P1450" t="s">
        <v>107</v>
      </c>
      <c r="Q1450" t="s">
        <v>108</v>
      </c>
    </row>
    <row r="1451" spans="1:17" x14ac:dyDescent="0.3">
      <c r="A1451">
        <v>50156</v>
      </c>
      <c r="B1451">
        <v>122</v>
      </c>
      <c r="C1451" t="s">
        <v>28</v>
      </c>
      <c r="D1451" t="s">
        <v>171</v>
      </c>
      <c r="E1451">
        <v>6533.34</v>
      </c>
      <c r="F1451" s="22">
        <v>45532</v>
      </c>
      <c r="G1451" s="22">
        <v>45530</v>
      </c>
      <c r="H1451" s="22">
        <v>45530</v>
      </c>
      <c r="I1451" s="22">
        <v>45505</v>
      </c>
      <c r="J1451" s="22">
        <v>45399</v>
      </c>
      <c r="K1451" t="s">
        <v>104</v>
      </c>
      <c r="L1451" t="s">
        <v>172</v>
      </c>
      <c r="M1451" t="s">
        <v>173</v>
      </c>
      <c r="N1451" t="s">
        <v>105</v>
      </c>
      <c r="O1451" t="s">
        <v>106</v>
      </c>
      <c r="P1451" t="s">
        <v>107</v>
      </c>
      <c r="Q1451" t="s">
        <v>108</v>
      </c>
    </row>
    <row r="1452" spans="1:17" x14ac:dyDescent="0.3">
      <c r="A1452">
        <v>53178</v>
      </c>
      <c r="B1452">
        <v>122</v>
      </c>
      <c r="C1452" t="s">
        <v>28</v>
      </c>
      <c r="D1452" t="s">
        <v>183</v>
      </c>
      <c r="E1452">
        <v>1697.68</v>
      </c>
      <c r="F1452" s="22">
        <v>45530</v>
      </c>
      <c r="G1452" s="22">
        <v>45530</v>
      </c>
      <c r="H1452" s="22">
        <v>45530</v>
      </c>
      <c r="I1452" s="22">
        <v>45474</v>
      </c>
      <c r="J1452" s="22">
        <v>45420</v>
      </c>
      <c r="K1452" t="s">
        <v>104</v>
      </c>
      <c r="L1452" t="s">
        <v>184</v>
      </c>
      <c r="M1452" t="s">
        <v>185</v>
      </c>
      <c r="N1452" t="s">
        <v>105</v>
      </c>
      <c r="O1452" t="s">
        <v>106</v>
      </c>
      <c r="P1452" t="s">
        <v>107</v>
      </c>
      <c r="Q1452" t="s">
        <v>108</v>
      </c>
    </row>
    <row r="1453" spans="1:17" x14ac:dyDescent="0.3">
      <c r="A1453">
        <v>53179</v>
      </c>
      <c r="B1453">
        <v>122</v>
      </c>
      <c r="C1453" t="s">
        <v>28</v>
      </c>
      <c r="D1453" t="s">
        <v>183</v>
      </c>
      <c r="E1453">
        <v>1573.78</v>
      </c>
      <c r="F1453" s="22">
        <v>45530</v>
      </c>
      <c r="G1453" s="22">
        <v>45530</v>
      </c>
      <c r="H1453" s="22">
        <v>45530</v>
      </c>
      <c r="I1453" s="22">
        <v>45474</v>
      </c>
      <c r="J1453" s="22">
        <v>45420</v>
      </c>
      <c r="K1453" t="s">
        <v>104</v>
      </c>
      <c r="L1453" t="s">
        <v>184</v>
      </c>
      <c r="M1453" t="s">
        <v>185</v>
      </c>
      <c r="N1453" t="s">
        <v>105</v>
      </c>
      <c r="O1453" t="s">
        <v>106</v>
      </c>
      <c r="P1453" t="s">
        <v>107</v>
      </c>
      <c r="Q1453" t="s">
        <v>108</v>
      </c>
    </row>
    <row r="1454" spans="1:17" x14ac:dyDescent="0.3">
      <c r="A1454">
        <v>73939</v>
      </c>
      <c r="B1454">
        <v>122</v>
      </c>
      <c r="C1454" t="s">
        <v>28</v>
      </c>
      <c r="D1454" t="s">
        <v>352</v>
      </c>
      <c r="E1454">
        <v>0.15</v>
      </c>
      <c r="F1454" s="22">
        <v>45528</v>
      </c>
      <c r="G1454" s="22"/>
      <c r="H1454" s="22">
        <v>45528</v>
      </c>
      <c r="I1454" s="22">
        <v>45528</v>
      </c>
      <c r="J1454" s="22">
        <v>45539</v>
      </c>
      <c r="K1454" t="s">
        <v>181</v>
      </c>
      <c r="L1454" t="s">
        <v>190</v>
      </c>
      <c r="M1454" t="s">
        <v>232</v>
      </c>
      <c r="Q1454" t="s">
        <v>108</v>
      </c>
    </row>
    <row r="1455" spans="1:17" x14ac:dyDescent="0.3">
      <c r="A1455">
        <v>60503</v>
      </c>
      <c r="B1455">
        <v>122</v>
      </c>
      <c r="C1455" t="s">
        <v>28</v>
      </c>
      <c r="D1455" t="s">
        <v>236</v>
      </c>
      <c r="E1455">
        <v>314.88</v>
      </c>
      <c r="F1455" s="22">
        <v>45526</v>
      </c>
      <c r="G1455" s="22">
        <v>45525</v>
      </c>
      <c r="H1455" s="22">
        <v>45525</v>
      </c>
      <c r="I1455" s="22">
        <v>45477</v>
      </c>
      <c r="J1455" s="22"/>
      <c r="K1455" t="s">
        <v>104</v>
      </c>
      <c r="L1455" t="s">
        <v>120</v>
      </c>
      <c r="M1455" t="s">
        <v>237</v>
      </c>
      <c r="N1455" t="s">
        <v>105</v>
      </c>
      <c r="O1455" t="s">
        <v>106</v>
      </c>
      <c r="P1455" t="s">
        <v>107</v>
      </c>
      <c r="Q1455" t="s">
        <v>108</v>
      </c>
    </row>
    <row r="1456" spans="1:17" x14ac:dyDescent="0.3">
      <c r="A1456">
        <v>60575</v>
      </c>
      <c r="B1456">
        <v>122</v>
      </c>
      <c r="C1456" t="s">
        <v>28</v>
      </c>
      <c r="D1456" t="s">
        <v>189</v>
      </c>
      <c r="E1456">
        <v>119.99</v>
      </c>
      <c r="F1456" s="22">
        <v>45529</v>
      </c>
      <c r="G1456" s="22">
        <v>45525</v>
      </c>
      <c r="H1456" s="22">
        <v>45525</v>
      </c>
      <c r="I1456" s="22">
        <v>45503</v>
      </c>
      <c r="J1456" s="22"/>
      <c r="K1456" t="s">
        <v>104</v>
      </c>
      <c r="L1456" t="s">
        <v>190</v>
      </c>
      <c r="M1456" t="s">
        <v>191</v>
      </c>
      <c r="N1456" t="s">
        <v>105</v>
      </c>
      <c r="O1456" t="s">
        <v>106</v>
      </c>
      <c r="P1456" t="s">
        <v>107</v>
      </c>
      <c r="Q1456" t="s">
        <v>108</v>
      </c>
    </row>
    <row r="1457" spans="1:17" x14ac:dyDescent="0.3">
      <c r="A1457">
        <v>58516</v>
      </c>
      <c r="B1457">
        <v>122</v>
      </c>
      <c r="C1457" t="s">
        <v>28</v>
      </c>
      <c r="D1457" t="s">
        <v>163</v>
      </c>
      <c r="E1457">
        <v>23002.23</v>
      </c>
      <c r="F1457" s="22">
        <v>45525</v>
      </c>
      <c r="G1457" s="22">
        <v>45523</v>
      </c>
      <c r="H1457" s="22">
        <v>45525</v>
      </c>
      <c r="I1457" s="22">
        <v>45525</v>
      </c>
      <c r="J1457" s="22"/>
      <c r="K1457" t="s">
        <v>104</v>
      </c>
      <c r="L1457" t="s">
        <v>120</v>
      </c>
      <c r="M1457" t="s">
        <v>164</v>
      </c>
      <c r="N1457" t="s">
        <v>105</v>
      </c>
      <c r="O1457" t="s">
        <v>106</v>
      </c>
      <c r="P1457" t="s">
        <v>107</v>
      </c>
      <c r="Q1457" t="s">
        <v>108</v>
      </c>
    </row>
    <row r="1458" spans="1:17" x14ac:dyDescent="0.3">
      <c r="A1458">
        <v>58565</v>
      </c>
      <c r="B1458">
        <v>122</v>
      </c>
      <c r="C1458" t="s">
        <v>28</v>
      </c>
      <c r="D1458" t="s">
        <v>179</v>
      </c>
      <c r="E1458">
        <v>1500</v>
      </c>
      <c r="F1458" s="22">
        <v>45529</v>
      </c>
      <c r="G1458" s="22">
        <v>45525</v>
      </c>
      <c r="H1458" s="22">
        <v>45525</v>
      </c>
      <c r="I1458" s="22">
        <v>45480</v>
      </c>
      <c r="J1458" s="22"/>
      <c r="K1458" t="s">
        <v>119</v>
      </c>
      <c r="L1458" t="s">
        <v>166</v>
      </c>
      <c r="M1458" t="s">
        <v>246</v>
      </c>
      <c r="N1458" t="s">
        <v>105</v>
      </c>
      <c r="O1458" t="s">
        <v>106</v>
      </c>
      <c r="P1458" t="s">
        <v>107</v>
      </c>
      <c r="Q1458" t="s">
        <v>108</v>
      </c>
    </row>
    <row r="1459" spans="1:17" x14ac:dyDescent="0.3">
      <c r="A1459">
        <v>58608</v>
      </c>
      <c r="B1459">
        <v>122</v>
      </c>
      <c r="C1459" t="s">
        <v>28</v>
      </c>
      <c r="D1459" t="s">
        <v>235</v>
      </c>
      <c r="E1459">
        <v>1250</v>
      </c>
      <c r="F1459" s="22">
        <v>45527</v>
      </c>
      <c r="G1459" s="22">
        <v>45525</v>
      </c>
      <c r="H1459" s="22">
        <v>45525</v>
      </c>
      <c r="I1459" s="22">
        <v>45510</v>
      </c>
      <c r="J1459" s="22"/>
      <c r="K1459" t="s">
        <v>104</v>
      </c>
      <c r="L1459" t="s">
        <v>166</v>
      </c>
      <c r="M1459" t="s">
        <v>167</v>
      </c>
      <c r="N1459" t="s">
        <v>105</v>
      </c>
      <c r="O1459" t="s">
        <v>106</v>
      </c>
      <c r="P1459" t="s">
        <v>107</v>
      </c>
      <c r="Q1459" t="s">
        <v>108</v>
      </c>
    </row>
    <row r="1460" spans="1:17" x14ac:dyDescent="0.3">
      <c r="A1460">
        <v>58796</v>
      </c>
      <c r="B1460">
        <v>122</v>
      </c>
      <c r="C1460" t="s">
        <v>28</v>
      </c>
      <c r="D1460" t="s">
        <v>233</v>
      </c>
      <c r="E1460">
        <v>8360</v>
      </c>
      <c r="F1460" s="22">
        <v>45524</v>
      </c>
      <c r="G1460" s="22">
        <v>45523</v>
      </c>
      <c r="H1460" s="22">
        <v>45525</v>
      </c>
      <c r="I1460" s="22">
        <v>45505</v>
      </c>
      <c r="J1460" s="22"/>
      <c r="K1460" t="s">
        <v>119</v>
      </c>
      <c r="L1460" t="s">
        <v>166</v>
      </c>
      <c r="M1460" t="s">
        <v>234</v>
      </c>
      <c r="N1460" t="s">
        <v>105</v>
      </c>
      <c r="O1460" t="s">
        <v>106</v>
      </c>
      <c r="P1460" t="s">
        <v>107</v>
      </c>
      <c r="Q1460" t="s">
        <v>108</v>
      </c>
    </row>
    <row r="1461" spans="1:17" x14ac:dyDescent="0.3">
      <c r="A1461">
        <v>56043</v>
      </c>
      <c r="B1461">
        <v>122</v>
      </c>
      <c r="C1461" t="s">
        <v>28</v>
      </c>
      <c r="D1461" t="s">
        <v>242</v>
      </c>
      <c r="E1461">
        <v>262</v>
      </c>
      <c r="F1461" s="22">
        <v>45538</v>
      </c>
      <c r="G1461" s="22">
        <v>45523</v>
      </c>
      <c r="H1461" s="22">
        <v>45525</v>
      </c>
      <c r="I1461" s="22">
        <v>45505</v>
      </c>
      <c r="J1461" s="22">
        <v>45441</v>
      </c>
      <c r="K1461" t="s">
        <v>119</v>
      </c>
      <c r="L1461" t="s">
        <v>213</v>
      </c>
      <c r="M1461" t="s">
        <v>243</v>
      </c>
      <c r="N1461" t="s">
        <v>105</v>
      </c>
      <c r="O1461" t="s">
        <v>106</v>
      </c>
      <c r="P1461" t="s">
        <v>107</v>
      </c>
      <c r="Q1461" t="s">
        <v>108</v>
      </c>
    </row>
    <row r="1462" spans="1:17" x14ac:dyDescent="0.3">
      <c r="A1462">
        <v>56044</v>
      </c>
      <c r="B1462">
        <v>122</v>
      </c>
      <c r="C1462" t="s">
        <v>28</v>
      </c>
      <c r="D1462" t="s">
        <v>242</v>
      </c>
      <c r="E1462">
        <v>472</v>
      </c>
      <c r="F1462" s="22">
        <v>45538</v>
      </c>
      <c r="G1462" s="22">
        <v>45523</v>
      </c>
      <c r="H1462" s="22">
        <v>45525</v>
      </c>
      <c r="I1462" s="22">
        <v>45505</v>
      </c>
      <c r="J1462" s="22">
        <v>45441</v>
      </c>
      <c r="K1462" t="s">
        <v>119</v>
      </c>
      <c r="L1462" t="s">
        <v>213</v>
      </c>
      <c r="M1462" t="s">
        <v>243</v>
      </c>
      <c r="N1462" t="s">
        <v>105</v>
      </c>
      <c r="O1462" t="s">
        <v>106</v>
      </c>
      <c r="P1462" t="s">
        <v>107</v>
      </c>
      <c r="Q1462" t="s">
        <v>108</v>
      </c>
    </row>
    <row r="1463" spans="1:17" x14ac:dyDescent="0.3">
      <c r="A1463">
        <v>70097</v>
      </c>
      <c r="B1463">
        <v>122</v>
      </c>
      <c r="C1463" t="s">
        <v>28</v>
      </c>
      <c r="D1463" t="s">
        <v>162</v>
      </c>
      <c r="E1463">
        <v>405.33</v>
      </c>
      <c r="F1463" s="22">
        <v>45528</v>
      </c>
      <c r="G1463" s="22">
        <v>45525</v>
      </c>
      <c r="H1463" s="22">
        <v>45525</v>
      </c>
      <c r="I1463" s="22">
        <v>45513</v>
      </c>
      <c r="J1463" s="22">
        <v>45517</v>
      </c>
      <c r="K1463" t="s">
        <v>104</v>
      </c>
      <c r="N1463" t="s">
        <v>105</v>
      </c>
      <c r="O1463" t="s">
        <v>106</v>
      </c>
      <c r="P1463" t="s">
        <v>107</v>
      </c>
      <c r="Q1463" t="s">
        <v>108</v>
      </c>
    </row>
    <row r="1464" spans="1:17" x14ac:dyDescent="0.3">
      <c r="A1464">
        <v>70098</v>
      </c>
      <c r="B1464">
        <v>122</v>
      </c>
      <c r="C1464" t="s">
        <v>28</v>
      </c>
      <c r="D1464" t="s">
        <v>159</v>
      </c>
      <c r="E1464">
        <v>77</v>
      </c>
      <c r="F1464" s="22">
        <v>45526</v>
      </c>
      <c r="G1464" s="22">
        <v>45525</v>
      </c>
      <c r="H1464" s="22">
        <v>45525</v>
      </c>
      <c r="I1464" s="22">
        <v>45510</v>
      </c>
      <c r="J1464" s="22">
        <v>45517</v>
      </c>
      <c r="K1464" t="s">
        <v>104</v>
      </c>
      <c r="N1464" t="s">
        <v>105</v>
      </c>
      <c r="O1464" t="s">
        <v>106</v>
      </c>
      <c r="P1464" t="s">
        <v>107</v>
      </c>
      <c r="Q1464" t="s">
        <v>108</v>
      </c>
    </row>
    <row r="1465" spans="1:17" x14ac:dyDescent="0.3">
      <c r="A1465">
        <v>70101</v>
      </c>
      <c r="B1465">
        <v>122</v>
      </c>
      <c r="C1465" t="s">
        <v>28</v>
      </c>
      <c r="D1465" t="s">
        <v>221</v>
      </c>
      <c r="E1465">
        <v>758.64</v>
      </c>
      <c r="F1465" s="22">
        <v>45527</v>
      </c>
      <c r="G1465" s="22">
        <v>45525</v>
      </c>
      <c r="H1465" s="22">
        <v>45525</v>
      </c>
      <c r="I1465" s="22">
        <v>45513</v>
      </c>
      <c r="J1465" s="22">
        <v>45517</v>
      </c>
      <c r="K1465" t="s">
        <v>104</v>
      </c>
      <c r="N1465" t="s">
        <v>105</v>
      </c>
      <c r="O1465" t="s">
        <v>106</v>
      </c>
      <c r="P1465" t="s">
        <v>107</v>
      </c>
      <c r="Q1465" t="s">
        <v>108</v>
      </c>
    </row>
    <row r="1466" spans="1:17" x14ac:dyDescent="0.3">
      <c r="A1466">
        <v>70105</v>
      </c>
      <c r="B1466">
        <v>122</v>
      </c>
      <c r="C1466" t="s">
        <v>28</v>
      </c>
      <c r="D1466" t="s">
        <v>207</v>
      </c>
      <c r="E1466">
        <v>1404</v>
      </c>
      <c r="F1466" s="22">
        <v>45527</v>
      </c>
      <c r="G1466" s="22">
        <v>45525</v>
      </c>
      <c r="H1466" s="22">
        <v>45525</v>
      </c>
      <c r="I1466" s="22">
        <v>45513</v>
      </c>
      <c r="J1466" s="22">
        <v>45517</v>
      </c>
      <c r="K1466" t="s">
        <v>104</v>
      </c>
      <c r="N1466" t="s">
        <v>105</v>
      </c>
      <c r="O1466" t="s">
        <v>106</v>
      </c>
      <c r="P1466" t="s">
        <v>107</v>
      </c>
      <c r="Q1466" t="s">
        <v>108</v>
      </c>
    </row>
    <row r="1467" spans="1:17" x14ac:dyDescent="0.3">
      <c r="A1467">
        <v>70213</v>
      </c>
      <c r="B1467">
        <v>122</v>
      </c>
      <c r="C1467" t="s">
        <v>28</v>
      </c>
      <c r="D1467" t="s">
        <v>200</v>
      </c>
      <c r="E1467">
        <v>1191.4000000000001</v>
      </c>
      <c r="F1467" s="22">
        <v>45526</v>
      </c>
      <c r="G1467" s="22">
        <v>45525</v>
      </c>
      <c r="H1467" s="22">
        <v>45525</v>
      </c>
      <c r="I1467" s="22">
        <v>45511</v>
      </c>
      <c r="J1467" s="22">
        <v>45518</v>
      </c>
      <c r="K1467" t="s">
        <v>104</v>
      </c>
      <c r="N1467" t="s">
        <v>105</v>
      </c>
      <c r="O1467" t="s">
        <v>106</v>
      </c>
      <c r="P1467" t="s">
        <v>107</v>
      </c>
      <c r="Q1467" t="s">
        <v>108</v>
      </c>
    </row>
    <row r="1468" spans="1:17" x14ac:dyDescent="0.3">
      <c r="A1468">
        <v>70214</v>
      </c>
      <c r="B1468">
        <v>122</v>
      </c>
      <c r="C1468" t="s">
        <v>28</v>
      </c>
      <c r="D1468" t="s">
        <v>223</v>
      </c>
      <c r="E1468">
        <v>340</v>
      </c>
      <c r="F1468" s="22">
        <v>45527</v>
      </c>
      <c r="G1468" s="22">
        <v>45525</v>
      </c>
      <c r="H1468" s="22">
        <v>45525</v>
      </c>
      <c r="I1468" s="22">
        <v>45512</v>
      </c>
      <c r="J1468" s="22">
        <v>45518</v>
      </c>
      <c r="K1468" t="s">
        <v>104</v>
      </c>
      <c r="N1468" t="s">
        <v>105</v>
      </c>
      <c r="O1468" t="s">
        <v>106</v>
      </c>
      <c r="P1468" t="s">
        <v>107</v>
      </c>
      <c r="Q1468" t="s">
        <v>108</v>
      </c>
    </row>
    <row r="1469" spans="1:17" x14ac:dyDescent="0.3">
      <c r="A1469">
        <v>70222</v>
      </c>
      <c r="B1469">
        <v>122</v>
      </c>
      <c r="C1469" t="s">
        <v>28</v>
      </c>
      <c r="D1469" t="s">
        <v>221</v>
      </c>
      <c r="E1469">
        <v>1768.2</v>
      </c>
      <c r="F1469" s="22">
        <v>45526</v>
      </c>
      <c r="G1469" s="22">
        <v>45525</v>
      </c>
      <c r="H1469" s="22">
        <v>45525</v>
      </c>
      <c r="I1469" s="22">
        <v>45512</v>
      </c>
      <c r="J1469" s="22">
        <v>45518</v>
      </c>
      <c r="K1469" t="s">
        <v>104</v>
      </c>
      <c r="N1469" t="s">
        <v>105</v>
      </c>
      <c r="O1469" t="s">
        <v>106</v>
      </c>
      <c r="P1469" t="s">
        <v>107</v>
      </c>
      <c r="Q1469" t="s">
        <v>108</v>
      </c>
    </row>
    <row r="1470" spans="1:17" x14ac:dyDescent="0.3">
      <c r="A1470">
        <v>70223</v>
      </c>
      <c r="B1470">
        <v>122</v>
      </c>
      <c r="C1470" t="s">
        <v>28</v>
      </c>
      <c r="D1470" t="s">
        <v>221</v>
      </c>
      <c r="E1470">
        <v>581.6</v>
      </c>
      <c r="F1470" s="22">
        <v>45526</v>
      </c>
      <c r="G1470" s="22">
        <v>45525</v>
      </c>
      <c r="H1470" s="22">
        <v>45525</v>
      </c>
      <c r="I1470" s="22">
        <v>45511</v>
      </c>
      <c r="J1470" s="22">
        <v>45518</v>
      </c>
      <c r="K1470" t="s">
        <v>104</v>
      </c>
      <c r="N1470" t="s">
        <v>105</v>
      </c>
      <c r="O1470" t="s">
        <v>106</v>
      </c>
      <c r="P1470" t="s">
        <v>107</v>
      </c>
      <c r="Q1470" t="s">
        <v>108</v>
      </c>
    </row>
    <row r="1471" spans="1:17" x14ac:dyDescent="0.3">
      <c r="A1471">
        <v>70229</v>
      </c>
      <c r="B1471">
        <v>122</v>
      </c>
      <c r="C1471" t="s">
        <v>28</v>
      </c>
      <c r="D1471" t="s">
        <v>277</v>
      </c>
      <c r="E1471">
        <v>181.6</v>
      </c>
      <c r="F1471" s="22">
        <v>45526</v>
      </c>
      <c r="G1471" s="22">
        <v>45525</v>
      </c>
      <c r="H1471" s="22">
        <v>45525</v>
      </c>
      <c r="I1471" s="22">
        <v>45512</v>
      </c>
      <c r="J1471" s="22">
        <v>45518</v>
      </c>
      <c r="K1471" t="s">
        <v>104</v>
      </c>
      <c r="N1471" t="s">
        <v>105</v>
      </c>
      <c r="O1471" t="s">
        <v>106</v>
      </c>
      <c r="P1471" t="s">
        <v>107</v>
      </c>
      <c r="Q1471" t="s">
        <v>108</v>
      </c>
    </row>
    <row r="1472" spans="1:17" x14ac:dyDescent="0.3">
      <c r="A1472">
        <v>70232</v>
      </c>
      <c r="B1472">
        <v>122</v>
      </c>
      <c r="C1472" t="s">
        <v>28</v>
      </c>
      <c r="D1472" t="s">
        <v>204</v>
      </c>
      <c r="E1472">
        <v>668.38</v>
      </c>
      <c r="F1472" s="22">
        <v>45526</v>
      </c>
      <c r="G1472" s="22">
        <v>45525</v>
      </c>
      <c r="H1472" s="22">
        <v>45525</v>
      </c>
      <c r="I1472" s="22">
        <v>45512</v>
      </c>
      <c r="J1472" s="22">
        <v>45518</v>
      </c>
      <c r="K1472" t="s">
        <v>104</v>
      </c>
      <c r="N1472" t="s">
        <v>105</v>
      </c>
      <c r="O1472" t="s">
        <v>106</v>
      </c>
      <c r="P1472" t="s">
        <v>107</v>
      </c>
      <c r="Q1472" t="s">
        <v>108</v>
      </c>
    </row>
    <row r="1473" spans="1:17" x14ac:dyDescent="0.3">
      <c r="A1473">
        <v>70234</v>
      </c>
      <c r="B1473">
        <v>122</v>
      </c>
      <c r="C1473" t="s">
        <v>28</v>
      </c>
      <c r="D1473" t="s">
        <v>110</v>
      </c>
      <c r="E1473">
        <v>351.5</v>
      </c>
      <c r="F1473" s="22">
        <v>45527</v>
      </c>
      <c r="G1473" s="22">
        <v>45525</v>
      </c>
      <c r="H1473" s="22">
        <v>45525</v>
      </c>
      <c r="I1473" s="22">
        <v>45512</v>
      </c>
      <c r="J1473" s="22">
        <v>45518</v>
      </c>
      <c r="K1473" t="s">
        <v>104</v>
      </c>
      <c r="N1473" t="s">
        <v>105</v>
      </c>
      <c r="O1473" t="s">
        <v>106</v>
      </c>
      <c r="P1473" t="s">
        <v>107</v>
      </c>
      <c r="Q1473" t="s">
        <v>108</v>
      </c>
    </row>
    <row r="1474" spans="1:17" x14ac:dyDescent="0.3">
      <c r="A1474">
        <v>70241</v>
      </c>
      <c r="B1474">
        <v>122</v>
      </c>
      <c r="C1474" t="s">
        <v>28</v>
      </c>
      <c r="D1474" t="s">
        <v>350</v>
      </c>
      <c r="E1474">
        <v>584</v>
      </c>
      <c r="F1474" s="22">
        <v>45527</v>
      </c>
      <c r="G1474" s="22">
        <v>45525</v>
      </c>
      <c r="H1474" s="22">
        <v>45525</v>
      </c>
      <c r="I1474" s="22">
        <v>45512</v>
      </c>
      <c r="J1474" s="22">
        <v>45518</v>
      </c>
      <c r="K1474" t="s">
        <v>104</v>
      </c>
      <c r="N1474" t="s">
        <v>105</v>
      </c>
      <c r="O1474" t="s">
        <v>106</v>
      </c>
      <c r="P1474" t="s">
        <v>107</v>
      </c>
      <c r="Q1474" t="s">
        <v>108</v>
      </c>
    </row>
    <row r="1475" spans="1:17" x14ac:dyDescent="0.3">
      <c r="A1475">
        <v>70286</v>
      </c>
      <c r="B1475">
        <v>122</v>
      </c>
      <c r="C1475" t="s">
        <v>28</v>
      </c>
      <c r="D1475" t="s">
        <v>288</v>
      </c>
      <c r="E1475">
        <v>511.2</v>
      </c>
      <c r="F1475" s="22">
        <v>45526</v>
      </c>
      <c r="G1475" s="22">
        <v>45525</v>
      </c>
      <c r="H1475" s="22">
        <v>45525</v>
      </c>
      <c r="I1475" s="22">
        <v>45511</v>
      </c>
      <c r="J1475" s="22">
        <v>45518</v>
      </c>
      <c r="K1475" t="s">
        <v>104</v>
      </c>
      <c r="N1475" t="s">
        <v>105</v>
      </c>
      <c r="O1475" t="s">
        <v>106</v>
      </c>
      <c r="P1475" t="s">
        <v>107</v>
      </c>
      <c r="Q1475" t="s">
        <v>108</v>
      </c>
    </row>
    <row r="1476" spans="1:17" x14ac:dyDescent="0.3">
      <c r="A1476">
        <v>70287</v>
      </c>
      <c r="B1476">
        <v>122</v>
      </c>
      <c r="C1476" t="s">
        <v>28</v>
      </c>
      <c r="D1476" t="s">
        <v>162</v>
      </c>
      <c r="E1476">
        <v>176.1</v>
      </c>
      <c r="F1476" s="22">
        <v>45526</v>
      </c>
      <c r="G1476" s="22">
        <v>45525</v>
      </c>
      <c r="H1476" s="22">
        <v>45525</v>
      </c>
      <c r="I1476" s="22">
        <v>45511</v>
      </c>
      <c r="J1476" s="22">
        <v>45518</v>
      </c>
      <c r="K1476" t="s">
        <v>104</v>
      </c>
      <c r="N1476" t="s">
        <v>105</v>
      </c>
      <c r="O1476" t="s">
        <v>106</v>
      </c>
      <c r="P1476" t="s">
        <v>107</v>
      </c>
      <c r="Q1476" t="s">
        <v>108</v>
      </c>
    </row>
    <row r="1477" spans="1:17" x14ac:dyDescent="0.3">
      <c r="A1477">
        <v>70297</v>
      </c>
      <c r="B1477">
        <v>122</v>
      </c>
      <c r="C1477" t="s">
        <v>28</v>
      </c>
      <c r="D1477" t="s">
        <v>160</v>
      </c>
      <c r="E1477">
        <v>1167.28</v>
      </c>
      <c r="F1477" s="22">
        <v>45528</v>
      </c>
      <c r="G1477" s="22">
        <v>45525</v>
      </c>
      <c r="H1477" s="22">
        <v>45525</v>
      </c>
      <c r="I1477" s="22">
        <v>45512</v>
      </c>
      <c r="J1477" s="22">
        <v>45518</v>
      </c>
      <c r="K1477" t="s">
        <v>104</v>
      </c>
      <c r="N1477" t="s">
        <v>105</v>
      </c>
      <c r="O1477" t="s">
        <v>106</v>
      </c>
      <c r="P1477" t="s">
        <v>107</v>
      </c>
      <c r="Q1477" t="s">
        <v>108</v>
      </c>
    </row>
    <row r="1478" spans="1:17" x14ac:dyDescent="0.3">
      <c r="A1478">
        <v>70300</v>
      </c>
      <c r="B1478">
        <v>122</v>
      </c>
      <c r="C1478" t="s">
        <v>28</v>
      </c>
      <c r="D1478" t="s">
        <v>159</v>
      </c>
      <c r="E1478">
        <v>1073.75</v>
      </c>
      <c r="F1478" s="22">
        <v>45527</v>
      </c>
      <c r="G1478" s="22">
        <v>45525</v>
      </c>
      <c r="H1478" s="22">
        <v>45525</v>
      </c>
      <c r="I1478" s="22">
        <v>45511</v>
      </c>
      <c r="J1478" s="22">
        <v>45518</v>
      </c>
      <c r="K1478" t="s">
        <v>104</v>
      </c>
      <c r="N1478" t="s">
        <v>105</v>
      </c>
      <c r="O1478" t="s">
        <v>106</v>
      </c>
      <c r="P1478" t="s">
        <v>107</v>
      </c>
      <c r="Q1478" t="s">
        <v>108</v>
      </c>
    </row>
    <row r="1479" spans="1:17" x14ac:dyDescent="0.3">
      <c r="A1479">
        <v>70303</v>
      </c>
      <c r="B1479">
        <v>122</v>
      </c>
      <c r="C1479" t="s">
        <v>28</v>
      </c>
      <c r="D1479" t="s">
        <v>115</v>
      </c>
      <c r="E1479">
        <v>3825.72</v>
      </c>
      <c r="F1479" s="22">
        <v>45529</v>
      </c>
      <c r="G1479" s="22">
        <v>45525</v>
      </c>
      <c r="H1479" s="22">
        <v>45525</v>
      </c>
      <c r="I1479" s="22">
        <v>45517</v>
      </c>
      <c r="J1479" s="22">
        <v>45518</v>
      </c>
      <c r="K1479" t="s">
        <v>104</v>
      </c>
      <c r="N1479" t="s">
        <v>105</v>
      </c>
      <c r="O1479" t="s">
        <v>106</v>
      </c>
      <c r="P1479" t="s">
        <v>107</v>
      </c>
      <c r="Q1479" t="s">
        <v>108</v>
      </c>
    </row>
    <row r="1480" spans="1:17" x14ac:dyDescent="0.3">
      <c r="A1480">
        <v>70307</v>
      </c>
      <c r="B1480">
        <v>122</v>
      </c>
      <c r="C1480" t="s">
        <v>28</v>
      </c>
      <c r="D1480" t="s">
        <v>114</v>
      </c>
      <c r="E1480">
        <v>259.27</v>
      </c>
      <c r="F1480" s="22">
        <v>45523</v>
      </c>
      <c r="G1480" s="22">
        <v>45524</v>
      </c>
      <c r="H1480" s="22">
        <v>45525</v>
      </c>
      <c r="I1480" s="22">
        <v>45519</v>
      </c>
      <c r="J1480" s="22">
        <v>45519</v>
      </c>
      <c r="K1480" t="s">
        <v>119</v>
      </c>
      <c r="L1480" t="s">
        <v>169</v>
      </c>
      <c r="M1480" t="s">
        <v>170</v>
      </c>
      <c r="N1480" t="s">
        <v>105</v>
      </c>
      <c r="O1480" t="s">
        <v>106</v>
      </c>
      <c r="P1480" t="s">
        <v>107</v>
      </c>
      <c r="Q1480" t="s">
        <v>108</v>
      </c>
    </row>
    <row r="1481" spans="1:17" x14ac:dyDescent="0.3">
      <c r="A1481">
        <v>70308</v>
      </c>
      <c r="B1481">
        <v>122</v>
      </c>
      <c r="C1481" t="s">
        <v>28</v>
      </c>
      <c r="D1481" t="s">
        <v>116</v>
      </c>
      <c r="E1481">
        <v>720.38</v>
      </c>
      <c r="F1481" s="22">
        <v>45526</v>
      </c>
      <c r="G1481" s="22">
        <v>45525</v>
      </c>
      <c r="H1481" s="22">
        <v>45525</v>
      </c>
      <c r="I1481" s="22">
        <v>45518</v>
      </c>
      <c r="J1481" s="22">
        <v>45519</v>
      </c>
      <c r="K1481" t="s">
        <v>104</v>
      </c>
      <c r="N1481" t="s">
        <v>105</v>
      </c>
      <c r="O1481" t="s">
        <v>106</v>
      </c>
      <c r="P1481" t="s">
        <v>107</v>
      </c>
      <c r="Q1481" t="s">
        <v>108</v>
      </c>
    </row>
    <row r="1482" spans="1:17" x14ac:dyDescent="0.3">
      <c r="A1482">
        <v>68337</v>
      </c>
      <c r="B1482">
        <v>122</v>
      </c>
      <c r="C1482" t="s">
        <v>28</v>
      </c>
      <c r="D1482" t="s">
        <v>425</v>
      </c>
      <c r="E1482">
        <v>2379.48</v>
      </c>
      <c r="F1482" s="22">
        <v>45527</v>
      </c>
      <c r="G1482" s="22">
        <v>45525</v>
      </c>
      <c r="H1482" s="22">
        <v>45525</v>
      </c>
      <c r="I1482" s="22">
        <v>45496</v>
      </c>
      <c r="J1482" s="22">
        <v>45506</v>
      </c>
      <c r="K1482" t="s">
        <v>104</v>
      </c>
      <c r="N1482" t="s">
        <v>105</v>
      </c>
      <c r="O1482" t="s">
        <v>106</v>
      </c>
      <c r="P1482" t="s">
        <v>107</v>
      </c>
      <c r="Q1482" t="s">
        <v>108</v>
      </c>
    </row>
    <row r="1483" spans="1:17" x14ac:dyDescent="0.3">
      <c r="A1483">
        <v>68393</v>
      </c>
      <c r="B1483">
        <v>122</v>
      </c>
      <c r="C1483" t="s">
        <v>28</v>
      </c>
      <c r="D1483" t="s">
        <v>153</v>
      </c>
      <c r="E1483">
        <v>473.4</v>
      </c>
      <c r="F1483" s="22">
        <v>45526</v>
      </c>
      <c r="G1483" s="22">
        <v>45525</v>
      </c>
      <c r="H1483" s="22">
        <v>45525</v>
      </c>
      <c r="I1483" s="22">
        <v>45496</v>
      </c>
      <c r="J1483" s="22">
        <v>45506</v>
      </c>
      <c r="K1483" t="s">
        <v>104</v>
      </c>
      <c r="N1483" t="s">
        <v>105</v>
      </c>
      <c r="O1483" t="s">
        <v>106</v>
      </c>
      <c r="P1483" t="s">
        <v>107</v>
      </c>
      <c r="Q1483" t="s">
        <v>108</v>
      </c>
    </row>
    <row r="1484" spans="1:17" x14ac:dyDescent="0.3">
      <c r="A1484">
        <v>68529</v>
      </c>
      <c r="B1484">
        <v>122</v>
      </c>
      <c r="C1484" t="s">
        <v>28</v>
      </c>
      <c r="D1484" t="s">
        <v>220</v>
      </c>
      <c r="E1484">
        <v>208.2</v>
      </c>
      <c r="F1484" s="22">
        <v>45527</v>
      </c>
      <c r="G1484" s="22">
        <v>45525</v>
      </c>
      <c r="H1484" s="22">
        <v>45525</v>
      </c>
      <c r="I1484" s="22">
        <v>45504</v>
      </c>
      <c r="J1484" s="22">
        <v>45506</v>
      </c>
      <c r="K1484" t="s">
        <v>104</v>
      </c>
      <c r="N1484" t="s">
        <v>105</v>
      </c>
      <c r="O1484" t="s">
        <v>106</v>
      </c>
      <c r="P1484" t="s">
        <v>107</v>
      </c>
      <c r="Q1484" t="s">
        <v>108</v>
      </c>
    </row>
    <row r="1485" spans="1:17" x14ac:dyDescent="0.3">
      <c r="A1485">
        <v>71568</v>
      </c>
      <c r="B1485">
        <v>122</v>
      </c>
      <c r="C1485" t="s">
        <v>28</v>
      </c>
      <c r="D1485" t="s">
        <v>180</v>
      </c>
      <c r="E1485">
        <v>36.9</v>
      </c>
      <c r="F1485" s="22">
        <v>45525</v>
      </c>
      <c r="G1485" s="22"/>
      <c r="H1485" s="22">
        <v>45525</v>
      </c>
      <c r="I1485" s="22">
        <v>45525</v>
      </c>
      <c r="J1485" s="22">
        <v>45526</v>
      </c>
      <c r="K1485" t="s">
        <v>181</v>
      </c>
      <c r="L1485" t="s">
        <v>182</v>
      </c>
      <c r="M1485" t="s">
        <v>18</v>
      </c>
      <c r="Q1485" t="s">
        <v>108</v>
      </c>
    </row>
    <row r="1486" spans="1:17" x14ac:dyDescent="0.3">
      <c r="A1486">
        <v>69326</v>
      </c>
      <c r="B1486">
        <v>122</v>
      </c>
      <c r="C1486" t="s">
        <v>28</v>
      </c>
      <c r="D1486" t="s">
        <v>157</v>
      </c>
      <c r="E1486">
        <v>780</v>
      </c>
      <c r="F1486" s="22">
        <v>45526</v>
      </c>
      <c r="G1486" s="22">
        <v>45525</v>
      </c>
      <c r="H1486" s="22">
        <v>45525</v>
      </c>
      <c r="I1486" s="22">
        <v>45505</v>
      </c>
      <c r="J1486" s="22">
        <v>45511</v>
      </c>
      <c r="K1486" t="s">
        <v>104</v>
      </c>
      <c r="N1486" t="s">
        <v>105</v>
      </c>
      <c r="O1486" t="s">
        <v>106</v>
      </c>
      <c r="P1486" t="s">
        <v>107</v>
      </c>
      <c r="Q1486" t="s">
        <v>108</v>
      </c>
    </row>
    <row r="1487" spans="1:17" x14ac:dyDescent="0.3">
      <c r="A1487">
        <v>69485</v>
      </c>
      <c r="B1487">
        <v>122</v>
      </c>
      <c r="C1487" t="s">
        <v>28</v>
      </c>
      <c r="D1487" t="s">
        <v>206</v>
      </c>
      <c r="E1487">
        <v>816.36</v>
      </c>
      <c r="F1487" s="22">
        <v>45526</v>
      </c>
      <c r="G1487" s="22">
        <v>45525</v>
      </c>
      <c r="H1487" s="22">
        <v>45525</v>
      </c>
      <c r="I1487" s="22">
        <v>45505</v>
      </c>
      <c r="J1487" s="22">
        <v>45512</v>
      </c>
      <c r="K1487" t="s">
        <v>104</v>
      </c>
      <c r="N1487" t="s">
        <v>105</v>
      </c>
      <c r="O1487" t="s">
        <v>106</v>
      </c>
      <c r="P1487" t="s">
        <v>107</v>
      </c>
      <c r="Q1487" t="s">
        <v>108</v>
      </c>
    </row>
    <row r="1488" spans="1:17" x14ac:dyDescent="0.3">
      <c r="A1488">
        <v>53171</v>
      </c>
      <c r="B1488">
        <v>122</v>
      </c>
      <c r="C1488" t="s">
        <v>28</v>
      </c>
      <c r="D1488" t="s">
        <v>231</v>
      </c>
      <c r="E1488">
        <v>1459.35</v>
      </c>
      <c r="F1488" s="22">
        <v>45526</v>
      </c>
      <c r="G1488" s="22">
        <v>45525</v>
      </c>
      <c r="H1488" s="22">
        <v>45525</v>
      </c>
      <c r="I1488" s="22">
        <v>45505</v>
      </c>
      <c r="J1488" s="22">
        <v>45420</v>
      </c>
      <c r="K1488" t="s">
        <v>104</v>
      </c>
      <c r="L1488" t="s">
        <v>190</v>
      </c>
      <c r="M1488" t="s">
        <v>232</v>
      </c>
      <c r="N1488" t="s">
        <v>105</v>
      </c>
      <c r="O1488" t="s">
        <v>106</v>
      </c>
      <c r="P1488" t="s">
        <v>107</v>
      </c>
      <c r="Q1488" t="s">
        <v>108</v>
      </c>
    </row>
    <row r="1489" spans="1:18" x14ac:dyDescent="0.3">
      <c r="A1489">
        <v>50147</v>
      </c>
      <c r="B1489">
        <v>122</v>
      </c>
      <c r="C1489" t="s">
        <v>28</v>
      </c>
      <c r="D1489" t="s">
        <v>245</v>
      </c>
      <c r="E1489">
        <v>8930.6299999999992</v>
      </c>
      <c r="F1489" s="22">
        <v>45529</v>
      </c>
      <c r="G1489" s="22">
        <v>45525</v>
      </c>
      <c r="H1489" s="22">
        <v>45525</v>
      </c>
      <c r="I1489" s="22">
        <v>45474</v>
      </c>
      <c r="J1489" s="22">
        <v>45399</v>
      </c>
      <c r="K1489" t="s">
        <v>119</v>
      </c>
      <c r="L1489" t="s">
        <v>120</v>
      </c>
      <c r="M1489" t="s">
        <v>353</v>
      </c>
      <c r="N1489" t="s">
        <v>105</v>
      </c>
      <c r="O1489" t="s">
        <v>106</v>
      </c>
      <c r="P1489" t="s">
        <v>107</v>
      </c>
      <c r="Q1489" t="s">
        <v>108</v>
      </c>
    </row>
    <row r="1490" spans="1:18" x14ac:dyDescent="0.3">
      <c r="A1490">
        <v>50165</v>
      </c>
      <c r="B1490">
        <v>122</v>
      </c>
      <c r="C1490" t="s">
        <v>28</v>
      </c>
      <c r="D1490" t="s">
        <v>229</v>
      </c>
      <c r="E1490">
        <v>6620.92</v>
      </c>
      <c r="F1490" s="22">
        <v>45529</v>
      </c>
      <c r="G1490" s="22">
        <v>45525</v>
      </c>
      <c r="H1490" s="22">
        <v>45525</v>
      </c>
      <c r="I1490" s="22">
        <v>45505</v>
      </c>
      <c r="J1490" s="22">
        <v>45399</v>
      </c>
      <c r="K1490" t="s">
        <v>104</v>
      </c>
      <c r="L1490" t="s">
        <v>213</v>
      </c>
      <c r="M1490" t="s">
        <v>230</v>
      </c>
      <c r="N1490" t="s">
        <v>105</v>
      </c>
      <c r="O1490" t="s">
        <v>106</v>
      </c>
      <c r="P1490" t="s">
        <v>107</v>
      </c>
      <c r="Q1490" t="s">
        <v>108</v>
      </c>
    </row>
    <row r="1491" spans="1:18" x14ac:dyDescent="0.3">
      <c r="A1491">
        <v>50224</v>
      </c>
      <c r="B1491">
        <v>122</v>
      </c>
      <c r="C1491" t="s">
        <v>28</v>
      </c>
      <c r="D1491" t="s">
        <v>186</v>
      </c>
      <c r="E1491">
        <v>821.94</v>
      </c>
      <c r="F1491" s="22">
        <v>45529</v>
      </c>
      <c r="G1491" s="22">
        <v>45525</v>
      </c>
      <c r="H1491" s="22">
        <v>45525</v>
      </c>
      <c r="I1491" s="22">
        <v>45505</v>
      </c>
      <c r="J1491" s="22">
        <v>45400</v>
      </c>
      <c r="K1491" t="s">
        <v>104</v>
      </c>
      <c r="L1491" t="s">
        <v>187</v>
      </c>
      <c r="M1491" t="s">
        <v>188</v>
      </c>
      <c r="N1491" t="s">
        <v>105</v>
      </c>
      <c r="O1491" t="s">
        <v>106</v>
      </c>
      <c r="P1491" t="s">
        <v>107</v>
      </c>
      <c r="Q1491" t="s">
        <v>108</v>
      </c>
    </row>
    <row r="1492" spans="1:18" x14ac:dyDescent="0.3">
      <c r="A1492">
        <v>73938</v>
      </c>
      <c r="B1492">
        <v>122</v>
      </c>
      <c r="C1492" t="s">
        <v>28</v>
      </c>
      <c r="D1492" t="s">
        <v>352</v>
      </c>
      <c r="E1492">
        <v>460</v>
      </c>
      <c r="F1492" s="22">
        <v>45524</v>
      </c>
      <c r="G1492" s="22"/>
      <c r="H1492" s="22">
        <v>45524</v>
      </c>
      <c r="I1492" s="22">
        <v>45524</v>
      </c>
      <c r="J1492" s="22">
        <v>45539</v>
      </c>
      <c r="K1492" t="s">
        <v>181</v>
      </c>
      <c r="L1492" t="s">
        <v>190</v>
      </c>
      <c r="M1492" t="s">
        <v>232</v>
      </c>
      <c r="Q1492" t="s">
        <v>108</v>
      </c>
    </row>
    <row r="1493" spans="1:18" x14ac:dyDescent="0.3">
      <c r="A1493">
        <v>72468</v>
      </c>
      <c r="B1493">
        <v>122</v>
      </c>
      <c r="C1493" t="s">
        <v>28</v>
      </c>
      <c r="D1493" t="s">
        <v>111</v>
      </c>
      <c r="E1493">
        <v>0</v>
      </c>
      <c r="F1493" s="22">
        <v>45526</v>
      </c>
      <c r="G1493" s="22"/>
      <c r="H1493" s="22">
        <v>45524</v>
      </c>
      <c r="I1493" s="22">
        <v>45526</v>
      </c>
      <c r="J1493" s="22">
        <v>45532</v>
      </c>
      <c r="K1493" t="s">
        <v>119</v>
      </c>
      <c r="N1493" t="s">
        <v>105</v>
      </c>
      <c r="O1493" t="s">
        <v>106</v>
      </c>
      <c r="P1493" t="s">
        <v>107</v>
      </c>
      <c r="Q1493" t="s">
        <v>108</v>
      </c>
      <c r="R1493" t="s">
        <v>109</v>
      </c>
    </row>
    <row r="1494" spans="1:18" x14ac:dyDescent="0.3">
      <c r="A1494">
        <v>67755</v>
      </c>
      <c r="B1494">
        <v>122</v>
      </c>
      <c r="C1494" t="s">
        <v>28</v>
      </c>
      <c r="D1494" t="s">
        <v>111</v>
      </c>
      <c r="E1494">
        <v>864.9</v>
      </c>
      <c r="F1494" s="22">
        <v>45524</v>
      </c>
      <c r="G1494" s="22">
        <v>45524</v>
      </c>
      <c r="H1494" s="22">
        <v>45524</v>
      </c>
      <c r="I1494" s="22">
        <v>45524</v>
      </c>
      <c r="J1494" s="22">
        <v>45503</v>
      </c>
      <c r="K1494" t="s">
        <v>119</v>
      </c>
      <c r="L1494" t="s">
        <v>112</v>
      </c>
      <c r="M1494" t="s">
        <v>113</v>
      </c>
      <c r="N1494" t="s">
        <v>105</v>
      </c>
      <c r="O1494" t="s">
        <v>106</v>
      </c>
      <c r="P1494" t="s">
        <v>107</v>
      </c>
      <c r="Q1494" t="s">
        <v>108</v>
      </c>
    </row>
    <row r="1495" spans="1:18" x14ac:dyDescent="0.3">
      <c r="A1495">
        <v>68344</v>
      </c>
      <c r="B1495">
        <v>122</v>
      </c>
      <c r="C1495" t="s">
        <v>28</v>
      </c>
      <c r="D1495" t="s">
        <v>215</v>
      </c>
      <c r="E1495">
        <v>707</v>
      </c>
      <c r="F1495" s="22">
        <v>45523</v>
      </c>
      <c r="G1495" s="22">
        <v>45524</v>
      </c>
      <c r="H1495" s="22">
        <v>45523</v>
      </c>
      <c r="I1495" s="22">
        <v>45503</v>
      </c>
      <c r="J1495" s="22">
        <v>45506</v>
      </c>
      <c r="K1495" t="s">
        <v>104</v>
      </c>
      <c r="N1495" t="s">
        <v>105</v>
      </c>
      <c r="O1495" t="s">
        <v>106</v>
      </c>
      <c r="P1495" t="s">
        <v>107</v>
      </c>
      <c r="Q1495" t="s">
        <v>108</v>
      </c>
    </row>
    <row r="1496" spans="1:18" x14ac:dyDescent="0.3">
      <c r="A1496">
        <v>68352</v>
      </c>
      <c r="B1496">
        <v>122</v>
      </c>
      <c r="C1496" t="s">
        <v>28</v>
      </c>
      <c r="D1496" t="s">
        <v>175</v>
      </c>
      <c r="E1496">
        <v>31506.97</v>
      </c>
      <c r="F1496" s="22">
        <v>45524</v>
      </c>
      <c r="G1496" s="22">
        <v>45523</v>
      </c>
      <c r="H1496" s="22">
        <v>45523</v>
      </c>
      <c r="I1496" s="22">
        <v>45504</v>
      </c>
      <c r="J1496" s="22">
        <v>45506</v>
      </c>
      <c r="K1496" t="s">
        <v>104</v>
      </c>
      <c r="L1496" t="s">
        <v>120</v>
      </c>
      <c r="M1496" t="s">
        <v>175</v>
      </c>
      <c r="N1496" t="s">
        <v>105</v>
      </c>
      <c r="O1496" t="s">
        <v>106</v>
      </c>
      <c r="P1496" t="s">
        <v>107</v>
      </c>
      <c r="Q1496" t="s">
        <v>108</v>
      </c>
    </row>
    <row r="1497" spans="1:18" x14ac:dyDescent="0.3">
      <c r="A1497">
        <v>68354</v>
      </c>
      <c r="B1497">
        <v>122</v>
      </c>
      <c r="C1497" t="s">
        <v>28</v>
      </c>
      <c r="D1497" t="s">
        <v>175</v>
      </c>
      <c r="E1497">
        <v>11176.8</v>
      </c>
      <c r="F1497" s="22">
        <v>45524</v>
      </c>
      <c r="G1497" s="22">
        <v>45523</v>
      </c>
      <c r="H1497" s="22">
        <v>45523</v>
      </c>
      <c r="I1497" s="22">
        <v>45504</v>
      </c>
      <c r="J1497" s="22">
        <v>45506</v>
      </c>
      <c r="K1497" t="s">
        <v>104</v>
      </c>
      <c r="L1497" t="s">
        <v>120</v>
      </c>
      <c r="M1497" t="s">
        <v>175</v>
      </c>
      <c r="N1497" t="s">
        <v>105</v>
      </c>
      <c r="O1497" t="s">
        <v>106</v>
      </c>
      <c r="P1497" t="s">
        <v>107</v>
      </c>
      <c r="Q1497" t="s">
        <v>108</v>
      </c>
    </row>
    <row r="1498" spans="1:18" x14ac:dyDescent="0.3">
      <c r="A1498">
        <v>68356</v>
      </c>
      <c r="B1498">
        <v>122</v>
      </c>
      <c r="C1498" t="s">
        <v>28</v>
      </c>
      <c r="D1498" t="s">
        <v>250</v>
      </c>
      <c r="E1498">
        <v>5072.9799999999996</v>
      </c>
      <c r="F1498" s="22">
        <v>45524</v>
      </c>
      <c r="G1498" s="22">
        <v>45524</v>
      </c>
      <c r="H1498" s="22">
        <v>45523</v>
      </c>
      <c r="I1498" s="22">
        <v>45504</v>
      </c>
      <c r="J1498" s="22">
        <v>45506</v>
      </c>
      <c r="K1498" t="s">
        <v>104</v>
      </c>
      <c r="L1498" t="s">
        <v>258</v>
      </c>
      <c r="M1498" t="s">
        <v>250</v>
      </c>
      <c r="N1498" t="s">
        <v>105</v>
      </c>
      <c r="O1498" t="s">
        <v>106</v>
      </c>
      <c r="P1498" t="s">
        <v>107</v>
      </c>
      <c r="Q1498" t="s">
        <v>108</v>
      </c>
    </row>
    <row r="1499" spans="1:18" x14ac:dyDescent="0.3">
      <c r="A1499">
        <v>68359</v>
      </c>
      <c r="B1499">
        <v>122</v>
      </c>
      <c r="C1499" t="s">
        <v>28</v>
      </c>
      <c r="D1499" t="s">
        <v>257</v>
      </c>
      <c r="E1499">
        <v>9404.9</v>
      </c>
      <c r="F1499" s="22">
        <v>45524</v>
      </c>
      <c r="G1499" s="22">
        <v>45523</v>
      </c>
      <c r="H1499" s="22">
        <v>45523</v>
      </c>
      <c r="I1499" s="22">
        <v>45504</v>
      </c>
      <c r="J1499" s="22">
        <v>45506</v>
      </c>
      <c r="K1499" t="s">
        <v>119</v>
      </c>
      <c r="L1499" t="s">
        <v>120</v>
      </c>
      <c r="M1499" t="s">
        <v>257</v>
      </c>
      <c r="N1499" t="s">
        <v>105</v>
      </c>
      <c r="O1499" t="s">
        <v>106</v>
      </c>
      <c r="P1499" t="s">
        <v>107</v>
      </c>
      <c r="Q1499" t="s">
        <v>108</v>
      </c>
    </row>
    <row r="1500" spans="1:18" x14ac:dyDescent="0.3">
      <c r="A1500">
        <v>68365</v>
      </c>
      <c r="B1500">
        <v>122</v>
      </c>
      <c r="C1500" t="s">
        <v>28</v>
      </c>
      <c r="D1500" t="s">
        <v>284</v>
      </c>
      <c r="E1500">
        <v>598.20000000000005</v>
      </c>
      <c r="F1500" s="22">
        <v>45523</v>
      </c>
      <c r="G1500" s="22">
        <v>45524</v>
      </c>
      <c r="H1500" s="22">
        <v>45523</v>
      </c>
      <c r="I1500" s="22">
        <v>45502</v>
      </c>
      <c r="J1500" s="22">
        <v>45506</v>
      </c>
      <c r="K1500" t="s">
        <v>104</v>
      </c>
      <c r="N1500" t="s">
        <v>105</v>
      </c>
      <c r="O1500" t="s">
        <v>106</v>
      </c>
      <c r="P1500" t="s">
        <v>107</v>
      </c>
      <c r="Q1500" t="s">
        <v>108</v>
      </c>
    </row>
    <row r="1501" spans="1:18" x14ac:dyDescent="0.3">
      <c r="A1501">
        <v>68407</v>
      </c>
      <c r="B1501">
        <v>122</v>
      </c>
      <c r="C1501" t="s">
        <v>28</v>
      </c>
      <c r="D1501" t="s">
        <v>224</v>
      </c>
      <c r="E1501">
        <v>288</v>
      </c>
      <c r="F1501" s="22">
        <v>45523</v>
      </c>
      <c r="G1501" s="22">
        <v>45524</v>
      </c>
      <c r="H1501" s="22">
        <v>45523</v>
      </c>
      <c r="I1501" s="22">
        <v>45495</v>
      </c>
      <c r="J1501" s="22">
        <v>45506</v>
      </c>
      <c r="K1501" t="s">
        <v>104</v>
      </c>
      <c r="N1501" t="s">
        <v>105</v>
      </c>
      <c r="O1501" t="s">
        <v>106</v>
      </c>
      <c r="P1501" t="s">
        <v>107</v>
      </c>
      <c r="Q1501" t="s">
        <v>108</v>
      </c>
    </row>
    <row r="1502" spans="1:18" x14ac:dyDescent="0.3">
      <c r="A1502">
        <v>68522</v>
      </c>
      <c r="B1502">
        <v>122</v>
      </c>
      <c r="C1502" t="s">
        <v>28</v>
      </c>
      <c r="D1502" t="s">
        <v>211</v>
      </c>
      <c r="E1502">
        <v>1843.33</v>
      </c>
      <c r="F1502" s="22">
        <v>45525</v>
      </c>
      <c r="G1502" s="22">
        <v>45524</v>
      </c>
      <c r="H1502" s="22">
        <v>45523</v>
      </c>
      <c r="I1502" s="22">
        <v>45504</v>
      </c>
      <c r="J1502" s="22">
        <v>45506</v>
      </c>
      <c r="K1502" t="s">
        <v>104</v>
      </c>
      <c r="N1502" t="s">
        <v>105</v>
      </c>
      <c r="O1502" t="s">
        <v>106</v>
      </c>
      <c r="P1502" t="s">
        <v>107</v>
      </c>
      <c r="Q1502" t="s">
        <v>108</v>
      </c>
    </row>
    <row r="1503" spans="1:18" x14ac:dyDescent="0.3">
      <c r="A1503">
        <v>69318</v>
      </c>
      <c r="B1503">
        <v>122</v>
      </c>
      <c r="C1503" t="s">
        <v>28</v>
      </c>
      <c r="D1503" t="s">
        <v>110</v>
      </c>
      <c r="E1503">
        <v>800.1</v>
      </c>
      <c r="F1503" s="22">
        <v>45524</v>
      </c>
      <c r="G1503" s="22">
        <v>45524</v>
      </c>
      <c r="H1503" s="22">
        <v>45523</v>
      </c>
      <c r="I1503" s="22">
        <v>45509</v>
      </c>
      <c r="J1503" s="22">
        <v>45511</v>
      </c>
      <c r="K1503" t="s">
        <v>104</v>
      </c>
      <c r="N1503" t="s">
        <v>105</v>
      </c>
      <c r="O1503" t="s">
        <v>106</v>
      </c>
      <c r="P1503" t="s">
        <v>107</v>
      </c>
      <c r="Q1503" t="s">
        <v>108</v>
      </c>
    </row>
    <row r="1504" spans="1:18" x14ac:dyDescent="0.3">
      <c r="A1504">
        <v>69319</v>
      </c>
      <c r="B1504">
        <v>122</v>
      </c>
      <c r="C1504" t="s">
        <v>28</v>
      </c>
      <c r="D1504" t="s">
        <v>288</v>
      </c>
      <c r="E1504">
        <v>1010.8</v>
      </c>
      <c r="F1504" s="22">
        <v>45523</v>
      </c>
      <c r="G1504" s="22">
        <v>45524</v>
      </c>
      <c r="H1504" s="22">
        <v>45523</v>
      </c>
      <c r="I1504" s="22">
        <v>45506</v>
      </c>
      <c r="J1504" s="22">
        <v>45511</v>
      </c>
      <c r="K1504" t="s">
        <v>104</v>
      </c>
      <c r="N1504" t="s">
        <v>105</v>
      </c>
      <c r="O1504" t="s">
        <v>106</v>
      </c>
      <c r="P1504" t="s">
        <v>107</v>
      </c>
      <c r="Q1504" t="s">
        <v>108</v>
      </c>
    </row>
    <row r="1505" spans="1:17" x14ac:dyDescent="0.3">
      <c r="A1505">
        <v>69345</v>
      </c>
      <c r="B1505">
        <v>122</v>
      </c>
      <c r="C1505" t="s">
        <v>28</v>
      </c>
      <c r="D1505" t="s">
        <v>250</v>
      </c>
      <c r="E1505">
        <v>45</v>
      </c>
      <c r="F1505" s="22">
        <v>45524</v>
      </c>
      <c r="G1505" s="22">
        <v>45524</v>
      </c>
      <c r="H1505" s="22">
        <v>45523</v>
      </c>
      <c r="I1505" s="22">
        <v>45504</v>
      </c>
      <c r="J1505" s="22">
        <v>45511</v>
      </c>
      <c r="K1505" t="s">
        <v>104</v>
      </c>
      <c r="L1505" t="s">
        <v>166</v>
      </c>
      <c r="M1505" t="s">
        <v>251</v>
      </c>
      <c r="N1505" t="s">
        <v>105</v>
      </c>
      <c r="O1505" t="s">
        <v>106</v>
      </c>
      <c r="P1505" t="s">
        <v>107</v>
      </c>
      <c r="Q1505" t="s">
        <v>108</v>
      </c>
    </row>
    <row r="1506" spans="1:17" x14ac:dyDescent="0.3">
      <c r="A1506">
        <v>69349</v>
      </c>
      <c r="B1506">
        <v>122</v>
      </c>
      <c r="C1506" t="s">
        <v>28</v>
      </c>
      <c r="D1506" t="s">
        <v>250</v>
      </c>
      <c r="E1506">
        <v>126.43</v>
      </c>
      <c r="F1506" s="22">
        <v>45524</v>
      </c>
      <c r="G1506" s="22">
        <v>45524</v>
      </c>
      <c r="H1506" s="22">
        <v>45523</v>
      </c>
      <c r="I1506" s="22">
        <v>45504</v>
      </c>
      <c r="J1506" s="22">
        <v>45511</v>
      </c>
      <c r="K1506" t="s">
        <v>104</v>
      </c>
      <c r="L1506" t="s">
        <v>262</v>
      </c>
      <c r="M1506" t="s">
        <v>263</v>
      </c>
      <c r="N1506" t="s">
        <v>105</v>
      </c>
      <c r="O1506" t="s">
        <v>106</v>
      </c>
      <c r="P1506" t="s">
        <v>107</v>
      </c>
      <c r="Q1506" t="s">
        <v>108</v>
      </c>
    </row>
    <row r="1507" spans="1:17" x14ac:dyDescent="0.3">
      <c r="A1507">
        <v>69353</v>
      </c>
      <c r="B1507">
        <v>122</v>
      </c>
      <c r="C1507" t="s">
        <v>28</v>
      </c>
      <c r="D1507" t="s">
        <v>250</v>
      </c>
      <c r="E1507">
        <v>139.5</v>
      </c>
      <c r="F1507" s="22">
        <v>45524</v>
      </c>
      <c r="G1507" s="22">
        <v>45524</v>
      </c>
      <c r="H1507" s="22">
        <v>45523</v>
      </c>
      <c r="I1507" s="22">
        <v>45504</v>
      </c>
      <c r="J1507" s="22">
        <v>45511</v>
      </c>
      <c r="K1507" t="s">
        <v>104</v>
      </c>
      <c r="L1507" t="s">
        <v>166</v>
      </c>
      <c r="M1507" t="s">
        <v>251</v>
      </c>
      <c r="N1507" t="s">
        <v>105</v>
      </c>
      <c r="O1507" t="s">
        <v>106</v>
      </c>
      <c r="P1507" t="s">
        <v>107</v>
      </c>
      <c r="Q1507" t="s">
        <v>108</v>
      </c>
    </row>
    <row r="1508" spans="1:17" x14ac:dyDescent="0.3">
      <c r="A1508">
        <v>69492</v>
      </c>
      <c r="B1508">
        <v>122</v>
      </c>
      <c r="C1508" t="s">
        <v>28</v>
      </c>
      <c r="D1508" t="s">
        <v>287</v>
      </c>
      <c r="E1508">
        <v>198.75</v>
      </c>
      <c r="F1508" s="22">
        <v>45523</v>
      </c>
      <c r="G1508" s="22">
        <v>45524</v>
      </c>
      <c r="H1508" s="22">
        <v>45523</v>
      </c>
      <c r="I1508" s="22">
        <v>45506</v>
      </c>
      <c r="J1508" s="22">
        <v>45512</v>
      </c>
      <c r="K1508" t="s">
        <v>104</v>
      </c>
      <c r="N1508" t="s">
        <v>105</v>
      </c>
      <c r="O1508" t="s">
        <v>106</v>
      </c>
      <c r="P1508" t="s">
        <v>107</v>
      </c>
      <c r="Q1508" t="s">
        <v>108</v>
      </c>
    </row>
    <row r="1509" spans="1:17" x14ac:dyDescent="0.3">
      <c r="A1509">
        <v>69509</v>
      </c>
      <c r="B1509">
        <v>122</v>
      </c>
      <c r="C1509" t="s">
        <v>28</v>
      </c>
      <c r="D1509" t="s">
        <v>220</v>
      </c>
      <c r="E1509">
        <v>203.94</v>
      </c>
      <c r="F1509" s="22">
        <v>45524</v>
      </c>
      <c r="G1509" s="22">
        <v>45524</v>
      </c>
      <c r="H1509" s="22">
        <v>45523</v>
      </c>
      <c r="I1509" s="22">
        <v>45505</v>
      </c>
      <c r="J1509" s="22">
        <v>45512</v>
      </c>
      <c r="K1509" t="s">
        <v>104</v>
      </c>
      <c r="N1509" t="s">
        <v>105</v>
      </c>
      <c r="O1509" t="s">
        <v>106</v>
      </c>
      <c r="P1509" t="s">
        <v>107</v>
      </c>
      <c r="Q1509" t="s">
        <v>108</v>
      </c>
    </row>
    <row r="1510" spans="1:17" x14ac:dyDescent="0.3">
      <c r="A1510">
        <v>69512</v>
      </c>
      <c r="B1510">
        <v>122</v>
      </c>
      <c r="C1510" t="s">
        <v>28</v>
      </c>
      <c r="D1510" t="s">
        <v>162</v>
      </c>
      <c r="E1510">
        <v>240.02</v>
      </c>
      <c r="F1510" s="22">
        <v>45524</v>
      </c>
      <c r="G1510" s="22">
        <v>45524</v>
      </c>
      <c r="H1510" s="22">
        <v>45523</v>
      </c>
      <c r="I1510" s="22">
        <v>45509</v>
      </c>
      <c r="J1510" s="22">
        <v>45512</v>
      </c>
      <c r="K1510" t="s">
        <v>104</v>
      </c>
      <c r="N1510" t="s">
        <v>105</v>
      </c>
      <c r="O1510" t="s">
        <v>106</v>
      </c>
      <c r="P1510" t="s">
        <v>107</v>
      </c>
      <c r="Q1510" t="s">
        <v>108</v>
      </c>
    </row>
    <row r="1511" spans="1:17" x14ac:dyDescent="0.3">
      <c r="A1511">
        <v>69514</v>
      </c>
      <c r="B1511">
        <v>122</v>
      </c>
      <c r="C1511" t="s">
        <v>28</v>
      </c>
      <c r="D1511" t="s">
        <v>201</v>
      </c>
      <c r="E1511">
        <v>1176</v>
      </c>
      <c r="F1511" s="22">
        <v>45523</v>
      </c>
      <c r="G1511" s="22">
        <v>45524</v>
      </c>
      <c r="H1511" s="22">
        <v>45523</v>
      </c>
      <c r="I1511" s="22">
        <v>45509</v>
      </c>
      <c r="J1511" s="22">
        <v>45512</v>
      </c>
      <c r="K1511" t="s">
        <v>104</v>
      </c>
      <c r="N1511" t="s">
        <v>105</v>
      </c>
      <c r="O1511" t="s">
        <v>106</v>
      </c>
      <c r="P1511" t="s">
        <v>107</v>
      </c>
      <c r="Q1511" t="s">
        <v>108</v>
      </c>
    </row>
    <row r="1512" spans="1:17" x14ac:dyDescent="0.3">
      <c r="A1512">
        <v>69520</v>
      </c>
      <c r="B1512">
        <v>122</v>
      </c>
      <c r="C1512" t="s">
        <v>28</v>
      </c>
      <c r="D1512" t="s">
        <v>288</v>
      </c>
      <c r="E1512">
        <v>621.29999999999995</v>
      </c>
      <c r="F1512" s="22">
        <v>45524</v>
      </c>
      <c r="G1512" s="22">
        <v>45524</v>
      </c>
      <c r="H1512" s="22">
        <v>45523</v>
      </c>
      <c r="I1512" s="22">
        <v>45509</v>
      </c>
      <c r="J1512" s="22">
        <v>45512</v>
      </c>
      <c r="K1512" t="s">
        <v>104</v>
      </c>
      <c r="N1512" t="s">
        <v>105</v>
      </c>
      <c r="O1512" t="s">
        <v>106</v>
      </c>
      <c r="P1512" t="s">
        <v>107</v>
      </c>
      <c r="Q1512" t="s">
        <v>108</v>
      </c>
    </row>
    <row r="1513" spans="1:17" x14ac:dyDescent="0.3">
      <c r="A1513">
        <v>70102</v>
      </c>
      <c r="B1513">
        <v>122</v>
      </c>
      <c r="C1513" t="s">
        <v>28</v>
      </c>
      <c r="D1513" t="s">
        <v>426</v>
      </c>
      <c r="E1513">
        <v>290</v>
      </c>
      <c r="F1513" s="22">
        <v>45523</v>
      </c>
      <c r="G1513" s="22">
        <v>45524</v>
      </c>
      <c r="H1513" s="22">
        <v>45523</v>
      </c>
      <c r="I1513" s="22">
        <v>45511</v>
      </c>
      <c r="J1513" s="22">
        <v>45517</v>
      </c>
      <c r="K1513" t="s">
        <v>104</v>
      </c>
      <c r="N1513" t="s">
        <v>105</v>
      </c>
      <c r="O1513" t="s">
        <v>106</v>
      </c>
      <c r="P1513" t="s">
        <v>107</v>
      </c>
      <c r="Q1513" t="s">
        <v>108</v>
      </c>
    </row>
    <row r="1514" spans="1:17" x14ac:dyDescent="0.3">
      <c r="A1514">
        <v>70103</v>
      </c>
      <c r="B1514">
        <v>122</v>
      </c>
      <c r="C1514" t="s">
        <v>28</v>
      </c>
      <c r="D1514" t="s">
        <v>349</v>
      </c>
      <c r="E1514">
        <v>1571.68</v>
      </c>
      <c r="F1514" s="22">
        <v>45525</v>
      </c>
      <c r="G1514" s="22">
        <v>45524</v>
      </c>
      <c r="H1514" s="22">
        <v>45523</v>
      </c>
      <c r="I1514" s="22">
        <v>45513</v>
      </c>
      <c r="J1514" s="22">
        <v>45517</v>
      </c>
      <c r="K1514" t="s">
        <v>104</v>
      </c>
      <c r="N1514" t="s">
        <v>105</v>
      </c>
      <c r="O1514" t="s">
        <v>106</v>
      </c>
      <c r="P1514" t="s">
        <v>107</v>
      </c>
      <c r="Q1514" t="s">
        <v>108</v>
      </c>
    </row>
    <row r="1515" spans="1:17" x14ac:dyDescent="0.3">
      <c r="A1515">
        <v>70205</v>
      </c>
      <c r="B1515">
        <v>122</v>
      </c>
      <c r="C1515" t="s">
        <v>28</v>
      </c>
      <c r="D1515" t="s">
        <v>427</v>
      </c>
      <c r="E1515">
        <v>8128.89</v>
      </c>
      <c r="F1515" s="22">
        <v>45523</v>
      </c>
      <c r="G1515" s="22">
        <v>45523</v>
      </c>
      <c r="H1515" s="22">
        <v>45523</v>
      </c>
      <c r="I1515" s="22">
        <v>45518</v>
      </c>
      <c r="J1515" s="22">
        <v>45518</v>
      </c>
      <c r="K1515" t="s">
        <v>104</v>
      </c>
      <c r="L1515" t="s">
        <v>227</v>
      </c>
      <c r="M1515" t="s">
        <v>228</v>
      </c>
      <c r="N1515" t="s">
        <v>105</v>
      </c>
      <c r="O1515" t="s">
        <v>106</v>
      </c>
      <c r="P1515" t="s">
        <v>107</v>
      </c>
      <c r="Q1515" t="s">
        <v>108</v>
      </c>
    </row>
    <row r="1516" spans="1:17" x14ac:dyDescent="0.3">
      <c r="A1516">
        <v>70217</v>
      </c>
      <c r="B1516">
        <v>122</v>
      </c>
      <c r="C1516" t="s">
        <v>28</v>
      </c>
      <c r="D1516" t="s">
        <v>115</v>
      </c>
      <c r="E1516">
        <v>615.54</v>
      </c>
      <c r="F1516" s="22">
        <v>45524</v>
      </c>
      <c r="G1516" s="22">
        <v>45524</v>
      </c>
      <c r="H1516" s="22">
        <v>45523</v>
      </c>
      <c r="I1516" s="22">
        <v>45512</v>
      </c>
      <c r="J1516" s="22">
        <v>45518</v>
      </c>
      <c r="K1516" t="s">
        <v>104</v>
      </c>
      <c r="N1516" t="s">
        <v>105</v>
      </c>
      <c r="O1516" t="s">
        <v>106</v>
      </c>
      <c r="P1516" t="s">
        <v>107</v>
      </c>
      <c r="Q1516" t="s">
        <v>108</v>
      </c>
    </row>
    <row r="1517" spans="1:17" x14ac:dyDescent="0.3">
      <c r="A1517">
        <v>70218</v>
      </c>
      <c r="B1517">
        <v>122</v>
      </c>
      <c r="C1517" t="s">
        <v>28</v>
      </c>
      <c r="D1517" t="s">
        <v>206</v>
      </c>
      <c r="E1517">
        <v>1511.3</v>
      </c>
      <c r="F1517" s="22">
        <v>45525</v>
      </c>
      <c r="G1517" s="22">
        <v>45524</v>
      </c>
      <c r="H1517" s="22">
        <v>45523</v>
      </c>
      <c r="I1517" s="22">
        <v>45511</v>
      </c>
      <c r="J1517" s="22">
        <v>45518</v>
      </c>
      <c r="K1517" t="s">
        <v>104</v>
      </c>
      <c r="N1517" t="s">
        <v>105</v>
      </c>
      <c r="O1517" t="s">
        <v>106</v>
      </c>
      <c r="P1517" t="s">
        <v>107</v>
      </c>
      <c r="Q1517" t="s">
        <v>108</v>
      </c>
    </row>
    <row r="1518" spans="1:17" x14ac:dyDescent="0.3">
      <c r="A1518">
        <v>70265</v>
      </c>
      <c r="B1518">
        <v>122</v>
      </c>
      <c r="C1518" t="s">
        <v>28</v>
      </c>
      <c r="D1518" t="s">
        <v>199</v>
      </c>
      <c r="E1518">
        <v>568.5</v>
      </c>
      <c r="F1518" s="22">
        <v>45525</v>
      </c>
      <c r="G1518" s="22">
        <v>45524</v>
      </c>
      <c r="H1518" s="22">
        <v>45523</v>
      </c>
      <c r="I1518" s="22">
        <v>45510</v>
      </c>
      <c r="J1518" s="22">
        <v>45518</v>
      </c>
      <c r="K1518" t="s">
        <v>104</v>
      </c>
      <c r="N1518" t="s">
        <v>105</v>
      </c>
      <c r="O1518" t="s">
        <v>106</v>
      </c>
      <c r="P1518" t="s">
        <v>107</v>
      </c>
      <c r="Q1518" t="s">
        <v>108</v>
      </c>
    </row>
    <row r="1519" spans="1:17" x14ac:dyDescent="0.3">
      <c r="A1519">
        <v>70275</v>
      </c>
      <c r="B1519">
        <v>122</v>
      </c>
      <c r="C1519" t="s">
        <v>28</v>
      </c>
      <c r="D1519" t="s">
        <v>247</v>
      </c>
      <c r="E1519">
        <v>374.5</v>
      </c>
      <c r="F1519" s="22">
        <v>45525</v>
      </c>
      <c r="G1519" s="22">
        <v>45524</v>
      </c>
      <c r="H1519" s="22">
        <v>45523</v>
      </c>
      <c r="I1519" s="22">
        <v>45510</v>
      </c>
      <c r="J1519" s="22">
        <v>45518</v>
      </c>
      <c r="K1519" t="s">
        <v>104</v>
      </c>
      <c r="N1519" t="s">
        <v>105</v>
      </c>
      <c r="O1519" t="s">
        <v>106</v>
      </c>
      <c r="P1519" t="s">
        <v>107</v>
      </c>
      <c r="Q1519" t="s">
        <v>108</v>
      </c>
    </row>
    <row r="1520" spans="1:17" x14ac:dyDescent="0.3">
      <c r="A1520">
        <v>70277</v>
      </c>
      <c r="B1520">
        <v>122</v>
      </c>
      <c r="C1520" t="s">
        <v>28</v>
      </c>
      <c r="D1520" t="s">
        <v>223</v>
      </c>
      <c r="E1520">
        <v>340</v>
      </c>
      <c r="F1520" s="22">
        <v>45525</v>
      </c>
      <c r="G1520" s="22">
        <v>45524</v>
      </c>
      <c r="H1520" s="22">
        <v>45523</v>
      </c>
      <c r="I1520" s="22">
        <v>45510</v>
      </c>
      <c r="J1520" s="22">
        <v>45518</v>
      </c>
      <c r="K1520" t="s">
        <v>104</v>
      </c>
      <c r="N1520" t="s">
        <v>105</v>
      </c>
      <c r="O1520" t="s">
        <v>106</v>
      </c>
      <c r="P1520" t="s">
        <v>107</v>
      </c>
      <c r="Q1520" t="s">
        <v>108</v>
      </c>
    </row>
    <row r="1521" spans="1:17" x14ac:dyDescent="0.3">
      <c r="A1521">
        <v>70279</v>
      </c>
      <c r="B1521">
        <v>122</v>
      </c>
      <c r="C1521" t="s">
        <v>28</v>
      </c>
      <c r="D1521" t="s">
        <v>159</v>
      </c>
      <c r="E1521">
        <v>1083.2</v>
      </c>
      <c r="F1521" s="22">
        <v>45525</v>
      </c>
      <c r="G1521" s="22">
        <v>45524</v>
      </c>
      <c r="H1521" s="22">
        <v>45523</v>
      </c>
      <c r="I1521" s="22">
        <v>45510</v>
      </c>
      <c r="J1521" s="22">
        <v>45518</v>
      </c>
      <c r="K1521" t="s">
        <v>104</v>
      </c>
      <c r="N1521" t="s">
        <v>105</v>
      </c>
      <c r="O1521" t="s">
        <v>106</v>
      </c>
      <c r="P1521" t="s">
        <v>107</v>
      </c>
      <c r="Q1521" t="s">
        <v>108</v>
      </c>
    </row>
    <row r="1522" spans="1:17" x14ac:dyDescent="0.3">
      <c r="A1522">
        <v>70281</v>
      </c>
      <c r="B1522">
        <v>122</v>
      </c>
      <c r="C1522" t="s">
        <v>28</v>
      </c>
      <c r="D1522" t="s">
        <v>205</v>
      </c>
      <c r="E1522">
        <v>165.3</v>
      </c>
      <c r="F1522" s="22">
        <v>45525</v>
      </c>
      <c r="G1522" s="22">
        <v>45524</v>
      </c>
      <c r="H1522" s="22">
        <v>45523</v>
      </c>
      <c r="I1522" s="22">
        <v>45511</v>
      </c>
      <c r="J1522" s="22">
        <v>45518</v>
      </c>
      <c r="K1522" t="s">
        <v>104</v>
      </c>
      <c r="N1522" t="s">
        <v>105</v>
      </c>
      <c r="O1522" t="s">
        <v>106</v>
      </c>
      <c r="P1522" t="s">
        <v>107</v>
      </c>
      <c r="Q1522" t="s">
        <v>108</v>
      </c>
    </row>
    <row r="1523" spans="1:17" x14ac:dyDescent="0.3">
      <c r="A1523">
        <v>70284</v>
      </c>
      <c r="B1523">
        <v>122</v>
      </c>
      <c r="C1523" t="s">
        <v>28</v>
      </c>
      <c r="D1523" t="s">
        <v>195</v>
      </c>
      <c r="E1523">
        <v>3471.66</v>
      </c>
      <c r="F1523" s="22">
        <v>45525</v>
      </c>
      <c r="G1523" s="22">
        <v>45524</v>
      </c>
      <c r="H1523" s="22">
        <v>45523</v>
      </c>
      <c r="I1523" s="22">
        <v>45511</v>
      </c>
      <c r="J1523" s="22">
        <v>45518</v>
      </c>
      <c r="K1523" t="s">
        <v>104</v>
      </c>
      <c r="N1523" t="s">
        <v>105</v>
      </c>
      <c r="O1523" t="s">
        <v>106</v>
      </c>
      <c r="P1523" t="s">
        <v>107</v>
      </c>
      <c r="Q1523" t="s">
        <v>108</v>
      </c>
    </row>
    <row r="1524" spans="1:17" x14ac:dyDescent="0.3">
      <c r="A1524">
        <v>70285</v>
      </c>
      <c r="B1524">
        <v>122</v>
      </c>
      <c r="C1524" t="s">
        <v>28</v>
      </c>
      <c r="D1524" t="s">
        <v>203</v>
      </c>
      <c r="E1524">
        <v>925.4</v>
      </c>
      <c r="F1524" s="22">
        <v>45525</v>
      </c>
      <c r="G1524" s="22">
        <v>45524</v>
      </c>
      <c r="H1524" s="22">
        <v>45523</v>
      </c>
      <c r="I1524" s="22">
        <v>45511</v>
      </c>
      <c r="J1524" s="22">
        <v>45518</v>
      </c>
      <c r="K1524" t="s">
        <v>104</v>
      </c>
      <c r="N1524" t="s">
        <v>105</v>
      </c>
      <c r="O1524" t="s">
        <v>106</v>
      </c>
      <c r="P1524" t="s">
        <v>107</v>
      </c>
      <c r="Q1524" t="s">
        <v>108</v>
      </c>
    </row>
    <row r="1525" spans="1:17" x14ac:dyDescent="0.3">
      <c r="A1525">
        <v>70618</v>
      </c>
      <c r="B1525">
        <v>122</v>
      </c>
      <c r="C1525" t="s">
        <v>28</v>
      </c>
      <c r="D1525" t="s">
        <v>417</v>
      </c>
      <c r="E1525">
        <v>144</v>
      </c>
      <c r="F1525" s="22">
        <v>45523</v>
      </c>
      <c r="G1525" s="22">
        <v>45524</v>
      </c>
      <c r="H1525" s="22">
        <v>45523</v>
      </c>
      <c r="I1525" s="22">
        <v>45520</v>
      </c>
      <c r="J1525" s="22">
        <v>45520</v>
      </c>
      <c r="K1525" t="s">
        <v>119</v>
      </c>
      <c r="L1525" t="s">
        <v>213</v>
      </c>
      <c r="M1525" t="s">
        <v>418</v>
      </c>
      <c r="N1525" t="s">
        <v>105</v>
      </c>
      <c r="O1525" t="s">
        <v>106</v>
      </c>
      <c r="P1525" t="s">
        <v>107</v>
      </c>
      <c r="Q1525" t="s">
        <v>108</v>
      </c>
    </row>
    <row r="1526" spans="1:17" x14ac:dyDescent="0.3">
      <c r="A1526">
        <v>70742</v>
      </c>
      <c r="B1526">
        <v>122</v>
      </c>
      <c r="C1526" t="s">
        <v>28</v>
      </c>
      <c r="D1526" t="s">
        <v>123</v>
      </c>
      <c r="E1526">
        <v>646.1</v>
      </c>
      <c r="F1526" s="22">
        <v>45524</v>
      </c>
      <c r="G1526" s="22">
        <v>45523</v>
      </c>
      <c r="H1526" s="22">
        <v>45523</v>
      </c>
      <c r="I1526" s="22">
        <v>45519</v>
      </c>
      <c r="J1526" s="22"/>
      <c r="K1526" t="s">
        <v>119</v>
      </c>
      <c r="L1526" t="s">
        <v>120</v>
      </c>
      <c r="M1526" t="s">
        <v>121</v>
      </c>
      <c r="N1526" t="s">
        <v>105</v>
      </c>
      <c r="O1526" t="s">
        <v>106</v>
      </c>
      <c r="P1526" t="s">
        <v>107</v>
      </c>
      <c r="Q1526" t="s">
        <v>108</v>
      </c>
    </row>
    <row r="1527" spans="1:17" x14ac:dyDescent="0.3">
      <c r="A1527">
        <v>70743</v>
      </c>
      <c r="B1527">
        <v>122</v>
      </c>
      <c r="C1527" t="s">
        <v>28</v>
      </c>
      <c r="D1527" t="s">
        <v>125</v>
      </c>
      <c r="E1527">
        <v>746.61</v>
      </c>
      <c r="F1527" s="22">
        <v>45524</v>
      </c>
      <c r="G1527" s="22">
        <v>45523</v>
      </c>
      <c r="H1527" s="22">
        <v>45523</v>
      </c>
      <c r="I1527" s="22">
        <v>45519</v>
      </c>
      <c r="J1527" s="22"/>
      <c r="K1527" t="s">
        <v>119</v>
      </c>
      <c r="L1527" t="s">
        <v>120</v>
      </c>
      <c r="M1527" t="s">
        <v>121</v>
      </c>
      <c r="N1527" t="s">
        <v>105</v>
      </c>
      <c r="O1527" t="s">
        <v>106</v>
      </c>
      <c r="P1527" t="s">
        <v>107</v>
      </c>
      <c r="Q1527" t="s">
        <v>108</v>
      </c>
    </row>
    <row r="1528" spans="1:17" x14ac:dyDescent="0.3">
      <c r="A1528">
        <v>70744</v>
      </c>
      <c r="B1528">
        <v>122</v>
      </c>
      <c r="C1528" t="s">
        <v>28</v>
      </c>
      <c r="D1528" t="s">
        <v>126</v>
      </c>
      <c r="E1528">
        <v>625.76</v>
      </c>
      <c r="F1528" s="22">
        <v>45524</v>
      </c>
      <c r="G1528" s="22">
        <v>45523</v>
      </c>
      <c r="H1528" s="22">
        <v>45523</v>
      </c>
      <c r="I1528" s="22">
        <v>45519</v>
      </c>
      <c r="J1528" s="22"/>
      <c r="K1528" t="s">
        <v>119</v>
      </c>
      <c r="L1528" t="s">
        <v>120</v>
      </c>
      <c r="M1528" t="s">
        <v>121</v>
      </c>
      <c r="N1528" t="s">
        <v>105</v>
      </c>
      <c r="O1528" t="s">
        <v>106</v>
      </c>
      <c r="P1528" t="s">
        <v>107</v>
      </c>
      <c r="Q1528" t="s">
        <v>108</v>
      </c>
    </row>
    <row r="1529" spans="1:17" x14ac:dyDescent="0.3">
      <c r="A1529">
        <v>70745</v>
      </c>
      <c r="B1529">
        <v>122</v>
      </c>
      <c r="C1529" t="s">
        <v>28</v>
      </c>
      <c r="D1529" t="s">
        <v>127</v>
      </c>
      <c r="E1529">
        <v>625.04999999999995</v>
      </c>
      <c r="F1529" s="22">
        <v>45524</v>
      </c>
      <c r="G1529" s="22">
        <v>45523</v>
      </c>
      <c r="H1529" s="22">
        <v>45523</v>
      </c>
      <c r="I1529" s="22">
        <v>45519</v>
      </c>
      <c r="J1529" s="22"/>
      <c r="K1529" t="s">
        <v>119</v>
      </c>
      <c r="L1529" t="s">
        <v>120</v>
      </c>
      <c r="M1529" t="s">
        <v>121</v>
      </c>
      <c r="N1529" t="s">
        <v>105</v>
      </c>
      <c r="O1529" t="s">
        <v>106</v>
      </c>
      <c r="P1529" t="s">
        <v>107</v>
      </c>
      <c r="Q1529" t="s">
        <v>108</v>
      </c>
    </row>
    <row r="1530" spans="1:17" x14ac:dyDescent="0.3">
      <c r="A1530">
        <v>70746</v>
      </c>
      <c r="B1530">
        <v>122</v>
      </c>
      <c r="C1530" t="s">
        <v>28</v>
      </c>
      <c r="D1530" t="s">
        <v>118</v>
      </c>
      <c r="E1530">
        <v>661.57</v>
      </c>
      <c r="F1530" s="22">
        <v>45524</v>
      </c>
      <c r="G1530" s="22">
        <v>45523</v>
      </c>
      <c r="H1530" s="22">
        <v>45523</v>
      </c>
      <c r="I1530" s="22">
        <v>45519</v>
      </c>
      <c r="J1530" s="22"/>
      <c r="K1530" t="s">
        <v>119</v>
      </c>
      <c r="L1530" t="s">
        <v>120</v>
      </c>
      <c r="M1530" t="s">
        <v>121</v>
      </c>
      <c r="N1530" t="s">
        <v>105</v>
      </c>
      <c r="O1530" t="s">
        <v>106</v>
      </c>
      <c r="P1530" t="s">
        <v>107</v>
      </c>
      <c r="Q1530" t="s">
        <v>108</v>
      </c>
    </row>
    <row r="1531" spans="1:17" x14ac:dyDescent="0.3">
      <c r="A1531">
        <v>70747</v>
      </c>
      <c r="B1531">
        <v>122</v>
      </c>
      <c r="C1531" t="s">
        <v>28</v>
      </c>
      <c r="D1531" t="s">
        <v>128</v>
      </c>
      <c r="E1531">
        <v>640.1</v>
      </c>
      <c r="F1531" s="22">
        <v>45524</v>
      </c>
      <c r="G1531" s="22">
        <v>45523</v>
      </c>
      <c r="H1531" s="22">
        <v>45523</v>
      </c>
      <c r="I1531" s="22">
        <v>45519</v>
      </c>
      <c r="J1531" s="22"/>
      <c r="K1531" t="s">
        <v>119</v>
      </c>
      <c r="L1531" t="s">
        <v>120</v>
      </c>
      <c r="M1531" t="s">
        <v>121</v>
      </c>
      <c r="N1531" t="s">
        <v>105</v>
      </c>
      <c r="O1531" t="s">
        <v>106</v>
      </c>
      <c r="P1531" t="s">
        <v>107</v>
      </c>
      <c r="Q1531" t="s">
        <v>108</v>
      </c>
    </row>
    <row r="1532" spans="1:17" x14ac:dyDescent="0.3">
      <c r="A1532">
        <v>70748</v>
      </c>
      <c r="B1532">
        <v>122</v>
      </c>
      <c r="C1532" t="s">
        <v>28</v>
      </c>
      <c r="D1532" t="s">
        <v>129</v>
      </c>
      <c r="E1532">
        <v>656.7</v>
      </c>
      <c r="F1532" s="22">
        <v>45524</v>
      </c>
      <c r="G1532" s="22">
        <v>45523</v>
      </c>
      <c r="H1532" s="22">
        <v>45523</v>
      </c>
      <c r="I1532" s="22">
        <v>45519</v>
      </c>
      <c r="J1532" s="22"/>
      <c r="K1532" t="s">
        <v>119</v>
      </c>
      <c r="L1532" t="s">
        <v>120</v>
      </c>
      <c r="M1532" t="s">
        <v>121</v>
      </c>
      <c r="N1532" t="s">
        <v>105</v>
      </c>
      <c r="O1532" t="s">
        <v>106</v>
      </c>
      <c r="P1532" t="s">
        <v>107</v>
      </c>
      <c r="Q1532" t="s">
        <v>108</v>
      </c>
    </row>
    <row r="1533" spans="1:17" x14ac:dyDescent="0.3">
      <c r="A1533">
        <v>70749</v>
      </c>
      <c r="B1533">
        <v>122</v>
      </c>
      <c r="C1533" t="s">
        <v>28</v>
      </c>
      <c r="D1533" t="s">
        <v>130</v>
      </c>
      <c r="E1533">
        <v>637.82000000000005</v>
      </c>
      <c r="F1533" s="22">
        <v>45524</v>
      </c>
      <c r="G1533" s="22">
        <v>45523</v>
      </c>
      <c r="H1533" s="22">
        <v>45523</v>
      </c>
      <c r="I1533" s="22">
        <v>45519</v>
      </c>
      <c r="J1533" s="22"/>
      <c r="K1533" t="s">
        <v>119</v>
      </c>
      <c r="L1533" t="s">
        <v>120</v>
      </c>
      <c r="M1533" t="s">
        <v>121</v>
      </c>
      <c r="N1533" t="s">
        <v>105</v>
      </c>
      <c r="O1533" t="s">
        <v>106</v>
      </c>
      <c r="P1533" t="s">
        <v>107</v>
      </c>
      <c r="Q1533" t="s">
        <v>108</v>
      </c>
    </row>
    <row r="1534" spans="1:17" x14ac:dyDescent="0.3">
      <c r="A1534">
        <v>70750</v>
      </c>
      <c r="B1534">
        <v>122</v>
      </c>
      <c r="C1534" t="s">
        <v>28</v>
      </c>
      <c r="D1534" t="s">
        <v>131</v>
      </c>
      <c r="E1534">
        <v>626.66</v>
      </c>
      <c r="F1534" s="22">
        <v>45524</v>
      </c>
      <c r="G1534" s="22">
        <v>45523</v>
      </c>
      <c r="H1534" s="22">
        <v>45523</v>
      </c>
      <c r="I1534" s="22">
        <v>45519</v>
      </c>
      <c r="J1534" s="22"/>
      <c r="K1534" t="s">
        <v>119</v>
      </c>
      <c r="L1534" t="s">
        <v>120</v>
      </c>
      <c r="M1534" t="s">
        <v>121</v>
      </c>
      <c r="N1534" t="s">
        <v>105</v>
      </c>
      <c r="O1534" t="s">
        <v>106</v>
      </c>
      <c r="P1534" t="s">
        <v>107</v>
      </c>
      <c r="Q1534" t="s">
        <v>108</v>
      </c>
    </row>
    <row r="1535" spans="1:17" x14ac:dyDescent="0.3">
      <c r="A1535">
        <v>70751</v>
      </c>
      <c r="B1535">
        <v>122</v>
      </c>
      <c r="C1535" t="s">
        <v>28</v>
      </c>
      <c r="D1535" t="s">
        <v>132</v>
      </c>
      <c r="E1535">
        <v>618.62</v>
      </c>
      <c r="F1535" s="22">
        <v>45524</v>
      </c>
      <c r="G1535" s="22">
        <v>45523</v>
      </c>
      <c r="H1535" s="22">
        <v>45523</v>
      </c>
      <c r="I1535" s="22">
        <v>45519</v>
      </c>
      <c r="J1535" s="22"/>
      <c r="K1535" t="s">
        <v>119</v>
      </c>
      <c r="L1535" t="s">
        <v>120</v>
      </c>
      <c r="M1535" t="s">
        <v>121</v>
      </c>
      <c r="N1535" t="s">
        <v>105</v>
      </c>
      <c r="O1535" t="s">
        <v>106</v>
      </c>
      <c r="P1535" t="s">
        <v>107</v>
      </c>
      <c r="Q1535" t="s">
        <v>108</v>
      </c>
    </row>
    <row r="1536" spans="1:17" x14ac:dyDescent="0.3">
      <c r="A1536">
        <v>70752</v>
      </c>
      <c r="B1536">
        <v>122</v>
      </c>
      <c r="C1536" t="s">
        <v>28</v>
      </c>
      <c r="D1536" t="s">
        <v>133</v>
      </c>
      <c r="E1536">
        <v>629.57000000000005</v>
      </c>
      <c r="F1536" s="22">
        <v>45524</v>
      </c>
      <c r="G1536" s="22">
        <v>45523</v>
      </c>
      <c r="H1536" s="22">
        <v>45523</v>
      </c>
      <c r="I1536" s="22">
        <v>45519</v>
      </c>
      <c r="J1536" s="22"/>
      <c r="K1536" t="s">
        <v>119</v>
      </c>
      <c r="L1536" t="s">
        <v>120</v>
      </c>
      <c r="M1536" t="s">
        <v>121</v>
      </c>
      <c r="N1536" t="s">
        <v>105</v>
      </c>
      <c r="O1536" t="s">
        <v>106</v>
      </c>
      <c r="P1536" t="s">
        <v>107</v>
      </c>
      <c r="Q1536" t="s">
        <v>108</v>
      </c>
    </row>
    <row r="1537" spans="1:17" x14ac:dyDescent="0.3">
      <c r="A1537">
        <v>70753</v>
      </c>
      <c r="B1537">
        <v>122</v>
      </c>
      <c r="C1537" t="s">
        <v>28</v>
      </c>
      <c r="D1537" t="s">
        <v>134</v>
      </c>
      <c r="E1537">
        <v>635.14</v>
      </c>
      <c r="F1537" s="22">
        <v>45524</v>
      </c>
      <c r="G1537" s="22">
        <v>45523</v>
      </c>
      <c r="H1537" s="22">
        <v>45523</v>
      </c>
      <c r="I1537" s="22">
        <v>45519</v>
      </c>
      <c r="J1537" s="22"/>
      <c r="K1537" t="s">
        <v>119</v>
      </c>
      <c r="L1537" t="s">
        <v>120</v>
      </c>
      <c r="M1537" t="s">
        <v>121</v>
      </c>
      <c r="N1537" t="s">
        <v>105</v>
      </c>
      <c r="O1537" t="s">
        <v>106</v>
      </c>
      <c r="P1537" t="s">
        <v>107</v>
      </c>
      <c r="Q1537" t="s">
        <v>108</v>
      </c>
    </row>
    <row r="1538" spans="1:17" x14ac:dyDescent="0.3">
      <c r="A1538">
        <v>70754</v>
      </c>
      <c r="B1538">
        <v>122</v>
      </c>
      <c r="C1538" t="s">
        <v>28</v>
      </c>
      <c r="D1538" t="s">
        <v>135</v>
      </c>
      <c r="E1538">
        <v>737.24</v>
      </c>
      <c r="F1538" s="22">
        <v>45524</v>
      </c>
      <c r="G1538" s="22">
        <v>45523</v>
      </c>
      <c r="H1538" s="22">
        <v>45523</v>
      </c>
      <c r="I1538" s="22">
        <v>45519</v>
      </c>
      <c r="J1538" s="22"/>
      <c r="K1538" t="s">
        <v>119</v>
      </c>
      <c r="L1538" t="s">
        <v>120</v>
      </c>
      <c r="M1538" t="s">
        <v>121</v>
      </c>
      <c r="N1538" t="s">
        <v>105</v>
      </c>
      <c r="O1538" t="s">
        <v>106</v>
      </c>
      <c r="P1538" t="s">
        <v>107</v>
      </c>
      <c r="Q1538" t="s">
        <v>108</v>
      </c>
    </row>
    <row r="1539" spans="1:17" x14ac:dyDescent="0.3">
      <c r="A1539">
        <v>70755</v>
      </c>
      <c r="B1539">
        <v>122</v>
      </c>
      <c r="C1539" t="s">
        <v>28</v>
      </c>
      <c r="D1539" t="s">
        <v>136</v>
      </c>
      <c r="E1539">
        <v>721.21</v>
      </c>
      <c r="F1539" s="22">
        <v>45524</v>
      </c>
      <c r="G1539" s="22">
        <v>45523</v>
      </c>
      <c r="H1539" s="22">
        <v>45523</v>
      </c>
      <c r="I1539" s="22">
        <v>45519</v>
      </c>
      <c r="J1539" s="22"/>
      <c r="K1539" t="s">
        <v>119</v>
      </c>
      <c r="L1539" t="s">
        <v>120</v>
      </c>
      <c r="M1539" t="s">
        <v>121</v>
      </c>
      <c r="N1539" t="s">
        <v>105</v>
      </c>
      <c r="O1539" t="s">
        <v>106</v>
      </c>
      <c r="P1539" t="s">
        <v>107</v>
      </c>
      <c r="Q1539" t="s">
        <v>108</v>
      </c>
    </row>
    <row r="1540" spans="1:17" x14ac:dyDescent="0.3">
      <c r="A1540">
        <v>70756</v>
      </c>
      <c r="B1540">
        <v>122</v>
      </c>
      <c r="C1540" t="s">
        <v>28</v>
      </c>
      <c r="D1540" t="s">
        <v>138</v>
      </c>
      <c r="E1540">
        <v>626.65</v>
      </c>
      <c r="F1540" s="22">
        <v>45524</v>
      </c>
      <c r="G1540" s="22">
        <v>45523</v>
      </c>
      <c r="H1540" s="22">
        <v>45523</v>
      </c>
      <c r="I1540" s="22">
        <v>45519</v>
      </c>
      <c r="J1540" s="22"/>
      <c r="K1540" t="s">
        <v>119</v>
      </c>
      <c r="L1540" t="s">
        <v>120</v>
      </c>
      <c r="M1540" t="s">
        <v>121</v>
      </c>
      <c r="N1540" t="s">
        <v>105</v>
      </c>
      <c r="O1540" t="s">
        <v>106</v>
      </c>
      <c r="P1540" t="s">
        <v>107</v>
      </c>
      <c r="Q1540" t="s">
        <v>108</v>
      </c>
    </row>
    <row r="1541" spans="1:17" x14ac:dyDescent="0.3">
      <c r="A1541">
        <v>70757</v>
      </c>
      <c r="B1541">
        <v>122</v>
      </c>
      <c r="C1541" t="s">
        <v>28</v>
      </c>
      <c r="D1541" t="s">
        <v>139</v>
      </c>
      <c r="E1541">
        <v>626.41</v>
      </c>
      <c r="F1541" s="22">
        <v>45524</v>
      </c>
      <c r="G1541" s="22">
        <v>45523</v>
      </c>
      <c r="H1541" s="22">
        <v>45523</v>
      </c>
      <c r="I1541" s="22">
        <v>45519</v>
      </c>
      <c r="J1541" s="22"/>
      <c r="K1541" t="s">
        <v>119</v>
      </c>
      <c r="L1541" t="s">
        <v>120</v>
      </c>
      <c r="M1541" t="s">
        <v>121</v>
      </c>
      <c r="N1541" t="s">
        <v>105</v>
      </c>
      <c r="O1541" t="s">
        <v>106</v>
      </c>
      <c r="P1541" t="s">
        <v>107</v>
      </c>
      <c r="Q1541" t="s">
        <v>108</v>
      </c>
    </row>
    <row r="1542" spans="1:17" x14ac:dyDescent="0.3">
      <c r="A1542">
        <v>70758</v>
      </c>
      <c r="B1542">
        <v>122</v>
      </c>
      <c r="C1542" t="s">
        <v>28</v>
      </c>
      <c r="D1542" t="s">
        <v>140</v>
      </c>
      <c r="E1542">
        <v>829.55</v>
      </c>
      <c r="F1542" s="22">
        <v>45524</v>
      </c>
      <c r="G1542" s="22">
        <v>45523</v>
      </c>
      <c r="H1542" s="22">
        <v>45523</v>
      </c>
      <c r="I1542" s="22">
        <v>45519</v>
      </c>
      <c r="J1542" s="22"/>
      <c r="K1542" t="s">
        <v>119</v>
      </c>
      <c r="L1542" t="s">
        <v>120</v>
      </c>
      <c r="M1542" t="s">
        <v>121</v>
      </c>
      <c r="N1542" t="s">
        <v>105</v>
      </c>
      <c r="O1542" t="s">
        <v>106</v>
      </c>
      <c r="P1542" t="s">
        <v>107</v>
      </c>
      <c r="Q1542" t="s">
        <v>108</v>
      </c>
    </row>
    <row r="1543" spans="1:17" x14ac:dyDescent="0.3">
      <c r="A1543">
        <v>70759</v>
      </c>
      <c r="B1543">
        <v>122</v>
      </c>
      <c r="C1543" t="s">
        <v>28</v>
      </c>
      <c r="D1543" t="s">
        <v>403</v>
      </c>
      <c r="E1543">
        <v>626.65</v>
      </c>
      <c r="F1543" s="22">
        <v>45524</v>
      </c>
      <c r="G1543" s="22">
        <v>45523</v>
      </c>
      <c r="H1543" s="22">
        <v>45523</v>
      </c>
      <c r="I1543" s="22">
        <v>45519</v>
      </c>
      <c r="J1543" s="22"/>
      <c r="K1543" t="s">
        <v>119</v>
      </c>
      <c r="L1543" t="s">
        <v>120</v>
      </c>
      <c r="M1543" t="s">
        <v>121</v>
      </c>
      <c r="N1543" t="s">
        <v>105</v>
      </c>
      <c r="O1543" t="s">
        <v>106</v>
      </c>
      <c r="P1543" t="s">
        <v>107</v>
      </c>
      <c r="Q1543" t="s">
        <v>108</v>
      </c>
    </row>
    <row r="1544" spans="1:17" x14ac:dyDescent="0.3">
      <c r="A1544">
        <v>70760</v>
      </c>
      <c r="B1544">
        <v>122</v>
      </c>
      <c r="C1544" t="s">
        <v>28</v>
      </c>
      <c r="D1544" t="s">
        <v>141</v>
      </c>
      <c r="E1544">
        <v>737.24</v>
      </c>
      <c r="F1544" s="22">
        <v>45524</v>
      </c>
      <c r="G1544" s="22">
        <v>45523</v>
      </c>
      <c r="H1544" s="22">
        <v>45523</v>
      </c>
      <c r="I1544" s="22">
        <v>45519</v>
      </c>
      <c r="J1544" s="22"/>
      <c r="K1544" t="s">
        <v>119</v>
      </c>
      <c r="L1544" t="s">
        <v>120</v>
      </c>
      <c r="M1544" t="s">
        <v>121</v>
      </c>
      <c r="N1544" t="s">
        <v>105</v>
      </c>
      <c r="O1544" t="s">
        <v>106</v>
      </c>
      <c r="P1544" t="s">
        <v>107</v>
      </c>
      <c r="Q1544" t="s">
        <v>108</v>
      </c>
    </row>
    <row r="1545" spans="1:17" x14ac:dyDescent="0.3">
      <c r="A1545">
        <v>70761</v>
      </c>
      <c r="B1545">
        <v>122</v>
      </c>
      <c r="C1545" t="s">
        <v>28</v>
      </c>
      <c r="D1545" t="s">
        <v>142</v>
      </c>
      <c r="E1545">
        <v>626.65</v>
      </c>
      <c r="F1545" s="22">
        <v>45524</v>
      </c>
      <c r="G1545" s="22">
        <v>45523</v>
      </c>
      <c r="H1545" s="22">
        <v>45523</v>
      </c>
      <c r="I1545" s="22">
        <v>45519</v>
      </c>
      <c r="J1545" s="22"/>
      <c r="K1545" t="s">
        <v>119</v>
      </c>
      <c r="L1545" t="s">
        <v>120</v>
      </c>
      <c r="M1545" t="s">
        <v>121</v>
      </c>
      <c r="N1545" t="s">
        <v>105</v>
      </c>
      <c r="O1545" t="s">
        <v>106</v>
      </c>
      <c r="P1545" t="s">
        <v>107</v>
      </c>
      <c r="Q1545" t="s">
        <v>108</v>
      </c>
    </row>
    <row r="1546" spans="1:17" x14ac:dyDescent="0.3">
      <c r="A1546">
        <v>70762</v>
      </c>
      <c r="B1546">
        <v>122</v>
      </c>
      <c r="C1546" t="s">
        <v>28</v>
      </c>
      <c r="D1546" t="s">
        <v>144</v>
      </c>
      <c r="E1546">
        <v>668.69</v>
      </c>
      <c r="F1546" s="22">
        <v>45524</v>
      </c>
      <c r="G1546" s="22">
        <v>45523</v>
      </c>
      <c r="H1546" s="22">
        <v>45523</v>
      </c>
      <c r="I1546" s="22">
        <v>45519</v>
      </c>
      <c r="J1546" s="22"/>
      <c r="K1546" t="s">
        <v>119</v>
      </c>
      <c r="L1546" t="s">
        <v>120</v>
      </c>
      <c r="M1546" t="s">
        <v>121</v>
      </c>
      <c r="N1546" t="s">
        <v>105</v>
      </c>
      <c r="O1546" t="s">
        <v>106</v>
      </c>
      <c r="P1546" t="s">
        <v>107</v>
      </c>
      <c r="Q1546" t="s">
        <v>108</v>
      </c>
    </row>
    <row r="1547" spans="1:17" x14ac:dyDescent="0.3">
      <c r="A1547">
        <v>70763</v>
      </c>
      <c r="B1547">
        <v>122</v>
      </c>
      <c r="C1547" t="s">
        <v>28</v>
      </c>
      <c r="D1547" t="s">
        <v>145</v>
      </c>
      <c r="E1547">
        <v>963.69</v>
      </c>
      <c r="F1547" s="22">
        <v>45524</v>
      </c>
      <c r="G1547" s="22">
        <v>45523</v>
      </c>
      <c r="H1547" s="22">
        <v>45523</v>
      </c>
      <c r="I1547" s="22">
        <v>45519</v>
      </c>
      <c r="J1547" s="22"/>
      <c r="K1547" t="s">
        <v>119</v>
      </c>
      <c r="L1547" t="s">
        <v>120</v>
      </c>
      <c r="M1547" t="s">
        <v>121</v>
      </c>
      <c r="N1547" t="s">
        <v>105</v>
      </c>
      <c r="O1547" t="s">
        <v>106</v>
      </c>
      <c r="P1547" t="s">
        <v>107</v>
      </c>
      <c r="Q1547" t="s">
        <v>108</v>
      </c>
    </row>
    <row r="1548" spans="1:17" x14ac:dyDescent="0.3">
      <c r="A1548">
        <v>70764</v>
      </c>
      <c r="B1548">
        <v>122</v>
      </c>
      <c r="C1548" t="s">
        <v>28</v>
      </c>
      <c r="D1548" t="s">
        <v>146</v>
      </c>
      <c r="E1548">
        <v>831.23</v>
      </c>
      <c r="F1548" s="22">
        <v>45524</v>
      </c>
      <c r="G1548" s="22">
        <v>45523</v>
      </c>
      <c r="H1548" s="22">
        <v>45523</v>
      </c>
      <c r="I1548" s="22">
        <v>45519</v>
      </c>
      <c r="J1548" s="22"/>
      <c r="K1548" t="s">
        <v>119</v>
      </c>
      <c r="L1548" t="s">
        <v>120</v>
      </c>
      <c r="M1548" t="s">
        <v>121</v>
      </c>
      <c r="N1548" t="s">
        <v>105</v>
      </c>
      <c r="O1548" t="s">
        <v>106</v>
      </c>
      <c r="P1548" t="s">
        <v>107</v>
      </c>
      <c r="Q1548" t="s">
        <v>108</v>
      </c>
    </row>
    <row r="1549" spans="1:17" x14ac:dyDescent="0.3">
      <c r="A1549">
        <v>70765</v>
      </c>
      <c r="B1549">
        <v>122</v>
      </c>
      <c r="C1549" t="s">
        <v>28</v>
      </c>
      <c r="D1549" t="s">
        <v>147</v>
      </c>
      <c r="E1549">
        <v>577.63</v>
      </c>
      <c r="F1549" s="22">
        <v>45524</v>
      </c>
      <c r="G1549" s="22">
        <v>45523</v>
      </c>
      <c r="H1549" s="22">
        <v>45523</v>
      </c>
      <c r="I1549" s="22">
        <v>45519</v>
      </c>
      <c r="J1549" s="22"/>
      <c r="K1549" t="s">
        <v>119</v>
      </c>
      <c r="L1549" t="s">
        <v>120</v>
      </c>
      <c r="M1549" t="s">
        <v>121</v>
      </c>
      <c r="N1549" t="s">
        <v>105</v>
      </c>
      <c r="O1549" t="s">
        <v>106</v>
      </c>
      <c r="P1549" t="s">
        <v>107</v>
      </c>
      <c r="Q1549" t="s">
        <v>108</v>
      </c>
    </row>
    <row r="1550" spans="1:17" x14ac:dyDescent="0.3">
      <c r="A1550">
        <v>70766</v>
      </c>
      <c r="B1550">
        <v>122</v>
      </c>
      <c r="C1550" t="s">
        <v>28</v>
      </c>
      <c r="D1550" t="s">
        <v>148</v>
      </c>
      <c r="E1550">
        <v>792.93</v>
      </c>
      <c r="F1550" s="22">
        <v>45524</v>
      </c>
      <c r="G1550" s="22">
        <v>45523</v>
      </c>
      <c r="H1550" s="22">
        <v>45523</v>
      </c>
      <c r="I1550" s="22">
        <v>45519</v>
      </c>
      <c r="J1550" s="22"/>
      <c r="K1550" t="s">
        <v>119</v>
      </c>
      <c r="L1550" t="s">
        <v>120</v>
      </c>
      <c r="M1550" t="s">
        <v>121</v>
      </c>
      <c r="N1550" t="s">
        <v>105</v>
      </c>
      <c r="O1550" t="s">
        <v>106</v>
      </c>
      <c r="P1550" t="s">
        <v>107</v>
      </c>
      <c r="Q1550" t="s">
        <v>108</v>
      </c>
    </row>
    <row r="1551" spans="1:17" x14ac:dyDescent="0.3">
      <c r="A1551">
        <v>70767</v>
      </c>
      <c r="B1551">
        <v>122</v>
      </c>
      <c r="C1551" t="s">
        <v>28</v>
      </c>
      <c r="D1551" t="s">
        <v>150</v>
      </c>
      <c r="E1551">
        <v>710.99</v>
      </c>
      <c r="F1551" s="22">
        <v>45524</v>
      </c>
      <c r="G1551" s="22">
        <v>45523</v>
      </c>
      <c r="H1551" s="22">
        <v>45523</v>
      </c>
      <c r="I1551" s="22">
        <v>45519</v>
      </c>
      <c r="J1551" s="22"/>
      <c r="K1551" t="s">
        <v>119</v>
      </c>
      <c r="L1551" t="s">
        <v>120</v>
      </c>
      <c r="M1551" t="s">
        <v>121</v>
      </c>
      <c r="N1551" t="s">
        <v>105</v>
      </c>
      <c r="O1551" t="s">
        <v>106</v>
      </c>
      <c r="P1551" t="s">
        <v>107</v>
      </c>
      <c r="Q1551" t="s">
        <v>108</v>
      </c>
    </row>
    <row r="1552" spans="1:17" x14ac:dyDescent="0.3">
      <c r="A1552">
        <v>70768</v>
      </c>
      <c r="B1552">
        <v>122</v>
      </c>
      <c r="C1552" t="s">
        <v>28</v>
      </c>
      <c r="D1552" t="s">
        <v>328</v>
      </c>
      <c r="E1552">
        <v>637.96</v>
      </c>
      <c r="F1552" s="22">
        <v>45524</v>
      </c>
      <c r="G1552" s="22">
        <v>45523</v>
      </c>
      <c r="H1552" s="22">
        <v>45523</v>
      </c>
      <c r="I1552" s="22">
        <v>45519</v>
      </c>
      <c r="J1552" s="22"/>
      <c r="K1552" t="s">
        <v>119</v>
      </c>
      <c r="L1552" t="s">
        <v>120</v>
      </c>
      <c r="M1552" t="s">
        <v>121</v>
      </c>
      <c r="N1552" t="s">
        <v>105</v>
      </c>
      <c r="O1552" t="s">
        <v>106</v>
      </c>
      <c r="P1552" t="s">
        <v>107</v>
      </c>
      <c r="Q1552" t="s">
        <v>108</v>
      </c>
    </row>
    <row r="1553" spans="1:17" x14ac:dyDescent="0.3">
      <c r="A1553">
        <v>71124</v>
      </c>
      <c r="B1553">
        <v>122</v>
      </c>
      <c r="C1553" t="s">
        <v>28</v>
      </c>
      <c r="D1553" t="s">
        <v>180</v>
      </c>
      <c r="E1553">
        <v>106.8</v>
      </c>
      <c r="F1553" s="22">
        <v>45523</v>
      </c>
      <c r="G1553" s="22"/>
      <c r="H1553" s="22">
        <v>45523</v>
      </c>
      <c r="I1553" s="22">
        <v>45523</v>
      </c>
      <c r="J1553" s="22">
        <v>45524</v>
      </c>
      <c r="K1553" t="s">
        <v>181</v>
      </c>
      <c r="L1553" t="s">
        <v>182</v>
      </c>
      <c r="M1553" t="s">
        <v>18</v>
      </c>
      <c r="O1553" t="s">
        <v>106</v>
      </c>
      <c r="Q1553" t="s">
        <v>108</v>
      </c>
    </row>
    <row r="1554" spans="1:17" x14ac:dyDescent="0.3">
      <c r="A1554">
        <v>59339</v>
      </c>
      <c r="B1554">
        <v>122</v>
      </c>
      <c r="C1554" t="s">
        <v>28</v>
      </c>
      <c r="D1554" t="s">
        <v>241</v>
      </c>
      <c r="E1554">
        <v>185</v>
      </c>
      <c r="F1554" s="22">
        <v>45524</v>
      </c>
      <c r="G1554" s="22">
        <v>45524</v>
      </c>
      <c r="H1554" s="22">
        <v>45523</v>
      </c>
      <c r="I1554" s="22">
        <v>45521</v>
      </c>
      <c r="J1554" s="22"/>
      <c r="K1554" t="s">
        <v>104</v>
      </c>
      <c r="L1554" t="s">
        <v>166</v>
      </c>
      <c r="M1554" t="s">
        <v>167</v>
      </c>
      <c r="N1554" t="s">
        <v>105</v>
      </c>
      <c r="O1554" t="s">
        <v>106</v>
      </c>
      <c r="P1554" t="s">
        <v>107</v>
      </c>
      <c r="Q1554" t="s">
        <v>108</v>
      </c>
    </row>
    <row r="1555" spans="1:17" x14ac:dyDescent="0.3">
      <c r="A1555">
        <v>58484</v>
      </c>
      <c r="B1555">
        <v>122</v>
      </c>
      <c r="C1555" t="s">
        <v>28</v>
      </c>
      <c r="D1555" t="s">
        <v>428</v>
      </c>
      <c r="E1555">
        <v>2000</v>
      </c>
      <c r="F1555" s="22">
        <v>45532</v>
      </c>
      <c r="G1555" s="22">
        <v>45518</v>
      </c>
      <c r="H1555" s="22">
        <v>45523</v>
      </c>
      <c r="I1555" s="22">
        <v>45505</v>
      </c>
      <c r="J1555" s="22"/>
      <c r="K1555" t="s">
        <v>104</v>
      </c>
      <c r="L1555" t="s">
        <v>193</v>
      </c>
      <c r="M1555" t="s">
        <v>330</v>
      </c>
      <c r="N1555" t="s">
        <v>105</v>
      </c>
      <c r="O1555" t="s">
        <v>106</v>
      </c>
      <c r="P1555" t="s">
        <v>107</v>
      </c>
      <c r="Q1555" t="s">
        <v>108</v>
      </c>
    </row>
    <row r="1556" spans="1:17" x14ac:dyDescent="0.3">
      <c r="A1556">
        <v>58579</v>
      </c>
      <c r="B1556">
        <v>122</v>
      </c>
      <c r="C1556" t="s">
        <v>28</v>
      </c>
      <c r="D1556" t="s">
        <v>247</v>
      </c>
      <c r="E1556">
        <v>314.62</v>
      </c>
      <c r="F1556" s="22">
        <v>45524</v>
      </c>
      <c r="G1556" s="22">
        <v>45524</v>
      </c>
      <c r="H1556" s="22">
        <v>45523</v>
      </c>
      <c r="I1556" s="22">
        <v>45486</v>
      </c>
      <c r="J1556" s="22"/>
      <c r="K1556" t="s">
        <v>104</v>
      </c>
      <c r="L1556" t="s">
        <v>184</v>
      </c>
      <c r="M1556" t="s">
        <v>185</v>
      </c>
      <c r="N1556" t="s">
        <v>105</v>
      </c>
      <c r="O1556" t="s">
        <v>106</v>
      </c>
      <c r="P1556" t="s">
        <v>107</v>
      </c>
      <c r="Q1556" t="s">
        <v>108</v>
      </c>
    </row>
    <row r="1557" spans="1:17" x14ac:dyDescent="0.3">
      <c r="A1557">
        <v>58592</v>
      </c>
      <c r="B1557">
        <v>122</v>
      </c>
      <c r="C1557" t="s">
        <v>28</v>
      </c>
      <c r="D1557" t="s">
        <v>429</v>
      </c>
      <c r="E1557">
        <v>1000</v>
      </c>
      <c r="F1557" s="22">
        <v>45523</v>
      </c>
      <c r="G1557" s="22">
        <v>45524</v>
      </c>
      <c r="H1557" s="22">
        <v>45523</v>
      </c>
      <c r="I1557" s="22">
        <v>45516</v>
      </c>
      <c r="J1557" s="22"/>
      <c r="K1557" t="s">
        <v>119</v>
      </c>
      <c r="L1557" t="s">
        <v>193</v>
      </c>
      <c r="M1557" t="s">
        <v>330</v>
      </c>
      <c r="N1557" t="s">
        <v>105</v>
      </c>
      <c r="O1557" t="s">
        <v>106</v>
      </c>
      <c r="P1557" t="s">
        <v>107</v>
      </c>
      <c r="Q1557" t="s">
        <v>108</v>
      </c>
    </row>
    <row r="1558" spans="1:17" x14ac:dyDescent="0.3">
      <c r="A1558">
        <v>58600</v>
      </c>
      <c r="B1558">
        <v>122</v>
      </c>
      <c r="C1558" t="s">
        <v>28</v>
      </c>
      <c r="D1558" t="s">
        <v>174</v>
      </c>
      <c r="E1558">
        <v>29357.77</v>
      </c>
      <c r="F1558" s="22">
        <v>45524</v>
      </c>
      <c r="G1558" s="22">
        <v>45523</v>
      </c>
      <c r="H1558" s="22">
        <v>45523</v>
      </c>
      <c r="I1558" s="22">
        <v>45503</v>
      </c>
      <c r="J1558" s="22"/>
      <c r="K1558" t="s">
        <v>104</v>
      </c>
      <c r="L1558" t="s">
        <v>248</v>
      </c>
      <c r="M1558" t="s">
        <v>249</v>
      </c>
      <c r="N1558" t="s">
        <v>105</v>
      </c>
      <c r="O1558" t="s">
        <v>106</v>
      </c>
      <c r="P1558" t="s">
        <v>107</v>
      </c>
      <c r="Q1558" t="s">
        <v>108</v>
      </c>
    </row>
    <row r="1559" spans="1:17" x14ac:dyDescent="0.3">
      <c r="A1559">
        <v>60551</v>
      </c>
      <c r="B1559">
        <v>122</v>
      </c>
      <c r="C1559" t="s">
        <v>28</v>
      </c>
      <c r="D1559" t="s">
        <v>271</v>
      </c>
      <c r="E1559">
        <v>240</v>
      </c>
      <c r="F1559" s="22">
        <v>45523</v>
      </c>
      <c r="G1559" s="22">
        <v>45524</v>
      </c>
      <c r="H1559" s="22">
        <v>45523</v>
      </c>
      <c r="I1559" s="22">
        <v>45483</v>
      </c>
      <c r="J1559" s="22"/>
      <c r="K1559" t="s">
        <v>104</v>
      </c>
      <c r="L1559" t="s">
        <v>184</v>
      </c>
      <c r="M1559" t="s">
        <v>185</v>
      </c>
      <c r="N1559" t="s">
        <v>105</v>
      </c>
      <c r="O1559" t="s">
        <v>106</v>
      </c>
      <c r="P1559" t="s">
        <v>107</v>
      </c>
      <c r="Q1559" t="s">
        <v>108</v>
      </c>
    </row>
    <row r="1560" spans="1:17" x14ac:dyDescent="0.3">
      <c r="A1560">
        <v>50873</v>
      </c>
      <c r="B1560">
        <v>122</v>
      </c>
      <c r="C1560" t="s">
        <v>28</v>
      </c>
      <c r="D1560" t="s">
        <v>266</v>
      </c>
      <c r="E1560">
        <v>660</v>
      </c>
      <c r="F1560" s="22">
        <v>45524</v>
      </c>
      <c r="G1560" s="22">
        <v>45524</v>
      </c>
      <c r="H1560" s="22">
        <v>45523</v>
      </c>
      <c r="I1560" s="22">
        <v>45505</v>
      </c>
      <c r="J1560" s="22">
        <v>45405</v>
      </c>
      <c r="K1560" t="s">
        <v>104</v>
      </c>
      <c r="L1560" t="s">
        <v>184</v>
      </c>
      <c r="M1560" t="s">
        <v>185</v>
      </c>
      <c r="N1560" t="s">
        <v>105</v>
      </c>
      <c r="O1560" t="s">
        <v>106</v>
      </c>
      <c r="P1560" t="s">
        <v>107</v>
      </c>
      <c r="Q1560" t="s">
        <v>108</v>
      </c>
    </row>
    <row r="1561" spans="1:17" x14ac:dyDescent="0.3">
      <c r="A1561">
        <v>50126</v>
      </c>
      <c r="B1561">
        <v>122</v>
      </c>
      <c r="C1561" t="s">
        <v>28</v>
      </c>
      <c r="D1561" t="s">
        <v>364</v>
      </c>
      <c r="E1561">
        <v>6886.02</v>
      </c>
      <c r="F1561" s="22">
        <v>45525</v>
      </c>
      <c r="G1561" s="22">
        <v>45523</v>
      </c>
      <c r="H1561" s="22">
        <v>45523</v>
      </c>
      <c r="I1561" s="22">
        <v>45505</v>
      </c>
      <c r="J1561" s="22">
        <v>45399</v>
      </c>
      <c r="K1561" t="s">
        <v>104</v>
      </c>
      <c r="L1561" t="s">
        <v>120</v>
      </c>
      <c r="M1561" t="s">
        <v>327</v>
      </c>
      <c r="N1561" t="s">
        <v>105</v>
      </c>
      <c r="O1561" t="s">
        <v>106</v>
      </c>
      <c r="P1561" t="s">
        <v>107</v>
      </c>
      <c r="Q1561" t="s">
        <v>108</v>
      </c>
    </row>
    <row r="1562" spans="1:17" x14ac:dyDescent="0.3">
      <c r="A1562">
        <v>71492</v>
      </c>
      <c r="B1562">
        <v>122</v>
      </c>
      <c r="C1562" t="s">
        <v>28</v>
      </c>
      <c r="D1562" t="s">
        <v>430</v>
      </c>
      <c r="E1562">
        <v>0</v>
      </c>
      <c r="F1562" s="22">
        <v>45519</v>
      </c>
      <c r="G1562" s="22"/>
      <c r="H1562" s="22">
        <v>45519</v>
      </c>
      <c r="I1562" s="22">
        <v>45519</v>
      </c>
      <c r="J1562" s="22">
        <v>45525</v>
      </c>
      <c r="K1562" t="s">
        <v>268</v>
      </c>
      <c r="L1562" t="s">
        <v>112</v>
      </c>
      <c r="M1562" t="s">
        <v>117</v>
      </c>
      <c r="N1562" t="s">
        <v>105</v>
      </c>
      <c r="O1562" t="s">
        <v>106</v>
      </c>
      <c r="P1562" t="s">
        <v>107</v>
      </c>
      <c r="Q1562" t="s">
        <v>108</v>
      </c>
    </row>
    <row r="1563" spans="1:17" x14ac:dyDescent="0.3">
      <c r="A1563">
        <v>65970</v>
      </c>
      <c r="B1563">
        <v>122</v>
      </c>
      <c r="C1563" t="s">
        <v>28</v>
      </c>
      <c r="D1563" t="s">
        <v>347</v>
      </c>
      <c r="E1563">
        <v>1065.82</v>
      </c>
      <c r="F1563" s="22">
        <v>45520</v>
      </c>
      <c r="G1563" s="22">
        <v>45518</v>
      </c>
      <c r="H1563" s="22">
        <v>45518</v>
      </c>
      <c r="I1563" s="22">
        <v>45490</v>
      </c>
      <c r="J1563" s="22">
        <v>45492</v>
      </c>
      <c r="K1563" t="s">
        <v>104</v>
      </c>
      <c r="N1563" t="s">
        <v>105</v>
      </c>
      <c r="O1563" t="s">
        <v>106</v>
      </c>
      <c r="P1563" t="s">
        <v>107</v>
      </c>
      <c r="Q1563" t="s">
        <v>108</v>
      </c>
    </row>
    <row r="1564" spans="1:17" x14ac:dyDescent="0.3">
      <c r="A1564">
        <v>65973</v>
      </c>
      <c r="B1564">
        <v>122</v>
      </c>
      <c r="C1564" t="s">
        <v>28</v>
      </c>
      <c r="D1564" t="s">
        <v>153</v>
      </c>
      <c r="E1564">
        <v>473.4</v>
      </c>
      <c r="F1564" s="22">
        <v>45519</v>
      </c>
      <c r="G1564" s="22">
        <v>45518</v>
      </c>
      <c r="H1564" s="22">
        <v>45518</v>
      </c>
      <c r="I1564" s="22">
        <v>45489</v>
      </c>
      <c r="J1564" s="22">
        <v>45492</v>
      </c>
      <c r="K1564" t="s">
        <v>104</v>
      </c>
      <c r="N1564" t="s">
        <v>105</v>
      </c>
      <c r="O1564" t="s">
        <v>106</v>
      </c>
      <c r="P1564" t="s">
        <v>107</v>
      </c>
      <c r="Q1564" t="s">
        <v>108</v>
      </c>
    </row>
    <row r="1565" spans="1:17" x14ac:dyDescent="0.3">
      <c r="A1565">
        <v>65975</v>
      </c>
      <c r="B1565">
        <v>122</v>
      </c>
      <c r="C1565" t="s">
        <v>28</v>
      </c>
      <c r="D1565" t="s">
        <v>154</v>
      </c>
      <c r="E1565">
        <v>564.45000000000005</v>
      </c>
      <c r="F1565" s="22">
        <v>45520</v>
      </c>
      <c r="G1565" s="22">
        <v>45518</v>
      </c>
      <c r="H1565" s="22">
        <v>45518</v>
      </c>
      <c r="I1565" s="22">
        <v>45490</v>
      </c>
      <c r="J1565" s="22">
        <v>45492</v>
      </c>
      <c r="K1565" t="s">
        <v>104</v>
      </c>
      <c r="N1565" t="s">
        <v>105</v>
      </c>
      <c r="O1565" t="s">
        <v>106</v>
      </c>
      <c r="P1565" t="s">
        <v>107</v>
      </c>
      <c r="Q1565" t="s">
        <v>108</v>
      </c>
    </row>
    <row r="1566" spans="1:17" x14ac:dyDescent="0.3">
      <c r="A1566">
        <v>65976</v>
      </c>
      <c r="B1566">
        <v>122</v>
      </c>
      <c r="C1566" t="s">
        <v>28</v>
      </c>
      <c r="D1566" t="s">
        <v>151</v>
      </c>
      <c r="E1566">
        <v>2691.36</v>
      </c>
      <c r="F1566" s="22">
        <v>45519</v>
      </c>
      <c r="G1566" s="22">
        <v>45518</v>
      </c>
      <c r="H1566" s="22">
        <v>45518</v>
      </c>
      <c r="I1566" s="22">
        <v>45489</v>
      </c>
      <c r="J1566" s="22">
        <v>45492</v>
      </c>
      <c r="K1566" t="s">
        <v>104</v>
      </c>
      <c r="N1566" t="s">
        <v>105</v>
      </c>
      <c r="O1566" t="s">
        <v>106</v>
      </c>
      <c r="P1566" t="s">
        <v>107</v>
      </c>
      <c r="Q1566" t="s">
        <v>108</v>
      </c>
    </row>
    <row r="1567" spans="1:17" x14ac:dyDescent="0.3">
      <c r="A1567">
        <v>64783</v>
      </c>
      <c r="B1567">
        <v>122</v>
      </c>
      <c r="C1567" t="s">
        <v>28</v>
      </c>
      <c r="D1567" t="s">
        <v>252</v>
      </c>
      <c r="E1567">
        <v>192</v>
      </c>
      <c r="F1567" s="22">
        <v>45522</v>
      </c>
      <c r="G1567" s="22">
        <v>45518</v>
      </c>
      <c r="H1567" s="22">
        <v>45518</v>
      </c>
      <c r="I1567" s="22">
        <v>45505</v>
      </c>
      <c r="J1567" s="22"/>
      <c r="K1567" t="s">
        <v>119</v>
      </c>
      <c r="L1567" t="s">
        <v>253</v>
      </c>
      <c r="M1567" t="s">
        <v>254</v>
      </c>
      <c r="N1567" t="s">
        <v>105</v>
      </c>
      <c r="O1567" t="s">
        <v>106</v>
      </c>
      <c r="P1567" t="s">
        <v>107</v>
      </c>
      <c r="Q1567" t="s">
        <v>108</v>
      </c>
    </row>
    <row r="1568" spans="1:17" x14ac:dyDescent="0.3">
      <c r="A1568">
        <v>67952</v>
      </c>
      <c r="B1568">
        <v>122</v>
      </c>
      <c r="C1568" t="s">
        <v>28</v>
      </c>
      <c r="D1568" t="s">
        <v>157</v>
      </c>
      <c r="E1568">
        <v>780</v>
      </c>
      <c r="F1568" s="22">
        <v>45519</v>
      </c>
      <c r="G1568" s="22">
        <v>45518</v>
      </c>
      <c r="H1568" s="22">
        <v>45518</v>
      </c>
      <c r="I1568" s="22">
        <v>45498</v>
      </c>
      <c r="J1568" s="22">
        <v>45504</v>
      </c>
      <c r="K1568" t="s">
        <v>104</v>
      </c>
      <c r="L1568" t="s">
        <v>112</v>
      </c>
      <c r="M1568" t="s">
        <v>117</v>
      </c>
      <c r="N1568" t="s">
        <v>105</v>
      </c>
      <c r="O1568" t="s">
        <v>106</v>
      </c>
      <c r="P1568" t="s">
        <v>107</v>
      </c>
      <c r="Q1568" t="s">
        <v>108</v>
      </c>
    </row>
    <row r="1569" spans="1:17" x14ac:dyDescent="0.3">
      <c r="A1569">
        <v>68351</v>
      </c>
      <c r="B1569">
        <v>122</v>
      </c>
      <c r="C1569" t="s">
        <v>28</v>
      </c>
      <c r="D1569" t="s">
        <v>350</v>
      </c>
      <c r="E1569">
        <v>466</v>
      </c>
      <c r="F1569" s="22">
        <v>45519</v>
      </c>
      <c r="G1569" s="22">
        <v>45518</v>
      </c>
      <c r="H1569" s="22">
        <v>45518</v>
      </c>
      <c r="I1569" s="22">
        <v>45504</v>
      </c>
      <c r="J1569" s="22">
        <v>45506</v>
      </c>
      <c r="K1569" t="s">
        <v>104</v>
      </c>
      <c r="N1569" t="s">
        <v>105</v>
      </c>
      <c r="O1569" t="s">
        <v>106</v>
      </c>
      <c r="P1569" t="s">
        <v>107</v>
      </c>
      <c r="Q1569" t="s">
        <v>108</v>
      </c>
    </row>
    <row r="1570" spans="1:17" x14ac:dyDescent="0.3">
      <c r="A1570">
        <v>68521</v>
      </c>
      <c r="B1570">
        <v>122</v>
      </c>
      <c r="C1570" t="s">
        <v>28</v>
      </c>
      <c r="D1570" t="s">
        <v>200</v>
      </c>
      <c r="E1570">
        <v>935.08</v>
      </c>
      <c r="F1570" s="22">
        <v>45519</v>
      </c>
      <c r="G1570" s="22">
        <v>45518</v>
      </c>
      <c r="H1570" s="22">
        <v>45518</v>
      </c>
      <c r="I1570" s="22">
        <v>45504</v>
      </c>
      <c r="J1570" s="22">
        <v>45506</v>
      </c>
      <c r="K1570" t="s">
        <v>104</v>
      </c>
      <c r="N1570" t="s">
        <v>105</v>
      </c>
      <c r="O1570" t="s">
        <v>106</v>
      </c>
      <c r="P1570" t="s">
        <v>107</v>
      </c>
      <c r="Q1570" t="s">
        <v>108</v>
      </c>
    </row>
    <row r="1571" spans="1:17" x14ac:dyDescent="0.3">
      <c r="A1571">
        <v>68523</v>
      </c>
      <c r="B1571">
        <v>122</v>
      </c>
      <c r="C1571" t="s">
        <v>28</v>
      </c>
      <c r="D1571" t="s">
        <v>431</v>
      </c>
      <c r="E1571">
        <v>1072.4000000000001</v>
      </c>
      <c r="F1571" s="22">
        <v>45519</v>
      </c>
      <c r="G1571" s="22">
        <v>45518</v>
      </c>
      <c r="H1571" s="22">
        <v>45518</v>
      </c>
      <c r="I1571" s="22">
        <v>45503</v>
      </c>
      <c r="J1571" s="22">
        <v>45506</v>
      </c>
      <c r="K1571" t="s">
        <v>104</v>
      </c>
      <c r="N1571" t="s">
        <v>105</v>
      </c>
      <c r="O1571" t="s">
        <v>106</v>
      </c>
      <c r="P1571" t="s">
        <v>107</v>
      </c>
      <c r="Q1571" t="s">
        <v>108</v>
      </c>
    </row>
    <row r="1572" spans="1:17" x14ac:dyDescent="0.3">
      <c r="A1572">
        <v>68531</v>
      </c>
      <c r="B1572">
        <v>122</v>
      </c>
      <c r="C1572" t="s">
        <v>28</v>
      </c>
      <c r="D1572" t="s">
        <v>162</v>
      </c>
      <c r="E1572">
        <v>294.3</v>
      </c>
      <c r="F1572" s="22">
        <v>45519</v>
      </c>
      <c r="G1572" s="22">
        <v>45518</v>
      </c>
      <c r="H1572" s="22">
        <v>45518</v>
      </c>
      <c r="I1572" s="22">
        <v>45504</v>
      </c>
      <c r="J1572" s="22">
        <v>45506</v>
      </c>
      <c r="K1572" t="s">
        <v>104</v>
      </c>
      <c r="N1572" t="s">
        <v>105</v>
      </c>
      <c r="O1572" t="s">
        <v>106</v>
      </c>
      <c r="P1572" t="s">
        <v>107</v>
      </c>
      <c r="Q1572" t="s">
        <v>108</v>
      </c>
    </row>
    <row r="1573" spans="1:17" x14ac:dyDescent="0.3">
      <c r="A1573">
        <v>68532</v>
      </c>
      <c r="B1573">
        <v>122</v>
      </c>
      <c r="C1573" t="s">
        <v>28</v>
      </c>
      <c r="D1573" t="s">
        <v>288</v>
      </c>
      <c r="E1573">
        <v>987.85</v>
      </c>
      <c r="F1573" s="22">
        <v>45519</v>
      </c>
      <c r="G1573" s="22">
        <v>45518</v>
      </c>
      <c r="H1573" s="22">
        <v>45518</v>
      </c>
      <c r="I1573" s="22">
        <v>45504</v>
      </c>
      <c r="J1573" s="22">
        <v>45506</v>
      </c>
      <c r="K1573" t="s">
        <v>104</v>
      </c>
      <c r="N1573" t="s">
        <v>105</v>
      </c>
      <c r="O1573" t="s">
        <v>106</v>
      </c>
      <c r="P1573" t="s">
        <v>107</v>
      </c>
      <c r="Q1573" t="s">
        <v>108</v>
      </c>
    </row>
    <row r="1574" spans="1:17" x14ac:dyDescent="0.3">
      <c r="A1574">
        <v>68537</v>
      </c>
      <c r="B1574">
        <v>122</v>
      </c>
      <c r="C1574" t="s">
        <v>28</v>
      </c>
      <c r="D1574" t="s">
        <v>159</v>
      </c>
      <c r="E1574">
        <v>355.5</v>
      </c>
      <c r="F1574" s="22">
        <v>45519</v>
      </c>
      <c r="G1574" s="22">
        <v>45518</v>
      </c>
      <c r="H1574" s="22">
        <v>45518</v>
      </c>
      <c r="I1574" s="22">
        <v>45504</v>
      </c>
      <c r="J1574" s="22">
        <v>45506</v>
      </c>
      <c r="K1574" t="s">
        <v>104</v>
      </c>
      <c r="N1574" t="s">
        <v>105</v>
      </c>
      <c r="O1574" t="s">
        <v>106</v>
      </c>
      <c r="P1574" t="s">
        <v>107</v>
      </c>
      <c r="Q1574" t="s">
        <v>108</v>
      </c>
    </row>
    <row r="1575" spans="1:17" x14ac:dyDescent="0.3">
      <c r="A1575">
        <v>66592</v>
      </c>
      <c r="B1575">
        <v>122</v>
      </c>
      <c r="C1575" t="s">
        <v>28</v>
      </c>
      <c r="D1575" t="s">
        <v>224</v>
      </c>
      <c r="E1575">
        <v>288</v>
      </c>
      <c r="F1575" s="22">
        <v>45520</v>
      </c>
      <c r="G1575" s="22">
        <v>45518</v>
      </c>
      <c r="H1575" s="22">
        <v>45518</v>
      </c>
      <c r="I1575" s="22">
        <v>45492</v>
      </c>
      <c r="J1575" s="22">
        <v>45497</v>
      </c>
      <c r="K1575" t="s">
        <v>104</v>
      </c>
      <c r="N1575" t="s">
        <v>105</v>
      </c>
      <c r="O1575" t="s">
        <v>106</v>
      </c>
      <c r="P1575" t="s">
        <v>107</v>
      </c>
      <c r="Q1575" t="s">
        <v>108</v>
      </c>
    </row>
    <row r="1576" spans="1:17" x14ac:dyDescent="0.3">
      <c r="A1576">
        <v>66681</v>
      </c>
      <c r="B1576">
        <v>122</v>
      </c>
      <c r="C1576" t="s">
        <v>28</v>
      </c>
      <c r="D1576" t="s">
        <v>152</v>
      </c>
      <c r="E1576">
        <v>1826.4</v>
      </c>
      <c r="F1576" s="22">
        <v>45520</v>
      </c>
      <c r="G1576" s="22">
        <v>45518</v>
      </c>
      <c r="H1576" s="22">
        <v>45518</v>
      </c>
      <c r="I1576" s="22">
        <v>45489</v>
      </c>
      <c r="J1576" s="22">
        <v>45498</v>
      </c>
      <c r="K1576" t="s">
        <v>104</v>
      </c>
      <c r="N1576" t="s">
        <v>105</v>
      </c>
      <c r="O1576" t="s">
        <v>106</v>
      </c>
      <c r="P1576" t="s">
        <v>107</v>
      </c>
      <c r="Q1576" t="s">
        <v>108</v>
      </c>
    </row>
    <row r="1577" spans="1:17" x14ac:dyDescent="0.3">
      <c r="A1577">
        <v>69316</v>
      </c>
      <c r="B1577">
        <v>122</v>
      </c>
      <c r="C1577" t="s">
        <v>28</v>
      </c>
      <c r="D1577" t="s">
        <v>280</v>
      </c>
      <c r="E1577">
        <v>787.2</v>
      </c>
      <c r="F1577" s="22">
        <v>45519</v>
      </c>
      <c r="G1577" s="22">
        <v>45518</v>
      </c>
      <c r="H1577" s="22">
        <v>45518</v>
      </c>
      <c r="I1577" s="22">
        <v>45505</v>
      </c>
      <c r="J1577" s="22">
        <v>45511</v>
      </c>
      <c r="K1577" t="s">
        <v>104</v>
      </c>
      <c r="N1577" t="s">
        <v>105</v>
      </c>
      <c r="O1577" t="s">
        <v>106</v>
      </c>
      <c r="P1577" t="s">
        <v>107</v>
      </c>
      <c r="Q1577" t="s">
        <v>108</v>
      </c>
    </row>
    <row r="1578" spans="1:17" x14ac:dyDescent="0.3">
      <c r="A1578">
        <v>69317</v>
      </c>
      <c r="B1578">
        <v>122</v>
      </c>
      <c r="C1578" t="s">
        <v>28</v>
      </c>
      <c r="D1578" t="s">
        <v>162</v>
      </c>
      <c r="E1578">
        <v>781.4</v>
      </c>
      <c r="F1578" s="22">
        <v>45521</v>
      </c>
      <c r="G1578" s="22">
        <v>45518</v>
      </c>
      <c r="H1578" s="22">
        <v>45518</v>
      </c>
      <c r="I1578" s="22">
        <v>45506</v>
      </c>
      <c r="J1578" s="22">
        <v>45511</v>
      </c>
      <c r="K1578" t="s">
        <v>104</v>
      </c>
      <c r="N1578" t="s">
        <v>105</v>
      </c>
      <c r="O1578" t="s">
        <v>106</v>
      </c>
      <c r="P1578" t="s">
        <v>107</v>
      </c>
      <c r="Q1578" t="s">
        <v>108</v>
      </c>
    </row>
    <row r="1579" spans="1:17" x14ac:dyDescent="0.3">
      <c r="A1579">
        <v>69323</v>
      </c>
      <c r="B1579">
        <v>122</v>
      </c>
      <c r="C1579" t="s">
        <v>28</v>
      </c>
      <c r="D1579" t="s">
        <v>160</v>
      </c>
      <c r="E1579">
        <v>1015</v>
      </c>
      <c r="F1579" s="22">
        <v>45522</v>
      </c>
      <c r="G1579" s="22">
        <v>45518</v>
      </c>
      <c r="H1579" s="22">
        <v>45518</v>
      </c>
      <c r="I1579" s="22">
        <v>45506</v>
      </c>
      <c r="J1579" s="22">
        <v>45511</v>
      </c>
      <c r="K1579" t="s">
        <v>104</v>
      </c>
      <c r="L1579" t="s">
        <v>112</v>
      </c>
      <c r="M1579" t="s">
        <v>113</v>
      </c>
      <c r="N1579" t="s">
        <v>105</v>
      </c>
      <c r="O1579" t="s">
        <v>106</v>
      </c>
      <c r="P1579" t="s">
        <v>107</v>
      </c>
      <c r="Q1579" t="s">
        <v>108</v>
      </c>
    </row>
    <row r="1580" spans="1:17" x14ac:dyDescent="0.3">
      <c r="A1580">
        <v>69325</v>
      </c>
      <c r="B1580">
        <v>122</v>
      </c>
      <c r="C1580" t="s">
        <v>28</v>
      </c>
      <c r="D1580" t="s">
        <v>195</v>
      </c>
      <c r="E1580">
        <v>767.4</v>
      </c>
      <c r="F1580" s="22">
        <v>45519</v>
      </c>
      <c r="G1580" s="22">
        <v>45518</v>
      </c>
      <c r="H1580" s="22">
        <v>45518</v>
      </c>
      <c r="I1580" s="22">
        <v>45505</v>
      </c>
      <c r="J1580" s="22">
        <v>45511</v>
      </c>
      <c r="K1580" t="s">
        <v>104</v>
      </c>
      <c r="N1580" t="s">
        <v>105</v>
      </c>
      <c r="O1580" t="s">
        <v>106</v>
      </c>
      <c r="P1580" t="s">
        <v>107</v>
      </c>
      <c r="Q1580" t="s">
        <v>108</v>
      </c>
    </row>
    <row r="1581" spans="1:17" x14ac:dyDescent="0.3">
      <c r="A1581">
        <v>69331</v>
      </c>
      <c r="B1581">
        <v>122</v>
      </c>
      <c r="C1581" t="s">
        <v>28</v>
      </c>
      <c r="D1581" t="s">
        <v>204</v>
      </c>
      <c r="E1581">
        <v>1181.4000000000001</v>
      </c>
      <c r="F1581" s="22">
        <v>45519</v>
      </c>
      <c r="G1581" s="22">
        <v>45518</v>
      </c>
      <c r="H1581" s="22">
        <v>45518</v>
      </c>
      <c r="I1581" s="22">
        <v>45505</v>
      </c>
      <c r="J1581" s="22">
        <v>45511</v>
      </c>
      <c r="K1581" t="s">
        <v>104</v>
      </c>
      <c r="N1581" t="s">
        <v>105</v>
      </c>
      <c r="O1581" t="s">
        <v>106</v>
      </c>
      <c r="P1581" t="s">
        <v>107</v>
      </c>
      <c r="Q1581" t="s">
        <v>108</v>
      </c>
    </row>
    <row r="1582" spans="1:17" x14ac:dyDescent="0.3">
      <c r="A1582">
        <v>69332</v>
      </c>
      <c r="B1582">
        <v>122</v>
      </c>
      <c r="C1582" t="s">
        <v>28</v>
      </c>
      <c r="D1582" t="s">
        <v>110</v>
      </c>
      <c r="E1582">
        <v>351.5</v>
      </c>
      <c r="F1582" s="22">
        <v>45520</v>
      </c>
      <c r="G1582" s="22">
        <v>45518</v>
      </c>
      <c r="H1582" s="22">
        <v>45518</v>
      </c>
      <c r="I1582" s="22">
        <v>45505</v>
      </c>
      <c r="J1582" s="22">
        <v>45511</v>
      </c>
      <c r="K1582" t="s">
        <v>104</v>
      </c>
      <c r="N1582" t="s">
        <v>105</v>
      </c>
      <c r="O1582" t="s">
        <v>106</v>
      </c>
      <c r="P1582" t="s">
        <v>107</v>
      </c>
      <c r="Q1582" t="s">
        <v>108</v>
      </c>
    </row>
    <row r="1583" spans="1:17" x14ac:dyDescent="0.3">
      <c r="A1583">
        <v>69335</v>
      </c>
      <c r="B1583">
        <v>122</v>
      </c>
      <c r="C1583" t="s">
        <v>28</v>
      </c>
      <c r="D1583" t="s">
        <v>115</v>
      </c>
      <c r="E1583">
        <v>1530.53</v>
      </c>
      <c r="F1583" s="22">
        <v>45522</v>
      </c>
      <c r="G1583" s="22">
        <v>45518</v>
      </c>
      <c r="H1583" s="22">
        <v>45518</v>
      </c>
      <c r="I1583" s="22">
        <v>45510</v>
      </c>
      <c r="J1583" s="22">
        <v>45511</v>
      </c>
      <c r="K1583" t="s">
        <v>104</v>
      </c>
      <c r="N1583" t="s">
        <v>105</v>
      </c>
      <c r="O1583" t="s">
        <v>106</v>
      </c>
      <c r="P1583" t="s">
        <v>107</v>
      </c>
      <c r="Q1583" t="s">
        <v>108</v>
      </c>
    </row>
    <row r="1584" spans="1:17" x14ac:dyDescent="0.3">
      <c r="A1584">
        <v>69377</v>
      </c>
      <c r="B1584">
        <v>122</v>
      </c>
      <c r="C1584" t="s">
        <v>28</v>
      </c>
      <c r="D1584" t="s">
        <v>380</v>
      </c>
      <c r="E1584">
        <v>3600</v>
      </c>
      <c r="F1584" s="22">
        <v>45519</v>
      </c>
      <c r="G1584" s="22">
        <v>45518</v>
      </c>
      <c r="H1584" s="22">
        <v>45518</v>
      </c>
      <c r="I1584" s="22">
        <v>45505</v>
      </c>
      <c r="J1584" s="22">
        <v>45511</v>
      </c>
      <c r="K1584" t="s">
        <v>119</v>
      </c>
      <c r="L1584" t="s">
        <v>187</v>
      </c>
      <c r="M1584" t="s">
        <v>265</v>
      </c>
      <c r="N1584" t="s">
        <v>105</v>
      </c>
      <c r="O1584" t="s">
        <v>106</v>
      </c>
      <c r="P1584" t="s">
        <v>107</v>
      </c>
      <c r="Q1584" t="s">
        <v>108</v>
      </c>
    </row>
    <row r="1585" spans="1:17" x14ac:dyDescent="0.3">
      <c r="A1585">
        <v>69428</v>
      </c>
      <c r="B1585">
        <v>122</v>
      </c>
      <c r="C1585" t="s">
        <v>28</v>
      </c>
      <c r="D1585" t="s">
        <v>413</v>
      </c>
      <c r="E1585">
        <v>325.70999999999998</v>
      </c>
      <c r="F1585" s="22">
        <v>45518</v>
      </c>
      <c r="G1585" s="22">
        <v>45516</v>
      </c>
      <c r="H1585" s="22">
        <v>45518</v>
      </c>
      <c r="I1585" s="22">
        <v>45512</v>
      </c>
      <c r="J1585" s="22">
        <v>45512</v>
      </c>
      <c r="K1585" t="s">
        <v>104</v>
      </c>
      <c r="L1585" t="s">
        <v>213</v>
      </c>
      <c r="M1585" t="s">
        <v>312</v>
      </c>
      <c r="N1585" t="s">
        <v>105</v>
      </c>
      <c r="O1585" t="s">
        <v>106</v>
      </c>
      <c r="P1585" t="s">
        <v>107</v>
      </c>
      <c r="Q1585" t="s">
        <v>108</v>
      </c>
    </row>
    <row r="1586" spans="1:17" x14ac:dyDescent="0.3">
      <c r="A1586">
        <v>53666</v>
      </c>
      <c r="B1586">
        <v>122</v>
      </c>
      <c r="C1586" t="s">
        <v>28</v>
      </c>
      <c r="D1586" t="s">
        <v>272</v>
      </c>
      <c r="E1586">
        <v>31695.22</v>
      </c>
      <c r="F1586" s="22">
        <v>45514</v>
      </c>
      <c r="G1586" s="22">
        <v>45516</v>
      </c>
      <c r="H1586" s="22">
        <v>45518</v>
      </c>
      <c r="I1586" s="22">
        <v>45503</v>
      </c>
      <c r="J1586" s="22">
        <v>45422</v>
      </c>
      <c r="K1586" t="s">
        <v>119</v>
      </c>
      <c r="L1586" t="s">
        <v>253</v>
      </c>
      <c r="M1586" t="s">
        <v>273</v>
      </c>
      <c r="N1586" t="s">
        <v>105</v>
      </c>
      <c r="O1586" t="s">
        <v>106</v>
      </c>
      <c r="P1586" t="s">
        <v>107</v>
      </c>
      <c r="Q1586" t="s">
        <v>108</v>
      </c>
    </row>
    <row r="1587" spans="1:17" x14ac:dyDescent="0.3">
      <c r="A1587">
        <v>50205</v>
      </c>
      <c r="B1587">
        <v>122</v>
      </c>
      <c r="C1587" t="s">
        <v>28</v>
      </c>
      <c r="D1587" t="s">
        <v>283</v>
      </c>
      <c r="E1587">
        <v>2800</v>
      </c>
      <c r="F1587" s="22">
        <v>45519</v>
      </c>
      <c r="G1587" s="22">
        <v>45518</v>
      </c>
      <c r="H1587" s="22">
        <v>45518</v>
      </c>
      <c r="I1587" s="22">
        <v>45474</v>
      </c>
      <c r="J1587" s="22">
        <v>45400</v>
      </c>
      <c r="K1587" t="s">
        <v>104</v>
      </c>
      <c r="L1587" t="s">
        <v>184</v>
      </c>
      <c r="M1587" t="s">
        <v>185</v>
      </c>
      <c r="N1587" t="s">
        <v>105</v>
      </c>
      <c r="O1587" t="s">
        <v>106</v>
      </c>
      <c r="P1587" t="s">
        <v>107</v>
      </c>
      <c r="Q1587" t="s">
        <v>108</v>
      </c>
    </row>
    <row r="1588" spans="1:17" x14ac:dyDescent="0.3">
      <c r="A1588">
        <v>32821</v>
      </c>
      <c r="B1588">
        <v>122</v>
      </c>
      <c r="C1588" t="s">
        <v>28</v>
      </c>
      <c r="D1588" t="s">
        <v>282</v>
      </c>
      <c r="E1588">
        <v>1588</v>
      </c>
      <c r="F1588" s="22">
        <v>45519</v>
      </c>
      <c r="G1588" s="22">
        <v>45518</v>
      </c>
      <c r="H1588" s="22">
        <v>45518</v>
      </c>
      <c r="I1588" s="22">
        <v>45505</v>
      </c>
      <c r="J1588" s="22">
        <v>45337</v>
      </c>
      <c r="K1588" t="s">
        <v>119</v>
      </c>
      <c r="L1588" t="s">
        <v>184</v>
      </c>
      <c r="M1588" t="s">
        <v>185</v>
      </c>
      <c r="N1588" t="s">
        <v>105</v>
      </c>
      <c r="O1588" t="s">
        <v>106</v>
      </c>
      <c r="P1588" t="s">
        <v>107</v>
      </c>
      <c r="Q1588" t="s">
        <v>108</v>
      </c>
    </row>
    <row r="1589" spans="1:17" x14ac:dyDescent="0.3">
      <c r="A1589">
        <v>58492</v>
      </c>
      <c r="B1589">
        <v>122</v>
      </c>
      <c r="C1589" t="s">
        <v>28</v>
      </c>
      <c r="D1589" t="s">
        <v>275</v>
      </c>
      <c r="E1589">
        <v>9800</v>
      </c>
      <c r="F1589" s="22">
        <v>45519</v>
      </c>
      <c r="G1589" s="22">
        <v>45518</v>
      </c>
      <c r="H1589" s="22">
        <v>45518</v>
      </c>
      <c r="I1589" s="22">
        <v>45493</v>
      </c>
      <c r="J1589" s="22"/>
      <c r="K1589" t="s">
        <v>119</v>
      </c>
      <c r="L1589" t="s">
        <v>193</v>
      </c>
      <c r="M1589" t="s">
        <v>276</v>
      </c>
      <c r="N1589" t="s">
        <v>105</v>
      </c>
      <c r="O1589" t="s">
        <v>106</v>
      </c>
      <c r="P1589" t="s">
        <v>107</v>
      </c>
      <c r="Q1589" t="s">
        <v>108</v>
      </c>
    </row>
    <row r="1590" spans="1:17" x14ac:dyDescent="0.3">
      <c r="A1590">
        <v>58515</v>
      </c>
      <c r="B1590">
        <v>122</v>
      </c>
      <c r="C1590" t="s">
        <v>28</v>
      </c>
      <c r="D1590" t="s">
        <v>163</v>
      </c>
      <c r="E1590">
        <v>19291.25</v>
      </c>
      <c r="F1590" s="22">
        <v>45518</v>
      </c>
      <c r="G1590" s="22">
        <v>45516</v>
      </c>
      <c r="H1590" s="22">
        <v>45518</v>
      </c>
      <c r="I1590" s="22">
        <v>45518</v>
      </c>
      <c r="J1590" s="22"/>
      <c r="K1590" t="s">
        <v>104</v>
      </c>
      <c r="L1590" t="s">
        <v>120</v>
      </c>
      <c r="M1590" t="s">
        <v>164</v>
      </c>
      <c r="N1590" t="s">
        <v>105</v>
      </c>
      <c r="O1590" t="s">
        <v>106</v>
      </c>
      <c r="P1590" t="s">
        <v>107</v>
      </c>
      <c r="Q1590" t="s">
        <v>108</v>
      </c>
    </row>
    <row r="1591" spans="1:17" x14ac:dyDescent="0.3">
      <c r="A1591">
        <v>60568</v>
      </c>
      <c r="B1591">
        <v>122</v>
      </c>
      <c r="C1591" t="s">
        <v>28</v>
      </c>
      <c r="D1591" t="s">
        <v>189</v>
      </c>
      <c r="E1591">
        <v>109.9</v>
      </c>
      <c r="F1591" s="22">
        <v>45521</v>
      </c>
      <c r="G1591" s="22">
        <v>45518</v>
      </c>
      <c r="H1591" s="22">
        <v>45518</v>
      </c>
      <c r="I1591" s="22">
        <v>45503</v>
      </c>
      <c r="J1591" s="22"/>
      <c r="K1591" t="s">
        <v>104</v>
      </c>
      <c r="L1591" t="s">
        <v>190</v>
      </c>
      <c r="M1591" t="s">
        <v>191</v>
      </c>
      <c r="N1591" t="s">
        <v>105</v>
      </c>
      <c r="O1591" t="s">
        <v>106</v>
      </c>
      <c r="P1591" t="s">
        <v>107</v>
      </c>
      <c r="Q1591" t="s">
        <v>108</v>
      </c>
    </row>
    <row r="1592" spans="1:17" x14ac:dyDescent="0.3">
      <c r="A1592">
        <v>58773</v>
      </c>
      <c r="B1592">
        <v>122</v>
      </c>
      <c r="C1592" t="s">
        <v>28</v>
      </c>
      <c r="D1592" t="s">
        <v>269</v>
      </c>
      <c r="E1592">
        <v>320</v>
      </c>
      <c r="F1592" s="22">
        <v>45519</v>
      </c>
      <c r="G1592" s="22">
        <v>45518</v>
      </c>
      <c r="H1592" s="22">
        <v>45518</v>
      </c>
      <c r="I1592" s="22">
        <v>45505</v>
      </c>
      <c r="J1592" s="22"/>
      <c r="K1592" t="s">
        <v>104</v>
      </c>
      <c r="L1592" t="s">
        <v>166</v>
      </c>
      <c r="M1592" t="s">
        <v>246</v>
      </c>
      <c r="N1592" t="s">
        <v>105</v>
      </c>
      <c r="O1592" t="s">
        <v>106</v>
      </c>
      <c r="P1592" t="s">
        <v>107</v>
      </c>
      <c r="Q1592" t="s">
        <v>108</v>
      </c>
    </row>
    <row r="1593" spans="1:17" x14ac:dyDescent="0.3">
      <c r="A1593">
        <v>58779</v>
      </c>
      <c r="B1593">
        <v>122</v>
      </c>
      <c r="C1593" t="s">
        <v>28</v>
      </c>
      <c r="D1593" t="s">
        <v>378</v>
      </c>
      <c r="E1593">
        <v>275</v>
      </c>
      <c r="F1593" s="22">
        <v>45519</v>
      </c>
      <c r="G1593" s="22">
        <v>45518</v>
      </c>
      <c r="H1593" s="22">
        <v>45518</v>
      </c>
      <c r="I1593" s="22">
        <v>45503</v>
      </c>
      <c r="J1593" s="22"/>
      <c r="K1593" t="s">
        <v>104</v>
      </c>
      <c r="L1593" t="s">
        <v>190</v>
      </c>
      <c r="M1593" t="s">
        <v>191</v>
      </c>
      <c r="N1593" t="s">
        <v>105</v>
      </c>
      <c r="O1593" t="s">
        <v>106</v>
      </c>
      <c r="P1593" t="s">
        <v>107</v>
      </c>
      <c r="Q1593" t="s">
        <v>108</v>
      </c>
    </row>
    <row r="1594" spans="1:17" x14ac:dyDescent="0.3">
      <c r="A1594">
        <v>58810</v>
      </c>
      <c r="B1594">
        <v>122</v>
      </c>
      <c r="C1594" t="s">
        <v>28</v>
      </c>
      <c r="D1594" t="s">
        <v>270</v>
      </c>
      <c r="E1594">
        <v>2815.5</v>
      </c>
      <c r="F1594" s="22">
        <v>45519</v>
      </c>
      <c r="G1594" s="22">
        <v>45518</v>
      </c>
      <c r="H1594" s="22">
        <v>45518</v>
      </c>
      <c r="I1594" s="22">
        <v>45505</v>
      </c>
      <c r="J1594" s="22"/>
      <c r="K1594" t="s">
        <v>104</v>
      </c>
      <c r="L1594" t="s">
        <v>166</v>
      </c>
      <c r="M1594" t="s">
        <v>251</v>
      </c>
      <c r="N1594" t="s">
        <v>105</v>
      </c>
      <c r="O1594" t="s">
        <v>106</v>
      </c>
      <c r="P1594" t="s">
        <v>107</v>
      </c>
      <c r="Q1594" t="s">
        <v>108</v>
      </c>
    </row>
    <row r="1595" spans="1:17" x14ac:dyDescent="0.3">
      <c r="A1595">
        <v>56066</v>
      </c>
      <c r="B1595">
        <v>122</v>
      </c>
      <c r="C1595" t="s">
        <v>28</v>
      </c>
      <c r="D1595" t="s">
        <v>274</v>
      </c>
      <c r="E1595">
        <v>219</v>
      </c>
      <c r="F1595" s="22">
        <v>45519</v>
      </c>
      <c r="G1595" s="22">
        <v>45518</v>
      </c>
      <c r="H1595" s="22">
        <v>45518</v>
      </c>
      <c r="I1595" s="22">
        <v>45474</v>
      </c>
      <c r="J1595" s="22">
        <v>45441</v>
      </c>
      <c r="K1595" t="s">
        <v>104</v>
      </c>
      <c r="L1595" t="s">
        <v>190</v>
      </c>
      <c r="M1595" t="s">
        <v>232</v>
      </c>
      <c r="N1595" t="s">
        <v>105</v>
      </c>
      <c r="O1595" t="s">
        <v>106</v>
      </c>
      <c r="P1595" t="s">
        <v>107</v>
      </c>
      <c r="Q1595" t="s">
        <v>108</v>
      </c>
    </row>
    <row r="1596" spans="1:17" x14ac:dyDescent="0.3">
      <c r="A1596">
        <v>56073</v>
      </c>
      <c r="B1596">
        <v>122</v>
      </c>
      <c r="C1596" t="s">
        <v>28</v>
      </c>
      <c r="D1596" t="s">
        <v>244</v>
      </c>
      <c r="E1596">
        <v>2247.59</v>
      </c>
      <c r="F1596" s="22">
        <v>45522</v>
      </c>
      <c r="G1596" s="22">
        <v>45518</v>
      </c>
      <c r="H1596" s="22">
        <v>45518</v>
      </c>
      <c r="I1596" s="22">
        <v>45474</v>
      </c>
      <c r="J1596" s="22">
        <v>45441</v>
      </c>
      <c r="K1596" t="s">
        <v>104</v>
      </c>
      <c r="L1596" t="s">
        <v>166</v>
      </c>
      <c r="M1596" t="s">
        <v>167</v>
      </c>
      <c r="N1596" t="s">
        <v>105</v>
      </c>
      <c r="O1596" t="s">
        <v>106</v>
      </c>
      <c r="P1596" t="s">
        <v>107</v>
      </c>
      <c r="Q1596" t="s">
        <v>108</v>
      </c>
    </row>
    <row r="1597" spans="1:17" x14ac:dyDescent="0.3">
      <c r="A1597">
        <v>71058</v>
      </c>
      <c r="B1597">
        <v>122</v>
      </c>
      <c r="C1597" t="s">
        <v>28</v>
      </c>
      <c r="D1597" t="s">
        <v>111</v>
      </c>
      <c r="E1597">
        <v>0</v>
      </c>
      <c r="F1597" s="22">
        <v>45517</v>
      </c>
      <c r="G1597" s="22"/>
      <c r="H1597" s="22">
        <v>45517</v>
      </c>
      <c r="I1597" s="22">
        <v>45517</v>
      </c>
      <c r="J1597" s="22">
        <v>45523</v>
      </c>
      <c r="K1597" t="s">
        <v>119</v>
      </c>
      <c r="N1597" t="s">
        <v>105</v>
      </c>
      <c r="O1597" t="s">
        <v>106</v>
      </c>
      <c r="P1597" t="s">
        <v>107</v>
      </c>
      <c r="Q1597" t="s">
        <v>108</v>
      </c>
    </row>
    <row r="1598" spans="1:17" x14ac:dyDescent="0.3">
      <c r="A1598">
        <v>67751</v>
      </c>
      <c r="B1598">
        <v>122</v>
      </c>
      <c r="C1598" t="s">
        <v>28</v>
      </c>
      <c r="D1598" t="s">
        <v>111</v>
      </c>
      <c r="E1598">
        <v>864.9</v>
      </c>
      <c r="F1598" s="22">
        <v>45517</v>
      </c>
      <c r="G1598" s="22">
        <v>45516</v>
      </c>
      <c r="H1598" s="22">
        <v>45517</v>
      </c>
      <c r="I1598" s="22">
        <v>45517</v>
      </c>
      <c r="J1598" s="22">
        <v>45503</v>
      </c>
      <c r="K1598" t="s">
        <v>119</v>
      </c>
      <c r="L1598" t="s">
        <v>218</v>
      </c>
      <c r="M1598" t="s">
        <v>218</v>
      </c>
      <c r="N1598" t="s">
        <v>105</v>
      </c>
      <c r="O1598" t="s">
        <v>106</v>
      </c>
      <c r="P1598" t="s">
        <v>107</v>
      </c>
      <c r="Q1598" t="s">
        <v>108</v>
      </c>
    </row>
    <row r="1599" spans="1:17" x14ac:dyDescent="0.3">
      <c r="A1599">
        <v>53660</v>
      </c>
      <c r="B1599">
        <v>122</v>
      </c>
      <c r="C1599" t="s">
        <v>28</v>
      </c>
      <c r="D1599" t="s">
        <v>272</v>
      </c>
      <c r="E1599">
        <v>4998.08</v>
      </c>
      <c r="F1599" s="22">
        <v>45514</v>
      </c>
      <c r="G1599" s="22">
        <v>45516</v>
      </c>
      <c r="H1599" s="22">
        <v>45516</v>
      </c>
      <c r="I1599" s="22">
        <v>45503</v>
      </c>
      <c r="J1599" s="22">
        <v>45422</v>
      </c>
      <c r="K1599" t="s">
        <v>119</v>
      </c>
      <c r="L1599" t="s">
        <v>213</v>
      </c>
      <c r="M1599" t="s">
        <v>294</v>
      </c>
      <c r="N1599" t="s">
        <v>105</v>
      </c>
      <c r="O1599" t="s">
        <v>106</v>
      </c>
      <c r="P1599" t="s">
        <v>107</v>
      </c>
      <c r="Q1599" t="s">
        <v>108</v>
      </c>
    </row>
    <row r="1600" spans="1:17" x14ac:dyDescent="0.3">
      <c r="A1600">
        <v>66603</v>
      </c>
      <c r="B1600">
        <v>122</v>
      </c>
      <c r="C1600" t="s">
        <v>28</v>
      </c>
      <c r="D1600" t="s">
        <v>210</v>
      </c>
      <c r="E1600">
        <v>776.6</v>
      </c>
      <c r="F1600" s="22">
        <v>45518</v>
      </c>
      <c r="G1600" s="22">
        <v>45516</v>
      </c>
      <c r="H1600" s="22">
        <v>45516</v>
      </c>
      <c r="I1600" s="22">
        <v>45490</v>
      </c>
      <c r="J1600" s="22">
        <v>45497</v>
      </c>
      <c r="K1600" t="s">
        <v>104</v>
      </c>
      <c r="N1600" t="s">
        <v>105</v>
      </c>
      <c r="O1600" t="s">
        <v>106</v>
      </c>
      <c r="P1600" t="s">
        <v>107</v>
      </c>
      <c r="Q1600" t="s">
        <v>108</v>
      </c>
    </row>
    <row r="1601" spans="1:17" x14ac:dyDescent="0.3">
      <c r="A1601">
        <v>66680</v>
      </c>
      <c r="B1601">
        <v>122</v>
      </c>
      <c r="C1601" t="s">
        <v>28</v>
      </c>
      <c r="D1601" t="s">
        <v>114</v>
      </c>
      <c r="E1601">
        <v>955.02</v>
      </c>
      <c r="F1601" s="22">
        <v>45516</v>
      </c>
      <c r="G1601" s="22">
        <v>45516</v>
      </c>
      <c r="H1601" s="22">
        <v>45516</v>
      </c>
      <c r="I1601" s="22">
        <v>45504</v>
      </c>
      <c r="J1601" s="22">
        <v>45498</v>
      </c>
      <c r="K1601" t="s">
        <v>104</v>
      </c>
      <c r="L1601" t="s">
        <v>112</v>
      </c>
      <c r="M1601" t="s">
        <v>113</v>
      </c>
      <c r="N1601" t="s">
        <v>105</v>
      </c>
      <c r="O1601" t="s">
        <v>106</v>
      </c>
      <c r="P1601" t="s">
        <v>107</v>
      </c>
      <c r="Q1601" t="s">
        <v>108</v>
      </c>
    </row>
    <row r="1602" spans="1:17" x14ac:dyDescent="0.3">
      <c r="A1602">
        <v>65982</v>
      </c>
      <c r="B1602">
        <v>122</v>
      </c>
      <c r="C1602" t="s">
        <v>28</v>
      </c>
      <c r="D1602" t="s">
        <v>219</v>
      </c>
      <c r="E1602">
        <v>1933.56</v>
      </c>
      <c r="F1602" s="22">
        <v>45518</v>
      </c>
      <c r="G1602" s="22">
        <v>45516</v>
      </c>
      <c r="H1602" s="22">
        <v>45516</v>
      </c>
      <c r="I1602" s="22">
        <v>45489</v>
      </c>
      <c r="J1602" s="22">
        <v>45492</v>
      </c>
      <c r="K1602" t="s">
        <v>104</v>
      </c>
      <c r="N1602" t="s">
        <v>105</v>
      </c>
      <c r="O1602" t="s">
        <v>106</v>
      </c>
      <c r="P1602" t="s">
        <v>107</v>
      </c>
      <c r="Q1602" t="s">
        <v>108</v>
      </c>
    </row>
    <row r="1603" spans="1:17" x14ac:dyDescent="0.3">
      <c r="A1603">
        <v>65992</v>
      </c>
      <c r="B1603">
        <v>122</v>
      </c>
      <c r="C1603" t="s">
        <v>28</v>
      </c>
      <c r="D1603" t="s">
        <v>220</v>
      </c>
      <c r="E1603">
        <v>2834.05</v>
      </c>
      <c r="F1603" s="22">
        <v>45517</v>
      </c>
      <c r="G1603" s="22">
        <v>45516</v>
      </c>
      <c r="H1603" s="22">
        <v>45516</v>
      </c>
      <c r="I1603" s="22">
        <v>45491</v>
      </c>
      <c r="J1603" s="22">
        <v>45492</v>
      </c>
      <c r="K1603" t="s">
        <v>104</v>
      </c>
      <c r="N1603" t="s">
        <v>105</v>
      </c>
      <c r="O1603" t="s">
        <v>106</v>
      </c>
      <c r="P1603" t="s">
        <v>107</v>
      </c>
      <c r="Q1603" t="s">
        <v>108</v>
      </c>
    </row>
    <row r="1604" spans="1:17" x14ac:dyDescent="0.3">
      <c r="A1604">
        <v>66006</v>
      </c>
      <c r="B1604">
        <v>122</v>
      </c>
      <c r="C1604" t="s">
        <v>28</v>
      </c>
      <c r="D1604" t="s">
        <v>224</v>
      </c>
      <c r="E1604">
        <v>225.38</v>
      </c>
      <c r="F1604" s="22">
        <v>45516</v>
      </c>
      <c r="G1604" s="22">
        <v>45516</v>
      </c>
      <c r="H1604" s="22">
        <v>45516</v>
      </c>
      <c r="I1604" s="22">
        <v>45488</v>
      </c>
      <c r="J1604" s="22">
        <v>45492</v>
      </c>
      <c r="K1604" t="s">
        <v>104</v>
      </c>
      <c r="N1604" t="s">
        <v>105</v>
      </c>
      <c r="O1604" t="s">
        <v>106</v>
      </c>
      <c r="P1604" t="s">
        <v>107</v>
      </c>
      <c r="Q1604" t="s">
        <v>108</v>
      </c>
    </row>
    <row r="1605" spans="1:17" x14ac:dyDescent="0.3">
      <c r="A1605">
        <v>69914</v>
      </c>
      <c r="B1605">
        <v>122</v>
      </c>
      <c r="C1605" t="s">
        <v>28</v>
      </c>
      <c r="D1605" t="s">
        <v>180</v>
      </c>
      <c r="E1605">
        <v>36.9</v>
      </c>
      <c r="F1605" s="22">
        <v>45516</v>
      </c>
      <c r="G1605" s="22"/>
      <c r="H1605" s="22">
        <v>45516</v>
      </c>
      <c r="I1605" s="22">
        <v>45516</v>
      </c>
      <c r="J1605" s="22">
        <v>45517</v>
      </c>
      <c r="K1605" t="s">
        <v>181</v>
      </c>
      <c r="L1605" t="s">
        <v>182</v>
      </c>
      <c r="M1605" t="s">
        <v>18</v>
      </c>
      <c r="Q1605" t="s">
        <v>108</v>
      </c>
    </row>
    <row r="1606" spans="1:17" x14ac:dyDescent="0.3">
      <c r="A1606">
        <v>67404</v>
      </c>
      <c r="B1606">
        <v>122</v>
      </c>
      <c r="C1606" t="s">
        <v>28</v>
      </c>
      <c r="D1606" t="s">
        <v>370</v>
      </c>
      <c r="E1606">
        <v>700</v>
      </c>
      <c r="F1606" s="22">
        <v>45516</v>
      </c>
      <c r="G1606" s="22">
        <v>45516</v>
      </c>
      <c r="H1606" s="22">
        <v>45516</v>
      </c>
      <c r="I1606" s="22">
        <v>45498</v>
      </c>
      <c r="J1606" s="22">
        <v>45502</v>
      </c>
      <c r="K1606" t="s">
        <v>119</v>
      </c>
      <c r="L1606" t="s">
        <v>279</v>
      </c>
      <c r="M1606" t="s">
        <v>279</v>
      </c>
      <c r="N1606" t="s">
        <v>105</v>
      </c>
      <c r="O1606" t="s">
        <v>106</v>
      </c>
      <c r="P1606" t="s">
        <v>107</v>
      </c>
      <c r="Q1606" t="s">
        <v>108</v>
      </c>
    </row>
    <row r="1607" spans="1:17" x14ac:dyDescent="0.3">
      <c r="A1607">
        <v>67947</v>
      </c>
      <c r="B1607">
        <v>122</v>
      </c>
      <c r="C1607" t="s">
        <v>28</v>
      </c>
      <c r="D1607" t="s">
        <v>110</v>
      </c>
      <c r="E1607">
        <v>351.5</v>
      </c>
      <c r="F1607" s="22">
        <v>45516</v>
      </c>
      <c r="G1607" s="22">
        <v>45516</v>
      </c>
      <c r="H1607" s="22">
        <v>45516</v>
      </c>
      <c r="I1607" s="22">
        <v>45499</v>
      </c>
      <c r="J1607" s="22">
        <v>45504</v>
      </c>
      <c r="K1607" t="s">
        <v>104</v>
      </c>
      <c r="N1607" t="s">
        <v>105</v>
      </c>
      <c r="O1607" t="s">
        <v>106</v>
      </c>
      <c r="P1607" t="s">
        <v>107</v>
      </c>
      <c r="Q1607" t="s">
        <v>108</v>
      </c>
    </row>
    <row r="1608" spans="1:17" x14ac:dyDescent="0.3">
      <c r="A1608">
        <v>67951</v>
      </c>
      <c r="B1608">
        <v>122</v>
      </c>
      <c r="C1608" t="s">
        <v>28</v>
      </c>
      <c r="D1608" t="s">
        <v>311</v>
      </c>
      <c r="E1608">
        <v>749.68</v>
      </c>
      <c r="F1608" s="22">
        <v>45516</v>
      </c>
      <c r="G1608" s="22">
        <v>45516</v>
      </c>
      <c r="H1608" s="22">
        <v>45516</v>
      </c>
      <c r="I1608" s="22">
        <v>45497</v>
      </c>
      <c r="J1608" s="22">
        <v>45504</v>
      </c>
      <c r="K1608" t="s">
        <v>104</v>
      </c>
      <c r="N1608" t="s">
        <v>105</v>
      </c>
      <c r="O1608" t="s">
        <v>106</v>
      </c>
      <c r="P1608" t="s">
        <v>107</v>
      </c>
      <c r="Q1608" t="s">
        <v>108</v>
      </c>
    </row>
    <row r="1609" spans="1:17" x14ac:dyDescent="0.3">
      <c r="A1609">
        <v>68198</v>
      </c>
      <c r="B1609">
        <v>122</v>
      </c>
      <c r="C1609" t="s">
        <v>28</v>
      </c>
      <c r="D1609" t="s">
        <v>314</v>
      </c>
      <c r="E1609">
        <v>783.73</v>
      </c>
      <c r="F1609" s="22">
        <v>45516</v>
      </c>
      <c r="G1609" s="22">
        <v>45516</v>
      </c>
      <c r="H1609" s="22">
        <v>45516</v>
      </c>
      <c r="I1609" s="22">
        <v>45504</v>
      </c>
      <c r="J1609" s="22">
        <v>45505</v>
      </c>
      <c r="K1609" t="s">
        <v>119</v>
      </c>
      <c r="L1609" t="s">
        <v>213</v>
      </c>
      <c r="M1609" t="s">
        <v>363</v>
      </c>
      <c r="N1609" t="s">
        <v>105</v>
      </c>
      <c r="O1609" t="s">
        <v>106</v>
      </c>
      <c r="P1609" t="s">
        <v>107</v>
      </c>
      <c r="Q1609" t="s">
        <v>108</v>
      </c>
    </row>
    <row r="1610" spans="1:17" x14ac:dyDescent="0.3">
      <c r="A1610">
        <v>68235</v>
      </c>
      <c r="B1610">
        <v>122</v>
      </c>
      <c r="C1610" t="s">
        <v>28</v>
      </c>
      <c r="D1610" t="s">
        <v>259</v>
      </c>
      <c r="E1610">
        <v>36.799999999999997</v>
      </c>
      <c r="F1610" s="22">
        <v>45516</v>
      </c>
      <c r="G1610" s="22">
        <v>45516</v>
      </c>
      <c r="H1610" s="22">
        <v>45516</v>
      </c>
      <c r="I1610" s="22">
        <v>45504</v>
      </c>
      <c r="J1610" s="22">
        <v>45505</v>
      </c>
      <c r="K1610" t="s">
        <v>119</v>
      </c>
      <c r="L1610" t="s">
        <v>172</v>
      </c>
      <c r="M1610" t="s">
        <v>260</v>
      </c>
      <c r="N1610" t="s">
        <v>105</v>
      </c>
      <c r="O1610" t="s">
        <v>106</v>
      </c>
      <c r="P1610" t="s">
        <v>107</v>
      </c>
      <c r="Q1610" t="s">
        <v>108</v>
      </c>
    </row>
    <row r="1611" spans="1:17" x14ac:dyDescent="0.3">
      <c r="A1611">
        <v>68338</v>
      </c>
      <c r="B1611">
        <v>122</v>
      </c>
      <c r="C1611" t="s">
        <v>28</v>
      </c>
      <c r="D1611" t="s">
        <v>288</v>
      </c>
      <c r="E1611">
        <v>1349.3</v>
      </c>
      <c r="F1611" s="22">
        <v>45516</v>
      </c>
      <c r="G1611" s="22">
        <v>45516</v>
      </c>
      <c r="H1611" s="22">
        <v>45516</v>
      </c>
      <c r="I1611" s="22">
        <v>45499</v>
      </c>
      <c r="J1611" s="22">
        <v>45506</v>
      </c>
      <c r="K1611" t="s">
        <v>104</v>
      </c>
      <c r="N1611" t="s">
        <v>105</v>
      </c>
      <c r="O1611" t="s">
        <v>106</v>
      </c>
      <c r="P1611" t="s">
        <v>107</v>
      </c>
      <c r="Q1611" t="s">
        <v>108</v>
      </c>
    </row>
    <row r="1612" spans="1:17" x14ac:dyDescent="0.3">
      <c r="A1612">
        <v>68339</v>
      </c>
      <c r="B1612">
        <v>122</v>
      </c>
      <c r="C1612" t="s">
        <v>28</v>
      </c>
      <c r="D1612" t="s">
        <v>288</v>
      </c>
      <c r="E1612">
        <v>1606</v>
      </c>
      <c r="F1612" s="22">
        <v>45517</v>
      </c>
      <c r="G1612" s="22">
        <v>45516</v>
      </c>
      <c r="H1612" s="22">
        <v>45516</v>
      </c>
      <c r="I1612" s="22">
        <v>45502</v>
      </c>
      <c r="J1612" s="22">
        <v>45506</v>
      </c>
      <c r="K1612" t="s">
        <v>104</v>
      </c>
      <c r="N1612" t="s">
        <v>105</v>
      </c>
      <c r="O1612" t="s">
        <v>106</v>
      </c>
      <c r="P1612" t="s">
        <v>107</v>
      </c>
      <c r="Q1612" t="s">
        <v>108</v>
      </c>
    </row>
    <row r="1613" spans="1:17" x14ac:dyDescent="0.3">
      <c r="A1613">
        <v>68347</v>
      </c>
      <c r="B1613">
        <v>122</v>
      </c>
      <c r="C1613" t="s">
        <v>28</v>
      </c>
      <c r="D1613" t="s">
        <v>103</v>
      </c>
      <c r="E1613">
        <v>250.46</v>
      </c>
      <c r="F1613" s="22">
        <v>45516</v>
      </c>
      <c r="G1613" s="22">
        <v>45516</v>
      </c>
      <c r="H1613" s="22">
        <v>45516</v>
      </c>
      <c r="I1613" s="22">
        <v>45502</v>
      </c>
      <c r="J1613" s="22">
        <v>45506</v>
      </c>
      <c r="K1613" t="s">
        <v>104</v>
      </c>
      <c r="N1613" t="s">
        <v>105</v>
      </c>
      <c r="O1613" t="s">
        <v>106</v>
      </c>
      <c r="P1613" t="s">
        <v>107</v>
      </c>
      <c r="Q1613" t="s">
        <v>108</v>
      </c>
    </row>
    <row r="1614" spans="1:17" x14ac:dyDescent="0.3">
      <c r="A1614">
        <v>68348</v>
      </c>
      <c r="B1614">
        <v>122</v>
      </c>
      <c r="C1614" t="s">
        <v>28</v>
      </c>
      <c r="D1614" t="s">
        <v>199</v>
      </c>
      <c r="E1614">
        <v>568.5</v>
      </c>
      <c r="F1614" s="22">
        <v>45518</v>
      </c>
      <c r="G1614" s="22">
        <v>45516</v>
      </c>
      <c r="H1614" s="22">
        <v>45516</v>
      </c>
      <c r="I1614" s="22">
        <v>45503</v>
      </c>
      <c r="J1614" s="22">
        <v>45506</v>
      </c>
      <c r="K1614" t="s">
        <v>104</v>
      </c>
      <c r="N1614" t="s">
        <v>105</v>
      </c>
      <c r="O1614" t="s">
        <v>106</v>
      </c>
      <c r="P1614" t="s">
        <v>107</v>
      </c>
      <c r="Q1614" t="s">
        <v>108</v>
      </c>
    </row>
    <row r="1615" spans="1:17" x14ac:dyDescent="0.3">
      <c r="A1615">
        <v>68349</v>
      </c>
      <c r="B1615">
        <v>122</v>
      </c>
      <c r="C1615" t="s">
        <v>28</v>
      </c>
      <c r="D1615" t="s">
        <v>196</v>
      </c>
      <c r="E1615">
        <v>477.5</v>
      </c>
      <c r="F1615" s="22">
        <v>45516</v>
      </c>
      <c r="G1615" s="22">
        <v>45516</v>
      </c>
      <c r="H1615" s="22">
        <v>45516</v>
      </c>
      <c r="I1615" s="22">
        <v>45502</v>
      </c>
      <c r="J1615" s="22">
        <v>45506</v>
      </c>
      <c r="K1615" t="s">
        <v>104</v>
      </c>
      <c r="N1615" t="s">
        <v>105</v>
      </c>
      <c r="O1615" t="s">
        <v>106</v>
      </c>
      <c r="P1615" t="s">
        <v>107</v>
      </c>
      <c r="Q1615" t="s">
        <v>108</v>
      </c>
    </row>
    <row r="1616" spans="1:17" x14ac:dyDescent="0.3">
      <c r="A1616">
        <v>68358</v>
      </c>
      <c r="B1616">
        <v>122</v>
      </c>
      <c r="C1616" t="s">
        <v>28</v>
      </c>
      <c r="D1616" t="s">
        <v>160</v>
      </c>
      <c r="E1616">
        <v>88</v>
      </c>
      <c r="F1616" s="22">
        <v>45517</v>
      </c>
      <c r="G1616" s="22">
        <v>45516</v>
      </c>
      <c r="H1616" s="22">
        <v>45516</v>
      </c>
      <c r="I1616" s="22">
        <v>45502</v>
      </c>
      <c r="J1616" s="22">
        <v>45506</v>
      </c>
      <c r="K1616" t="s">
        <v>104</v>
      </c>
      <c r="N1616" t="s">
        <v>105</v>
      </c>
      <c r="O1616" t="s">
        <v>106</v>
      </c>
      <c r="P1616" t="s">
        <v>107</v>
      </c>
      <c r="Q1616" t="s">
        <v>108</v>
      </c>
    </row>
    <row r="1617" spans="1:17" x14ac:dyDescent="0.3">
      <c r="A1617">
        <v>68362</v>
      </c>
      <c r="B1617">
        <v>122</v>
      </c>
      <c r="C1617" t="s">
        <v>28</v>
      </c>
      <c r="D1617" t="s">
        <v>110</v>
      </c>
      <c r="E1617">
        <v>1114.4000000000001</v>
      </c>
      <c r="F1617" s="22">
        <v>45517</v>
      </c>
      <c r="G1617" s="22">
        <v>45516</v>
      </c>
      <c r="H1617" s="22">
        <v>45516</v>
      </c>
      <c r="I1617" s="22">
        <v>45502</v>
      </c>
      <c r="J1617" s="22">
        <v>45506</v>
      </c>
      <c r="K1617" t="s">
        <v>104</v>
      </c>
      <c r="N1617" t="s">
        <v>105</v>
      </c>
      <c r="O1617" t="s">
        <v>106</v>
      </c>
      <c r="P1617" t="s">
        <v>107</v>
      </c>
      <c r="Q1617" t="s">
        <v>108</v>
      </c>
    </row>
    <row r="1618" spans="1:17" x14ac:dyDescent="0.3">
      <c r="A1618">
        <v>68364</v>
      </c>
      <c r="B1618">
        <v>122</v>
      </c>
      <c r="C1618" t="s">
        <v>28</v>
      </c>
      <c r="D1618" t="s">
        <v>162</v>
      </c>
      <c r="E1618">
        <v>487.84</v>
      </c>
      <c r="F1618" s="22">
        <v>45517</v>
      </c>
      <c r="G1618" s="22">
        <v>45516</v>
      </c>
      <c r="H1618" s="22">
        <v>45516</v>
      </c>
      <c r="I1618" s="22">
        <v>45503</v>
      </c>
      <c r="J1618" s="22">
        <v>45506</v>
      </c>
      <c r="K1618" t="s">
        <v>104</v>
      </c>
      <c r="N1618" t="s">
        <v>105</v>
      </c>
      <c r="O1618" t="s">
        <v>106</v>
      </c>
      <c r="P1618" t="s">
        <v>107</v>
      </c>
      <c r="Q1618" t="s">
        <v>108</v>
      </c>
    </row>
    <row r="1619" spans="1:17" x14ac:dyDescent="0.3">
      <c r="A1619">
        <v>68369</v>
      </c>
      <c r="B1619">
        <v>122</v>
      </c>
      <c r="C1619" t="s">
        <v>28</v>
      </c>
      <c r="D1619" t="s">
        <v>426</v>
      </c>
      <c r="E1619">
        <v>290</v>
      </c>
      <c r="F1619" s="22">
        <v>45516</v>
      </c>
      <c r="G1619" s="22">
        <v>45516</v>
      </c>
      <c r="H1619" s="22">
        <v>45516</v>
      </c>
      <c r="I1619" s="22">
        <v>45504</v>
      </c>
      <c r="J1619" s="22">
        <v>45506</v>
      </c>
      <c r="K1619" t="s">
        <v>104</v>
      </c>
      <c r="N1619" t="s">
        <v>105</v>
      </c>
      <c r="O1619" t="s">
        <v>106</v>
      </c>
      <c r="P1619" t="s">
        <v>107</v>
      </c>
      <c r="Q1619" t="s">
        <v>108</v>
      </c>
    </row>
    <row r="1620" spans="1:17" x14ac:dyDescent="0.3">
      <c r="A1620">
        <v>68379</v>
      </c>
      <c r="B1620">
        <v>122</v>
      </c>
      <c r="C1620" t="s">
        <v>28</v>
      </c>
      <c r="D1620" t="s">
        <v>209</v>
      </c>
      <c r="E1620">
        <v>713.9</v>
      </c>
      <c r="F1620" s="22">
        <v>45516</v>
      </c>
      <c r="G1620" s="22">
        <v>45516</v>
      </c>
      <c r="H1620" s="22">
        <v>45516</v>
      </c>
      <c r="I1620" s="22">
        <v>45496</v>
      </c>
      <c r="J1620" s="22">
        <v>45506</v>
      </c>
      <c r="K1620" t="s">
        <v>104</v>
      </c>
      <c r="N1620" t="s">
        <v>105</v>
      </c>
      <c r="O1620" t="s">
        <v>106</v>
      </c>
      <c r="P1620" t="s">
        <v>107</v>
      </c>
      <c r="Q1620" t="s">
        <v>108</v>
      </c>
    </row>
    <row r="1621" spans="1:17" x14ac:dyDescent="0.3">
      <c r="A1621">
        <v>68405</v>
      </c>
      <c r="B1621">
        <v>122</v>
      </c>
      <c r="C1621" t="s">
        <v>28</v>
      </c>
      <c r="D1621" t="s">
        <v>211</v>
      </c>
      <c r="E1621">
        <v>2764.21</v>
      </c>
      <c r="F1621" s="22">
        <v>45517</v>
      </c>
      <c r="G1621" s="22">
        <v>45516</v>
      </c>
      <c r="H1621" s="22">
        <v>45516</v>
      </c>
      <c r="I1621" s="22">
        <v>45496</v>
      </c>
      <c r="J1621" s="22">
        <v>45506</v>
      </c>
      <c r="K1621" t="s">
        <v>104</v>
      </c>
      <c r="N1621" t="s">
        <v>105</v>
      </c>
      <c r="O1621" t="s">
        <v>106</v>
      </c>
      <c r="P1621" t="s">
        <v>107</v>
      </c>
      <c r="Q1621" t="s">
        <v>108</v>
      </c>
    </row>
    <row r="1622" spans="1:17" x14ac:dyDescent="0.3">
      <c r="A1622">
        <v>68411</v>
      </c>
      <c r="B1622">
        <v>122</v>
      </c>
      <c r="C1622" t="s">
        <v>28</v>
      </c>
      <c r="D1622" t="s">
        <v>195</v>
      </c>
      <c r="E1622">
        <v>3716.15</v>
      </c>
      <c r="F1622" s="22">
        <v>45516</v>
      </c>
      <c r="G1622" s="22">
        <v>45516</v>
      </c>
      <c r="H1622" s="22">
        <v>45516</v>
      </c>
      <c r="I1622" s="22">
        <v>45502</v>
      </c>
      <c r="J1622" s="22">
        <v>45506</v>
      </c>
      <c r="K1622" t="s">
        <v>104</v>
      </c>
      <c r="N1622" t="s">
        <v>105</v>
      </c>
      <c r="O1622" t="s">
        <v>106</v>
      </c>
      <c r="P1622" t="s">
        <v>107</v>
      </c>
      <c r="Q1622" t="s">
        <v>108</v>
      </c>
    </row>
    <row r="1623" spans="1:17" x14ac:dyDescent="0.3">
      <c r="A1623">
        <v>68518</v>
      </c>
      <c r="B1623">
        <v>122</v>
      </c>
      <c r="C1623" t="s">
        <v>28</v>
      </c>
      <c r="D1623" t="s">
        <v>195</v>
      </c>
      <c r="E1623">
        <v>2744.03</v>
      </c>
      <c r="F1623" s="22">
        <v>45518</v>
      </c>
      <c r="G1623" s="22">
        <v>45516</v>
      </c>
      <c r="H1623" s="22">
        <v>45516</v>
      </c>
      <c r="I1623" s="22">
        <v>45504</v>
      </c>
      <c r="J1623" s="22">
        <v>45506</v>
      </c>
      <c r="K1623" t="s">
        <v>104</v>
      </c>
      <c r="N1623" t="s">
        <v>105</v>
      </c>
      <c r="O1623" t="s">
        <v>106</v>
      </c>
      <c r="P1623" t="s">
        <v>107</v>
      </c>
      <c r="Q1623" t="s">
        <v>108</v>
      </c>
    </row>
    <row r="1624" spans="1:17" x14ac:dyDescent="0.3">
      <c r="A1624">
        <v>68524</v>
      </c>
      <c r="B1624">
        <v>122</v>
      </c>
      <c r="C1624" t="s">
        <v>28</v>
      </c>
      <c r="D1624" t="s">
        <v>432</v>
      </c>
      <c r="E1624">
        <v>1668.16</v>
      </c>
      <c r="F1624" s="22">
        <v>45517</v>
      </c>
      <c r="G1624" s="22">
        <v>45516</v>
      </c>
      <c r="H1624" s="22">
        <v>45516</v>
      </c>
      <c r="I1624" s="22">
        <v>45503</v>
      </c>
      <c r="J1624" s="22">
        <v>45506</v>
      </c>
      <c r="K1624" t="s">
        <v>104</v>
      </c>
      <c r="N1624" t="s">
        <v>105</v>
      </c>
      <c r="O1624" t="s">
        <v>106</v>
      </c>
      <c r="P1624" t="s">
        <v>107</v>
      </c>
      <c r="Q1624" t="s">
        <v>108</v>
      </c>
    </row>
    <row r="1625" spans="1:17" x14ac:dyDescent="0.3">
      <c r="A1625">
        <v>68525</v>
      </c>
      <c r="B1625">
        <v>122</v>
      </c>
      <c r="C1625" t="s">
        <v>28</v>
      </c>
      <c r="D1625" t="s">
        <v>366</v>
      </c>
      <c r="E1625">
        <v>522.24</v>
      </c>
      <c r="F1625" s="22">
        <v>45517</v>
      </c>
      <c r="G1625" s="22">
        <v>45516</v>
      </c>
      <c r="H1625" s="22">
        <v>45516</v>
      </c>
      <c r="I1625" s="22">
        <v>45503</v>
      </c>
      <c r="J1625" s="22">
        <v>45506</v>
      </c>
      <c r="K1625" t="s">
        <v>104</v>
      </c>
      <c r="L1625" t="s">
        <v>112</v>
      </c>
      <c r="M1625" t="s">
        <v>113</v>
      </c>
      <c r="N1625" t="s">
        <v>105</v>
      </c>
      <c r="O1625" t="s">
        <v>106</v>
      </c>
      <c r="P1625" t="s">
        <v>107</v>
      </c>
      <c r="Q1625" t="s">
        <v>108</v>
      </c>
    </row>
    <row r="1626" spans="1:17" x14ac:dyDescent="0.3">
      <c r="A1626">
        <v>68526</v>
      </c>
      <c r="B1626">
        <v>122</v>
      </c>
      <c r="C1626" t="s">
        <v>28</v>
      </c>
      <c r="D1626" t="s">
        <v>203</v>
      </c>
      <c r="E1626">
        <v>1372.4</v>
      </c>
      <c r="F1626" s="22">
        <v>45517</v>
      </c>
      <c r="G1626" s="22">
        <v>45516</v>
      </c>
      <c r="H1626" s="22">
        <v>45516</v>
      </c>
      <c r="I1626" s="22">
        <v>45503</v>
      </c>
      <c r="J1626" s="22">
        <v>45506</v>
      </c>
      <c r="K1626" t="s">
        <v>104</v>
      </c>
      <c r="N1626" t="s">
        <v>105</v>
      </c>
      <c r="O1626" t="s">
        <v>106</v>
      </c>
      <c r="P1626" t="s">
        <v>107</v>
      </c>
      <c r="Q1626" t="s">
        <v>108</v>
      </c>
    </row>
    <row r="1627" spans="1:17" x14ac:dyDescent="0.3">
      <c r="A1627">
        <v>68533</v>
      </c>
      <c r="B1627">
        <v>122</v>
      </c>
      <c r="C1627" t="s">
        <v>28</v>
      </c>
      <c r="D1627" t="s">
        <v>391</v>
      </c>
      <c r="E1627">
        <v>4300</v>
      </c>
      <c r="F1627" s="22">
        <v>45517</v>
      </c>
      <c r="G1627" s="22">
        <v>45516</v>
      </c>
      <c r="H1627" s="22">
        <v>45516</v>
      </c>
      <c r="I1627" s="22">
        <v>45496</v>
      </c>
      <c r="J1627" s="22">
        <v>45506</v>
      </c>
      <c r="K1627" t="s">
        <v>104</v>
      </c>
      <c r="N1627" t="s">
        <v>105</v>
      </c>
      <c r="O1627" t="s">
        <v>106</v>
      </c>
      <c r="P1627" t="s">
        <v>107</v>
      </c>
      <c r="Q1627" t="s">
        <v>108</v>
      </c>
    </row>
    <row r="1628" spans="1:17" x14ac:dyDescent="0.3">
      <c r="A1628">
        <v>68535</v>
      </c>
      <c r="B1628">
        <v>122</v>
      </c>
      <c r="C1628" t="s">
        <v>28</v>
      </c>
      <c r="D1628" t="s">
        <v>223</v>
      </c>
      <c r="E1628">
        <v>690</v>
      </c>
      <c r="F1628" s="22">
        <v>45517</v>
      </c>
      <c r="G1628" s="22">
        <v>45516</v>
      </c>
      <c r="H1628" s="22">
        <v>45516</v>
      </c>
      <c r="I1628" s="22">
        <v>45502</v>
      </c>
      <c r="J1628" s="22">
        <v>45506</v>
      </c>
      <c r="K1628" t="s">
        <v>104</v>
      </c>
      <c r="N1628" t="s">
        <v>105</v>
      </c>
      <c r="O1628" t="s">
        <v>106</v>
      </c>
      <c r="P1628" t="s">
        <v>107</v>
      </c>
      <c r="Q1628" t="s">
        <v>108</v>
      </c>
    </row>
    <row r="1629" spans="1:17" x14ac:dyDescent="0.3">
      <c r="A1629">
        <v>68536</v>
      </c>
      <c r="B1629">
        <v>122</v>
      </c>
      <c r="C1629" t="s">
        <v>28</v>
      </c>
      <c r="D1629" t="s">
        <v>224</v>
      </c>
      <c r="E1629">
        <v>83.07</v>
      </c>
      <c r="F1629" s="22">
        <v>45518</v>
      </c>
      <c r="G1629" s="22">
        <v>45516</v>
      </c>
      <c r="H1629" s="22">
        <v>45516</v>
      </c>
      <c r="I1629" s="22">
        <v>45504</v>
      </c>
      <c r="J1629" s="22">
        <v>45506</v>
      </c>
      <c r="K1629" t="s">
        <v>104</v>
      </c>
      <c r="N1629" t="s">
        <v>105</v>
      </c>
      <c r="O1629" t="s">
        <v>106</v>
      </c>
      <c r="P1629" t="s">
        <v>107</v>
      </c>
      <c r="Q1629" t="s">
        <v>108</v>
      </c>
    </row>
    <row r="1630" spans="1:17" x14ac:dyDescent="0.3">
      <c r="A1630">
        <v>68799</v>
      </c>
      <c r="B1630">
        <v>122</v>
      </c>
      <c r="C1630" t="s">
        <v>28</v>
      </c>
      <c r="D1630" t="s">
        <v>383</v>
      </c>
      <c r="E1630">
        <v>785</v>
      </c>
      <c r="F1630" s="22">
        <v>45517</v>
      </c>
      <c r="G1630" s="22">
        <v>45516</v>
      </c>
      <c r="H1630" s="22">
        <v>45516</v>
      </c>
      <c r="I1630" s="22">
        <v>45502</v>
      </c>
      <c r="J1630" s="22">
        <v>45509</v>
      </c>
      <c r="K1630" t="s">
        <v>104</v>
      </c>
      <c r="L1630" t="s">
        <v>112</v>
      </c>
      <c r="M1630" t="s">
        <v>113</v>
      </c>
      <c r="N1630" t="s">
        <v>105</v>
      </c>
      <c r="O1630" t="s">
        <v>106</v>
      </c>
      <c r="P1630" t="s">
        <v>107</v>
      </c>
      <c r="Q1630" t="s">
        <v>108</v>
      </c>
    </row>
    <row r="1631" spans="1:17" x14ac:dyDescent="0.3">
      <c r="A1631">
        <v>69306</v>
      </c>
      <c r="B1631">
        <v>122</v>
      </c>
      <c r="C1631" t="s">
        <v>28</v>
      </c>
      <c r="D1631" t="s">
        <v>270</v>
      </c>
      <c r="E1631">
        <v>938.5</v>
      </c>
      <c r="F1631" s="22">
        <v>45516</v>
      </c>
      <c r="G1631" s="22">
        <v>45516</v>
      </c>
      <c r="H1631" s="22">
        <v>45516</v>
      </c>
      <c r="I1631" s="22">
        <v>45504</v>
      </c>
      <c r="J1631" s="22">
        <v>45511</v>
      </c>
      <c r="K1631" t="s">
        <v>104</v>
      </c>
      <c r="L1631" t="s">
        <v>166</v>
      </c>
      <c r="M1631" t="s">
        <v>251</v>
      </c>
      <c r="N1631" t="s">
        <v>105</v>
      </c>
      <c r="O1631" t="s">
        <v>106</v>
      </c>
      <c r="P1631" t="s">
        <v>107</v>
      </c>
      <c r="Q1631" t="s">
        <v>108</v>
      </c>
    </row>
    <row r="1632" spans="1:17" x14ac:dyDescent="0.3">
      <c r="A1632">
        <v>69333</v>
      </c>
      <c r="B1632">
        <v>122</v>
      </c>
      <c r="C1632" t="s">
        <v>28</v>
      </c>
      <c r="D1632" t="s">
        <v>433</v>
      </c>
      <c r="E1632">
        <v>1432.8</v>
      </c>
      <c r="F1632" s="22">
        <v>45516</v>
      </c>
      <c r="G1632" s="22">
        <v>45516</v>
      </c>
      <c r="H1632" s="22">
        <v>45516</v>
      </c>
      <c r="I1632" s="22">
        <v>45506</v>
      </c>
      <c r="J1632" s="22">
        <v>45511</v>
      </c>
      <c r="K1632" t="s">
        <v>104</v>
      </c>
      <c r="N1632" t="s">
        <v>105</v>
      </c>
      <c r="O1632" t="s">
        <v>106</v>
      </c>
      <c r="P1632" t="s">
        <v>107</v>
      </c>
      <c r="Q1632" t="s">
        <v>108</v>
      </c>
    </row>
    <row r="1633" spans="1:17" x14ac:dyDescent="0.3">
      <c r="A1633">
        <v>24643</v>
      </c>
      <c r="B1633">
        <v>122</v>
      </c>
      <c r="C1633" t="s">
        <v>28</v>
      </c>
      <c r="D1633" t="s">
        <v>411</v>
      </c>
      <c r="E1633">
        <v>2000</v>
      </c>
      <c r="F1633" s="22">
        <v>45516</v>
      </c>
      <c r="G1633" s="22">
        <v>45516</v>
      </c>
      <c r="H1633" s="22">
        <v>45516</v>
      </c>
      <c r="I1633" s="22">
        <v>45162</v>
      </c>
      <c r="J1633" s="22"/>
      <c r="K1633" t="s">
        <v>119</v>
      </c>
      <c r="L1633" t="s">
        <v>169</v>
      </c>
      <c r="M1633" t="s">
        <v>434</v>
      </c>
      <c r="N1633" t="s">
        <v>105</v>
      </c>
      <c r="O1633" t="s">
        <v>106</v>
      </c>
      <c r="P1633" t="s">
        <v>107</v>
      </c>
      <c r="Q1633" t="s">
        <v>108</v>
      </c>
    </row>
    <row r="1634" spans="1:17" x14ac:dyDescent="0.3">
      <c r="A1634">
        <v>73937</v>
      </c>
      <c r="B1634">
        <v>122</v>
      </c>
      <c r="C1634" t="s">
        <v>28</v>
      </c>
      <c r="D1634" t="s">
        <v>352</v>
      </c>
      <c r="E1634">
        <v>0.15</v>
      </c>
      <c r="F1634" s="22">
        <v>45514</v>
      </c>
      <c r="G1634" s="22"/>
      <c r="H1634" s="22">
        <v>45514</v>
      </c>
      <c r="I1634" s="22">
        <v>45514</v>
      </c>
      <c r="J1634" s="22">
        <v>45539</v>
      </c>
      <c r="K1634" t="s">
        <v>181</v>
      </c>
      <c r="L1634" t="s">
        <v>190</v>
      </c>
      <c r="M1634" t="s">
        <v>232</v>
      </c>
      <c r="Q1634" t="s">
        <v>108</v>
      </c>
    </row>
    <row r="1635" spans="1:17" x14ac:dyDescent="0.3">
      <c r="A1635">
        <v>69130</v>
      </c>
      <c r="B1635">
        <v>122</v>
      </c>
      <c r="C1635" t="s">
        <v>28</v>
      </c>
      <c r="D1635" t="s">
        <v>413</v>
      </c>
      <c r="E1635">
        <v>969</v>
      </c>
      <c r="F1635" s="22">
        <v>45511</v>
      </c>
      <c r="G1635" s="22"/>
      <c r="H1635" s="22">
        <v>45512</v>
      </c>
      <c r="I1635" s="22">
        <v>45509</v>
      </c>
      <c r="J1635" s="22">
        <v>45510</v>
      </c>
      <c r="K1635" t="s">
        <v>104</v>
      </c>
      <c r="L1635" t="s">
        <v>227</v>
      </c>
      <c r="M1635" t="s">
        <v>228</v>
      </c>
      <c r="N1635" t="s">
        <v>105</v>
      </c>
      <c r="O1635" t="s">
        <v>106</v>
      </c>
      <c r="P1635" t="s">
        <v>107</v>
      </c>
      <c r="Q1635" t="s">
        <v>108</v>
      </c>
    </row>
    <row r="1636" spans="1:17" x14ac:dyDescent="0.3">
      <c r="A1636">
        <v>69531</v>
      </c>
      <c r="B1636">
        <v>122</v>
      </c>
      <c r="C1636" t="s">
        <v>28</v>
      </c>
      <c r="D1636" t="s">
        <v>180</v>
      </c>
      <c r="E1636">
        <v>10</v>
      </c>
      <c r="F1636" s="22">
        <v>45512</v>
      </c>
      <c r="G1636" s="22"/>
      <c r="H1636" s="22">
        <v>45512</v>
      </c>
      <c r="I1636" s="22">
        <v>45512</v>
      </c>
      <c r="J1636" s="22">
        <v>45513</v>
      </c>
      <c r="K1636" t="s">
        <v>181</v>
      </c>
      <c r="L1636" t="s">
        <v>182</v>
      </c>
      <c r="M1636" t="s">
        <v>18</v>
      </c>
      <c r="Q1636" t="s">
        <v>108</v>
      </c>
    </row>
    <row r="1637" spans="1:17" x14ac:dyDescent="0.3">
      <c r="A1637">
        <v>48640</v>
      </c>
      <c r="B1637">
        <v>122</v>
      </c>
      <c r="C1637" t="s">
        <v>28</v>
      </c>
      <c r="D1637" t="s">
        <v>272</v>
      </c>
      <c r="E1637">
        <v>14000</v>
      </c>
      <c r="F1637" s="22">
        <v>45514</v>
      </c>
      <c r="G1637" s="22">
        <v>45511</v>
      </c>
      <c r="H1637" s="22">
        <v>45511</v>
      </c>
      <c r="I1637" s="22">
        <v>45474</v>
      </c>
      <c r="J1637" s="22">
        <v>45390</v>
      </c>
      <c r="K1637" t="s">
        <v>119</v>
      </c>
      <c r="L1637" t="s">
        <v>253</v>
      </c>
      <c r="M1637" t="s">
        <v>273</v>
      </c>
      <c r="N1637" t="s">
        <v>105</v>
      </c>
      <c r="O1637" t="s">
        <v>106</v>
      </c>
      <c r="P1637" t="s">
        <v>107</v>
      </c>
      <c r="Q1637" t="s">
        <v>108</v>
      </c>
    </row>
    <row r="1638" spans="1:17" x14ac:dyDescent="0.3">
      <c r="A1638">
        <v>48729</v>
      </c>
      <c r="B1638">
        <v>122</v>
      </c>
      <c r="C1638" t="s">
        <v>28</v>
      </c>
      <c r="D1638" t="s">
        <v>272</v>
      </c>
      <c r="E1638">
        <v>16000</v>
      </c>
      <c r="F1638" s="22">
        <v>45514</v>
      </c>
      <c r="G1638" s="22">
        <v>45511</v>
      </c>
      <c r="H1638" s="22">
        <v>45511</v>
      </c>
      <c r="I1638" s="22">
        <v>45474</v>
      </c>
      <c r="J1638" s="22">
        <v>45392</v>
      </c>
      <c r="K1638" t="s">
        <v>119</v>
      </c>
      <c r="L1638" t="s">
        <v>253</v>
      </c>
      <c r="M1638" t="s">
        <v>273</v>
      </c>
      <c r="N1638" t="s">
        <v>105</v>
      </c>
      <c r="O1638" t="s">
        <v>106</v>
      </c>
      <c r="P1638" t="s">
        <v>107</v>
      </c>
      <c r="Q1638" t="s">
        <v>108</v>
      </c>
    </row>
    <row r="1639" spans="1:17" x14ac:dyDescent="0.3">
      <c r="A1639">
        <v>48758</v>
      </c>
      <c r="B1639">
        <v>122</v>
      </c>
      <c r="C1639" t="s">
        <v>28</v>
      </c>
      <c r="D1639" t="s">
        <v>272</v>
      </c>
      <c r="E1639">
        <v>5000</v>
      </c>
      <c r="F1639" s="22">
        <v>45514</v>
      </c>
      <c r="G1639" s="22">
        <v>45511</v>
      </c>
      <c r="H1639" s="22">
        <v>45511</v>
      </c>
      <c r="I1639" s="22">
        <v>45474</v>
      </c>
      <c r="J1639" s="22">
        <v>45392</v>
      </c>
      <c r="K1639" t="s">
        <v>119</v>
      </c>
      <c r="L1639" t="s">
        <v>213</v>
      </c>
      <c r="M1639" t="s">
        <v>294</v>
      </c>
      <c r="N1639" t="s">
        <v>105</v>
      </c>
      <c r="O1639" t="s">
        <v>106</v>
      </c>
      <c r="P1639" t="s">
        <v>107</v>
      </c>
      <c r="Q1639" t="s">
        <v>108</v>
      </c>
    </row>
    <row r="1640" spans="1:17" x14ac:dyDescent="0.3">
      <c r="A1640">
        <v>50118</v>
      </c>
      <c r="B1640">
        <v>122</v>
      </c>
      <c r="C1640" t="s">
        <v>28</v>
      </c>
      <c r="D1640" t="s">
        <v>295</v>
      </c>
      <c r="E1640">
        <v>1200</v>
      </c>
      <c r="F1640" s="22">
        <v>45514</v>
      </c>
      <c r="G1640" s="22">
        <v>45511</v>
      </c>
      <c r="H1640" s="22">
        <v>45511</v>
      </c>
      <c r="I1640" s="22">
        <v>45505</v>
      </c>
      <c r="J1640" s="22">
        <v>45399</v>
      </c>
      <c r="K1640" t="s">
        <v>119</v>
      </c>
      <c r="L1640" t="s">
        <v>172</v>
      </c>
      <c r="M1640" t="s">
        <v>296</v>
      </c>
      <c r="N1640" t="s">
        <v>105</v>
      </c>
      <c r="O1640" t="s">
        <v>106</v>
      </c>
      <c r="P1640" t="s">
        <v>107</v>
      </c>
      <c r="Q1640" t="s">
        <v>108</v>
      </c>
    </row>
    <row r="1641" spans="1:17" x14ac:dyDescent="0.3">
      <c r="A1641">
        <v>23973</v>
      </c>
      <c r="B1641">
        <v>122</v>
      </c>
      <c r="C1641" t="s">
        <v>28</v>
      </c>
      <c r="D1641" t="s">
        <v>272</v>
      </c>
      <c r="E1641">
        <v>2100</v>
      </c>
      <c r="F1641" s="22">
        <v>45514</v>
      </c>
      <c r="G1641" s="22">
        <v>45511</v>
      </c>
      <c r="H1641" s="22">
        <v>45511</v>
      </c>
      <c r="I1641" s="22">
        <v>45474</v>
      </c>
      <c r="J1641" s="22"/>
      <c r="L1641" t="s">
        <v>213</v>
      </c>
      <c r="M1641" t="s">
        <v>332</v>
      </c>
      <c r="N1641" t="s">
        <v>105</v>
      </c>
      <c r="O1641" t="s">
        <v>106</v>
      </c>
      <c r="P1641" t="s">
        <v>107</v>
      </c>
      <c r="Q1641" t="s">
        <v>108</v>
      </c>
    </row>
    <row r="1642" spans="1:17" x14ac:dyDescent="0.3">
      <c r="A1642">
        <v>25947</v>
      </c>
      <c r="B1642">
        <v>122</v>
      </c>
      <c r="C1642" t="s">
        <v>28</v>
      </c>
      <c r="D1642" t="s">
        <v>272</v>
      </c>
      <c r="E1642">
        <v>4500</v>
      </c>
      <c r="F1642" s="22">
        <v>45514</v>
      </c>
      <c r="G1642" s="22">
        <v>45511</v>
      </c>
      <c r="H1642" s="22">
        <v>45511</v>
      </c>
      <c r="I1642" s="22">
        <v>45474</v>
      </c>
      <c r="J1642" s="22"/>
      <c r="L1642" t="s">
        <v>213</v>
      </c>
      <c r="M1642" t="s">
        <v>332</v>
      </c>
      <c r="N1642" t="s">
        <v>105</v>
      </c>
      <c r="O1642" t="s">
        <v>106</v>
      </c>
      <c r="P1642" t="s">
        <v>107</v>
      </c>
      <c r="Q1642" t="s">
        <v>108</v>
      </c>
    </row>
    <row r="1643" spans="1:17" x14ac:dyDescent="0.3">
      <c r="A1643">
        <v>44534</v>
      </c>
      <c r="B1643">
        <v>122</v>
      </c>
      <c r="C1643" t="s">
        <v>28</v>
      </c>
      <c r="D1643" t="s">
        <v>245</v>
      </c>
      <c r="E1643">
        <v>697.07</v>
      </c>
      <c r="F1643" s="22">
        <v>45514</v>
      </c>
      <c r="G1643" s="22">
        <v>45511</v>
      </c>
      <c r="H1643" s="22">
        <v>45511</v>
      </c>
      <c r="I1643" s="22">
        <v>45505</v>
      </c>
      <c r="J1643" s="22">
        <v>45364</v>
      </c>
      <c r="K1643" t="s">
        <v>119</v>
      </c>
      <c r="L1643" t="s">
        <v>120</v>
      </c>
      <c r="M1643" t="s">
        <v>327</v>
      </c>
      <c r="N1643" t="s">
        <v>105</v>
      </c>
      <c r="O1643" t="s">
        <v>106</v>
      </c>
      <c r="P1643" t="s">
        <v>107</v>
      </c>
      <c r="Q1643" t="s">
        <v>108</v>
      </c>
    </row>
    <row r="1644" spans="1:17" x14ac:dyDescent="0.3">
      <c r="A1644">
        <v>56058</v>
      </c>
      <c r="B1644">
        <v>122</v>
      </c>
      <c r="C1644" t="s">
        <v>28</v>
      </c>
      <c r="D1644" t="s">
        <v>389</v>
      </c>
      <c r="E1644">
        <v>850</v>
      </c>
      <c r="F1644" s="22">
        <v>45514</v>
      </c>
      <c r="G1644" s="22">
        <v>45511</v>
      </c>
      <c r="H1644" s="22">
        <v>45511</v>
      </c>
      <c r="I1644" s="22">
        <v>45474</v>
      </c>
      <c r="J1644" s="22">
        <v>45441</v>
      </c>
      <c r="K1644" t="s">
        <v>104</v>
      </c>
      <c r="L1644" t="s">
        <v>213</v>
      </c>
      <c r="M1644" t="s">
        <v>344</v>
      </c>
      <c r="N1644" t="s">
        <v>105</v>
      </c>
      <c r="O1644" t="s">
        <v>106</v>
      </c>
      <c r="P1644" t="s">
        <v>107</v>
      </c>
      <c r="Q1644" t="s">
        <v>108</v>
      </c>
    </row>
    <row r="1645" spans="1:17" x14ac:dyDescent="0.3">
      <c r="A1645">
        <v>58514</v>
      </c>
      <c r="B1645">
        <v>122</v>
      </c>
      <c r="C1645" t="s">
        <v>28</v>
      </c>
      <c r="D1645" t="s">
        <v>163</v>
      </c>
      <c r="E1645">
        <v>4631</v>
      </c>
      <c r="F1645" s="22">
        <v>45511</v>
      </c>
      <c r="G1645" s="22">
        <v>45509</v>
      </c>
      <c r="H1645" s="22">
        <v>45511</v>
      </c>
      <c r="I1645" s="22">
        <v>45503</v>
      </c>
      <c r="J1645" s="22"/>
      <c r="K1645" t="s">
        <v>104</v>
      </c>
      <c r="L1645" t="s">
        <v>120</v>
      </c>
      <c r="M1645" t="s">
        <v>164</v>
      </c>
      <c r="N1645" t="s">
        <v>105</v>
      </c>
      <c r="O1645" t="s">
        <v>106</v>
      </c>
      <c r="P1645" t="s">
        <v>107</v>
      </c>
      <c r="Q1645" t="s">
        <v>108</v>
      </c>
    </row>
    <row r="1646" spans="1:17" x14ac:dyDescent="0.3">
      <c r="A1646">
        <v>58546</v>
      </c>
      <c r="B1646">
        <v>122</v>
      </c>
      <c r="C1646" t="s">
        <v>28</v>
      </c>
      <c r="D1646" t="s">
        <v>163</v>
      </c>
      <c r="E1646">
        <v>11388.66</v>
      </c>
      <c r="F1646" s="22">
        <v>45511</v>
      </c>
      <c r="G1646" s="22">
        <v>45509</v>
      </c>
      <c r="H1646" s="22">
        <v>45511</v>
      </c>
      <c r="I1646" s="22">
        <v>45511</v>
      </c>
      <c r="J1646" s="22">
        <v>45456</v>
      </c>
      <c r="K1646" t="s">
        <v>104</v>
      </c>
      <c r="L1646" t="s">
        <v>120</v>
      </c>
      <c r="M1646" t="s">
        <v>164</v>
      </c>
      <c r="N1646" t="s">
        <v>105</v>
      </c>
      <c r="O1646" t="s">
        <v>106</v>
      </c>
      <c r="P1646" t="s">
        <v>107</v>
      </c>
      <c r="Q1646" t="s">
        <v>108</v>
      </c>
    </row>
    <row r="1647" spans="1:17" x14ac:dyDescent="0.3">
      <c r="A1647">
        <v>58719</v>
      </c>
      <c r="B1647">
        <v>122</v>
      </c>
      <c r="C1647" t="s">
        <v>28</v>
      </c>
      <c r="D1647" t="s">
        <v>331</v>
      </c>
      <c r="E1647">
        <v>703.98</v>
      </c>
      <c r="F1647" s="22">
        <v>45514</v>
      </c>
      <c r="G1647" s="22">
        <v>45511</v>
      </c>
      <c r="H1647" s="22">
        <v>45511</v>
      </c>
      <c r="I1647" s="22">
        <v>45503</v>
      </c>
      <c r="J1647" s="22"/>
      <c r="K1647" t="s">
        <v>104</v>
      </c>
      <c r="L1647" t="s">
        <v>248</v>
      </c>
      <c r="M1647" t="s">
        <v>331</v>
      </c>
      <c r="N1647" t="s">
        <v>105</v>
      </c>
      <c r="O1647" t="s">
        <v>106</v>
      </c>
      <c r="P1647" t="s">
        <v>107</v>
      </c>
      <c r="Q1647" t="s">
        <v>108</v>
      </c>
    </row>
    <row r="1648" spans="1:17" x14ac:dyDescent="0.3">
      <c r="A1648">
        <v>58726</v>
      </c>
      <c r="B1648">
        <v>122</v>
      </c>
      <c r="C1648" t="s">
        <v>28</v>
      </c>
      <c r="D1648" t="s">
        <v>331</v>
      </c>
      <c r="E1648">
        <v>189.39</v>
      </c>
      <c r="F1648" s="22">
        <v>45514</v>
      </c>
      <c r="G1648" s="22">
        <v>45511</v>
      </c>
      <c r="H1648" s="22">
        <v>45511</v>
      </c>
      <c r="I1648" s="22">
        <v>45503</v>
      </c>
      <c r="J1648" s="22"/>
      <c r="K1648" t="s">
        <v>104</v>
      </c>
      <c r="L1648" t="s">
        <v>213</v>
      </c>
      <c r="M1648" t="s">
        <v>240</v>
      </c>
      <c r="N1648" t="s">
        <v>105</v>
      </c>
      <c r="O1648" t="s">
        <v>106</v>
      </c>
      <c r="P1648" t="s">
        <v>107</v>
      </c>
      <c r="Q1648" t="s">
        <v>108</v>
      </c>
    </row>
    <row r="1649" spans="1:17" x14ac:dyDescent="0.3">
      <c r="A1649">
        <v>60511</v>
      </c>
      <c r="B1649">
        <v>122</v>
      </c>
      <c r="C1649" t="s">
        <v>28</v>
      </c>
      <c r="D1649" t="s">
        <v>293</v>
      </c>
      <c r="E1649">
        <v>778</v>
      </c>
      <c r="F1649" s="22">
        <v>45514</v>
      </c>
      <c r="G1649" s="22">
        <v>45511</v>
      </c>
      <c r="H1649" s="22">
        <v>45511</v>
      </c>
      <c r="I1649" s="22">
        <v>45498</v>
      </c>
      <c r="J1649" s="22"/>
      <c r="K1649" t="s">
        <v>104</v>
      </c>
      <c r="L1649" t="s">
        <v>184</v>
      </c>
      <c r="M1649" t="s">
        <v>185</v>
      </c>
      <c r="N1649" t="s">
        <v>105</v>
      </c>
      <c r="O1649" t="s">
        <v>106</v>
      </c>
      <c r="P1649" t="s">
        <v>107</v>
      </c>
      <c r="Q1649" t="s">
        <v>108</v>
      </c>
    </row>
    <row r="1650" spans="1:17" x14ac:dyDescent="0.3">
      <c r="A1650">
        <v>60535</v>
      </c>
      <c r="B1650">
        <v>122</v>
      </c>
      <c r="C1650" t="s">
        <v>28</v>
      </c>
      <c r="D1650" t="s">
        <v>329</v>
      </c>
      <c r="E1650">
        <v>396</v>
      </c>
      <c r="F1650" s="22">
        <v>45515</v>
      </c>
      <c r="G1650" s="22">
        <v>45511</v>
      </c>
      <c r="H1650" s="22">
        <v>45511</v>
      </c>
      <c r="I1650" s="22">
        <v>45474</v>
      </c>
      <c r="J1650" s="22"/>
      <c r="K1650" t="s">
        <v>104</v>
      </c>
      <c r="L1650" t="s">
        <v>193</v>
      </c>
      <c r="M1650" t="s">
        <v>330</v>
      </c>
      <c r="N1650" t="s">
        <v>105</v>
      </c>
      <c r="O1650" t="s">
        <v>106</v>
      </c>
      <c r="P1650" t="s">
        <v>107</v>
      </c>
      <c r="Q1650" t="s">
        <v>108</v>
      </c>
    </row>
    <row r="1651" spans="1:17" x14ac:dyDescent="0.3">
      <c r="A1651">
        <v>60781</v>
      </c>
      <c r="B1651">
        <v>122</v>
      </c>
      <c r="C1651" t="s">
        <v>28</v>
      </c>
      <c r="D1651" t="s">
        <v>323</v>
      </c>
      <c r="E1651">
        <v>1809</v>
      </c>
      <c r="F1651" s="22">
        <v>45514</v>
      </c>
      <c r="G1651" s="22">
        <v>45511</v>
      </c>
      <c r="H1651" s="22">
        <v>45511</v>
      </c>
      <c r="I1651" s="22">
        <v>45498</v>
      </c>
      <c r="J1651" s="22"/>
      <c r="K1651" t="s">
        <v>119</v>
      </c>
      <c r="L1651" t="s">
        <v>120</v>
      </c>
      <c r="M1651" t="s">
        <v>316</v>
      </c>
      <c r="N1651" t="s">
        <v>105</v>
      </c>
      <c r="O1651" t="s">
        <v>106</v>
      </c>
      <c r="P1651" t="s">
        <v>107</v>
      </c>
      <c r="Q1651" t="s">
        <v>108</v>
      </c>
    </row>
    <row r="1652" spans="1:17" x14ac:dyDescent="0.3">
      <c r="A1652">
        <v>60788</v>
      </c>
      <c r="B1652">
        <v>122</v>
      </c>
      <c r="C1652" t="s">
        <v>28</v>
      </c>
      <c r="D1652" t="s">
        <v>319</v>
      </c>
      <c r="E1652">
        <v>1398</v>
      </c>
      <c r="F1652" s="22">
        <v>45514</v>
      </c>
      <c r="G1652" s="22">
        <v>45511</v>
      </c>
      <c r="H1652" s="22">
        <v>45511</v>
      </c>
      <c r="I1652" s="22">
        <v>45498</v>
      </c>
      <c r="J1652" s="22"/>
      <c r="K1652" t="s">
        <v>119</v>
      </c>
      <c r="L1652" t="s">
        <v>120</v>
      </c>
      <c r="M1652" t="s">
        <v>316</v>
      </c>
      <c r="N1652" t="s">
        <v>105</v>
      </c>
      <c r="O1652" t="s">
        <v>106</v>
      </c>
      <c r="P1652" t="s">
        <v>107</v>
      </c>
      <c r="Q1652" t="s">
        <v>108</v>
      </c>
    </row>
    <row r="1653" spans="1:17" x14ac:dyDescent="0.3">
      <c r="A1653">
        <v>60795</v>
      </c>
      <c r="B1653">
        <v>122</v>
      </c>
      <c r="C1653" t="s">
        <v>28</v>
      </c>
      <c r="D1653" t="s">
        <v>325</v>
      </c>
      <c r="E1653">
        <v>4221</v>
      </c>
      <c r="F1653" s="22">
        <v>45514</v>
      </c>
      <c r="G1653" s="22">
        <v>45511</v>
      </c>
      <c r="H1653" s="22">
        <v>45511</v>
      </c>
      <c r="I1653" s="22">
        <v>45498</v>
      </c>
      <c r="J1653" s="22"/>
      <c r="K1653" t="s">
        <v>119</v>
      </c>
      <c r="L1653" t="s">
        <v>120</v>
      </c>
      <c r="M1653" t="s">
        <v>316</v>
      </c>
      <c r="N1653" t="s">
        <v>105</v>
      </c>
      <c r="O1653" t="s">
        <v>106</v>
      </c>
      <c r="P1653" t="s">
        <v>107</v>
      </c>
      <c r="Q1653" t="s">
        <v>108</v>
      </c>
    </row>
    <row r="1654" spans="1:17" x14ac:dyDescent="0.3">
      <c r="A1654">
        <v>60802</v>
      </c>
      <c r="B1654">
        <v>122</v>
      </c>
      <c r="C1654" t="s">
        <v>28</v>
      </c>
      <c r="D1654" t="s">
        <v>326</v>
      </c>
      <c r="E1654">
        <v>6000</v>
      </c>
      <c r="F1654" s="22">
        <v>45514</v>
      </c>
      <c r="G1654" s="22">
        <v>45511</v>
      </c>
      <c r="H1654" s="22">
        <v>45511</v>
      </c>
      <c r="I1654" s="22">
        <v>45498</v>
      </c>
      <c r="J1654" s="22"/>
      <c r="K1654" t="s">
        <v>119</v>
      </c>
      <c r="L1654" t="s">
        <v>120</v>
      </c>
      <c r="M1654" t="s">
        <v>316</v>
      </c>
      <c r="N1654" t="s">
        <v>105</v>
      </c>
      <c r="O1654" t="s">
        <v>106</v>
      </c>
      <c r="P1654" t="s">
        <v>107</v>
      </c>
      <c r="Q1654" t="s">
        <v>108</v>
      </c>
    </row>
    <row r="1655" spans="1:17" x14ac:dyDescent="0.3">
      <c r="A1655">
        <v>60809</v>
      </c>
      <c r="B1655">
        <v>122</v>
      </c>
      <c r="C1655" t="s">
        <v>28</v>
      </c>
      <c r="D1655" t="s">
        <v>303</v>
      </c>
      <c r="E1655">
        <v>4000</v>
      </c>
      <c r="F1655" s="22">
        <v>45514</v>
      </c>
      <c r="G1655" s="22">
        <v>45511</v>
      </c>
      <c r="H1655" s="22">
        <v>45511</v>
      </c>
      <c r="I1655" s="22">
        <v>45498</v>
      </c>
      <c r="J1655" s="22"/>
      <c r="K1655" t="s">
        <v>119</v>
      </c>
      <c r="L1655" t="s">
        <v>120</v>
      </c>
      <c r="M1655" t="s">
        <v>316</v>
      </c>
      <c r="N1655" t="s">
        <v>105</v>
      </c>
      <c r="O1655" t="s">
        <v>106</v>
      </c>
      <c r="P1655" t="s">
        <v>107</v>
      </c>
      <c r="Q1655" t="s">
        <v>108</v>
      </c>
    </row>
    <row r="1656" spans="1:17" x14ac:dyDescent="0.3">
      <c r="A1656">
        <v>60816</v>
      </c>
      <c r="B1656">
        <v>122</v>
      </c>
      <c r="C1656" t="s">
        <v>28</v>
      </c>
      <c r="D1656" t="s">
        <v>322</v>
      </c>
      <c r="E1656">
        <v>2400</v>
      </c>
      <c r="F1656" s="22">
        <v>45514</v>
      </c>
      <c r="G1656" s="22">
        <v>45511</v>
      </c>
      <c r="H1656" s="22">
        <v>45511</v>
      </c>
      <c r="I1656" s="22">
        <v>45498</v>
      </c>
      <c r="J1656" s="22"/>
      <c r="K1656" t="s">
        <v>119</v>
      </c>
      <c r="L1656" t="s">
        <v>120</v>
      </c>
      <c r="M1656" t="s">
        <v>316</v>
      </c>
      <c r="N1656" t="s">
        <v>105</v>
      </c>
      <c r="O1656" t="s">
        <v>106</v>
      </c>
      <c r="P1656" t="s">
        <v>107</v>
      </c>
      <c r="Q1656" t="s">
        <v>108</v>
      </c>
    </row>
    <row r="1657" spans="1:17" x14ac:dyDescent="0.3">
      <c r="A1657">
        <v>60823</v>
      </c>
      <c r="B1657">
        <v>122</v>
      </c>
      <c r="C1657" t="s">
        <v>28</v>
      </c>
      <c r="D1657" t="s">
        <v>320</v>
      </c>
      <c r="E1657">
        <v>1782</v>
      </c>
      <c r="F1657" s="22">
        <v>45514</v>
      </c>
      <c r="G1657" s="22">
        <v>45511</v>
      </c>
      <c r="H1657" s="22">
        <v>45511</v>
      </c>
      <c r="I1657" s="22">
        <v>45498</v>
      </c>
      <c r="J1657" s="22"/>
      <c r="K1657" t="s">
        <v>119</v>
      </c>
      <c r="L1657" t="s">
        <v>120</v>
      </c>
      <c r="M1657" t="s">
        <v>316</v>
      </c>
      <c r="N1657" t="s">
        <v>105</v>
      </c>
      <c r="O1657" t="s">
        <v>106</v>
      </c>
      <c r="P1657" t="s">
        <v>107</v>
      </c>
      <c r="Q1657" t="s">
        <v>108</v>
      </c>
    </row>
    <row r="1658" spans="1:17" x14ac:dyDescent="0.3">
      <c r="A1658">
        <v>60830</v>
      </c>
      <c r="B1658">
        <v>122</v>
      </c>
      <c r="C1658" t="s">
        <v>28</v>
      </c>
      <c r="D1658" t="s">
        <v>310</v>
      </c>
      <c r="E1658">
        <v>2400</v>
      </c>
      <c r="F1658" s="22">
        <v>45514</v>
      </c>
      <c r="G1658" s="22">
        <v>45511</v>
      </c>
      <c r="H1658" s="22">
        <v>45511</v>
      </c>
      <c r="I1658" s="22">
        <v>45498</v>
      </c>
      <c r="J1658" s="22"/>
      <c r="K1658" t="s">
        <v>119</v>
      </c>
      <c r="L1658" t="s">
        <v>120</v>
      </c>
      <c r="M1658" t="s">
        <v>316</v>
      </c>
      <c r="N1658" t="s">
        <v>105</v>
      </c>
      <c r="O1658" t="s">
        <v>106</v>
      </c>
      <c r="P1658" t="s">
        <v>107</v>
      </c>
      <c r="Q1658" t="s">
        <v>108</v>
      </c>
    </row>
    <row r="1659" spans="1:17" x14ac:dyDescent="0.3">
      <c r="A1659">
        <v>60837</v>
      </c>
      <c r="B1659">
        <v>122</v>
      </c>
      <c r="C1659" t="s">
        <v>28</v>
      </c>
      <c r="D1659" t="s">
        <v>305</v>
      </c>
      <c r="E1659">
        <v>6600</v>
      </c>
      <c r="F1659" s="22">
        <v>45514</v>
      </c>
      <c r="G1659" s="22">
        <v>45511</v>
      </c>
      <c r="H1659" s="22">
        <v>45511</v>
      </c>
      <c r="I1659" s="22">
        <v>45498</v>
      </c>
      <c r="J1659" s="22"/>
      <c r="K1659" t="s">
        <v>119</v>
      </c>
      <c r="L1659" t="s">
        <v>120</v>
      </c>
      <c r="M1659" t="s">
        <v>316</v>
      </c>
      <c r="N1659" t="s">
        <v>105</v>
      </c>
      <c r="O1659" t="s">
        <v>106</v>
      </c>
      <c r="P1659" t="s">
        <v>107</v>
      </c>
      <c r="Q1659" t="s">
        <v>108</v>
      </c>
    </row>
    <row r="1660" spans="1:17" x14ac:dyDescent="0.3">
      <c r="A1660">
        <v>60845</v>
      </c>
      <c r="B1660">
        <v>122</v>
      </c>
      <c r="C1660" t="s">
        <v>28</v>
      </c>
      <c r="D1660" t="s">
        <v>385</v>
      </c>
      <c r="E1660">
        <v>2700</v>
      </c>
      <c r="F1660" s="22">
        <v>45514</v>
      </c>
      <c r="G1660" s="22">
        <v>45511</v>
      </c>
      <c r="H1660" s="22">
        <v>45511</v>
      </c>
      <c r="I1660" s="22">
        <v>45498</v>
      </c>
      <c r="J1660" s="22"/>
      <c r="K1660" t="s">
        <v>119</v>
      </c>
      <c r="L1660" t="s">
        <v>120</v>
      </c>
      <c r="M1660" t="s">
        <v>316</v>
      </c>
      <c r="N1660" t="s">
        <v>105</v>
      </c>
      <c r="O1660" t="s">
        <v>106</v>
      </c>
      <c r="P1660" t="s">
        <v>107</v>
      </c>
      <c r="Q1660" t="s">
        <v>108</v>
      </c>
    </row>
    <row r="1661" spans="1:17" x14ac:dyDescent="0.3">
      <c r="A1661">
        <v>60852</v>
      </c>
      <c r="B1661">
        <v>122</v>
      </c>
      <c r="C1661" t="s">
        <v>28</v>
      </c>
      <c r="D1661" t="s">
        <v>309</v>
      </c>
      <c r="E1661">
        <v>4200</v>
      </c>
      <c r="F1661" s="22">
        <v>45514</v>
      </c>
      <c r="G1661" s="22">
        <v>45511</v>
      </c>
      <c r="H1661" s="22">
        <v>45511</v>
      </c>
      <c r="I1661" s="22">
        <v>45498</v>
      </c>
      <c r="J1661" s="22"/>
      <c r="K1661" t="s">
        <v>119</v>
      </c>
      <c r="L1661" t="s">
        <v>120</v>
      </c>
      <c r="M1661" t="s">
        <v>316</v>
      </c>
      <c r="N1661" t="s">
        <v>105</v>
      </c>
      <c r="O1661" t="s">
        <v>106</v>
      </c>
      <c r="P1661" t="s">
        <v>107</v>
      </c>
      <c r="Q1661" t="s">
        <v>108</v>
      </c>
    </row>
    <row r="1662" spans="1:17" x14ac:dyDescent="0.3">
      <c r="A1662">
        <v>60859</v>
      </c>
      <c r="B1662">
        <v>122</v>
      </c>
      <c r="C1662" t="s">
        <v>28</v>
      </c>
      <c r="D1662" t="s">
        <v>307</v>
      </c>
      <c r="E1662">
        <v>4200</v>
      </c>
      <c r="F1662" s="22">
        <v>45514</v>
      </c>
      <c r="G1662" s="22">
        <v>45511</v>
      </c>
      <c r="H1662" s="22">
        <v>45511</v>
      </c>
      <c r="I1662" s="22">
        <v>45498</v>
      </c>
      <c r="J1662" s="22"/>
      <c r="K1662" t="s">
        <v>119</v>
      </c>
      <c r="L1662" t="s">
        <v>120</v>
      </c>
      <c r="M1662" t="s">
        <v>316</v>
      </c>
      <c r="N1662" t="s">
        <v>105</v>
      </c>
      <c r="O1662" t="s">
        <v>106</v>
      </c>
      <c r="P1662" t="s">
        <v>107</v>
      </c>
      <c r="Q1662" t="s">
        <v>108</v>
      </c>
    </row>
    <row r="1663" spans="1:17" x14ac:dyDescent="0.3">
      <c r="A1663">
        <v>60866</v>
      </c>
      <c r="B1663">
        <v>122</v>
      </c>
      <c r="C1663" t="s">
        <v>28</v>
      </c>
      <c r="D1663" t="s">
        <v>308</v>
      </c>
      <c r="E1663">
        <v>2700</v>
      </c>
      <c r="F1663" s="22">
        <v>45514</v>
      </c>
      <c r="G1663" s="22">
        <v>45511</v>
      </c>
      <c r="H1663" s="22">
        <v>45511</v>
      </c>
      <c r="I1663" s="22">
        <v>45498</v>
      </c>
      <c r="J1663" s="22"/>
      <c r="K1663" t="s">
        <v>119</v>
      </c>
      <c r="L1663" t="s">
        <v>120</v>
      </c>
      <c r="M1663" t="s">
        <v>316</v>
      </c>
      <c r="N1663" t="s">
        <v>105</v>
      </c>
      <c r="O1663" t="s">
        <v>106</v>
      </c>
      <c r="P1663" t="s">
        <v>107</v>
      </c>
      <c r="Q1663" t="s">
        <v>108</v>
      </c>
    </row>
    <row r="1664" spans="1:17" x14ac:dyDescent="0.3">
      <c r="A1664">
        <v>60873</v>
      </c>
      <c r="B1664">
        <v>122</v>
      </c>
      <c r="C1664" t="s">
        <v>28</v>
      </c>
      <c r="D1664" t="s">
        <v>301</v>
      </c>
      <c r="E1664">
        <v>2700</v>
      </c>
      <c r="F1664" s="22">
        <v>45514</v>
      </c>
      <c r="G1664" s="22">
        <v>45511</v>
      </c>
      <c r="H1664" s="22">
        <v>45511</v>
      </c>
      <c r="I1664" s="22">
        <v>45498</v>
      </c>
      <c r="J1664" s="22"/>
      <c r="K1664" t="s">
        <v>119</v>
      </c>
      <c r="L1664" t="s">
        <v>120</v>
      </c>
      <c r="M1664" t="s">
        <v>316</v>
      </c>
      <c r="N1664" t="s">
        <v>105</v>
      </c>
      <c r="O1664" t="s">
        <v>106</v>
      </c>
      <c r="P1664" t="s">
        <v>107</v>
      </c>
      <c r="Q1664" t="s">
        <v>108</v>
      </c>
    </row>
    <row r="1665" spans="1:17" x14ac:dyDescent="0.3">
      <c r="A1665">
        <v>60880</v>
      </c>
      <c r="B1665">
        <v>122</v>
      </c>
      <c r="C1665" t="s">
        <v>28</v>
      </c>
      <c r="D1665" t="s">
        <v>321</v>
      </c>
      <c r="E1665">
        <v>7200</v>
      </c>
      <c r="F1665" s="22">
        <v>45514</v>
      </c>
      <c r="G1665" s="22">
        <v>45511</v>
      </c>
      <c r="H1665" s="22">
        <v>45511</v>
      </c>
      <c r="I1665" s="22">
        <v>45498</v>
      </c>
      <c r="J1665" s="22"/>
      <c r="K1665" t="s">
        <v>119</v>
      </c>
      <c r="L1665" t="s">
        <v>120</v>
      </c>
      <c r="M1665" t="s">
        <v>316</v>
      </c>
      <c r="N1665" t="s">
        <v>105</v>
      </c>
      <c r="O1665" t="s">
        <v>106</v>
      </c>
      <c r="P1665" t="s">
        <v>107</v>
      </c>
      <c r="Q1665" t="s">
        <v>108</v>
      </c>
    </row>
    <row r="1666" spans="1:17" x14ac:dyDescent="0.3">
      <c r="A1666">
        <v>60887</v>
      </c>
      <c r="B1666">
        <v>122</v>
      </c>
      <c r="C1666" t="s">
        <v>28</v>
      </c>
      <c r="D1666" t="s">
        <v>302</v>
      </c>
      <c r="E1666">
        <v>1355</v>
      </c>
      <c r="F1666" s="22">
        <v>45514</v>
      </c>
      <c r="G1666" s="22">
        <v>45511</v>
      </c>
      <c r="H1666" s="22">
        <v>45511</v>
      </c>
      <c r="I1666" s="22">
        <v>45498</v>
      </c>
      <c r="J1666" s="22"/>
      <c r="K1666" t="s">
        <v>119</v>
      </c>
      <c r="L1666" t="s">
        <v>120</v>
      </c>
      <c r="M1666" t="s">
        <v>316</v>
      </c>
      <c r="N1666" t="s">
        <v>105</v>
      </c>
      <c r="O1666" t="s">
        <v>106</v>
      </c>
      <c r="P1666" t="s">
        <v>107</v>
      </c>
      <c r="Q1666" t="s">
        <v>108</v>
      </c>
    </row>
    <row r="1667" spans="1:17" x14ac:dyDescent="0.3">
      <c r="A1667">
        <v>60894</v>
      </c>
      <c r="B1667">
        <v>122</v>
      </c>
      <c r="C1667" t="s">
        <v>28</v>
      </c>
      <c r="D1667" t="s">
        <v>317</v>
      </c>
      <c r="E1667">
        <v>3500</v>
      </c>
      <c r="F1667" s="22">
        <v>45514</v>
      </c>
      <c r="G1667" s="22">
        <v>45511</v>
      </c>
      <c r="H1667" s="22">
        <v>45511</v>
      </c>
      <c r="I1667" s="22">
        <v>45498</v>
      </c>
      <c r="J1667" s="22"/>
      <c r="K1667" t="s">
        <v>119</v>
      </c>
      <c r="L1667" t="s">
        <v>120</v>
      </c>
      <c r="M1667" t="s">
        <v>316</v>
      </c>
      <c r="N1667" t="s">
        <v>105</v>
      </c>
      <c r="O1667" t="s">
        <v>106</v>
      </c>
      <c r="P1667" t="s">
        <v>107</v>
      </c>
      <c r="Q1667" t="s">
        <v>108</v>
      </c>
    </row>
    <row r="1668" spans="1:17" x14ac:dyDescent="0.3">
      <c r="A1668">
        <v>60901</v>
      </c>
      <c r="B1668">
        <v>122</v>
      </c>
      <c r="C1668" t="s">
        <v>28</v>
      </c>
      <c r="D1668" t="s">
        <v>306</v>
      </c>
      <c r="E1668">
        <v>3100</v>
      </c>
      <c r="F1668" s="22">
        <v>45514</v>
      </c>
      <c r="G1668" s="22">
        <v>45511</v>
      </c>
      <c r="H1668" s="22">
        <v>45511</v>
      </c>
      <c r="I1668" s="22">
        <v>45498</v>
      </c>
      <c r="J1668" s="22"/>
      <c r="K1668" t="s">
        <v>119</v>
      </c>
      <c r="L1668" t="s">
        <v>120</v>
      </c>
      <c r="M1668" t="s">
        <v>316</v>
      </c>
      <c r="N1668" t="s">
        <v>105</v>
      </c>
      <c r="O1668" t="s">
        <v>106</v>
      </c>
      <c r="P1668" t="s">
        <v>107</v>
      </c>
      <c r="Q1668" t="s">
        <v>108</v>
      </c>
    </row>
    <row r="1669" spans="1:17" x14ac:dyDescent="0.3">
      <c r="A1669">
        <v>60908</v>
      </c>
      <c r="B1669">
        <v>122</v>
      </c>
      <c r="C1669" t="s">
        <v>28</v>
      </c>
      <c r="D1669" t="s">
        <v>299</v>
      </c>
      <c r="E1669">
        <v>6000</v>
      </c>
      <c r="F1669" s="22">
        <v>45514</v>
      </c>
      <c r="G1669" s="22">
        <v>45511</v>
      </c>
      <c r="H1669" s="22">
        <v>45511</v>
      </c>
      <c r="I1669" s="22">
        <v>45498</v>
      </c>
      <c r="J1669" s="22"/>
      <c r="K1669" t="s">
        <v>119</v>
      </c>
      <c r="L1669" t="s">
        <v>120</v>
      </c>
      <c r="M1669" t="s">
        <v>316</v>
      </c>
      <c r="N1669" t="s">
        <v>105</v>
      </c>
      <c r="O1669" t="s">
        <v>106</v>
      </c>
      <c r="P1669" t="s">
        <v>107</v>
      </c>
      <c r="Q1669" t="s">
        <v>108</v>
      </c>
    </row>
    <row r="1670" spans="1:17" x14ac:dyDescent="0.3">
      <c r="A1670">
        <v>60915</v>
      </c>
      <c r="B1670">
        <v>122</v>
      </c>
      <c r="C1670" t="s">
        <v>28</v>
      </c>
      <c r="D1670" t="s">
        <v>304</v>
      </c>
      <c r="E1670">
        <v>4800</v>
      </c>
      <c r="F1670" s="22">
        <v>45514</v>
      </c>
      <c r="G1670" s="22">
        <v>45511</v>
      </c>
      <c r="H1670" s="22">
        <v>45511</v>
      </c>
      <c r="I1670" s="22">
        <v>45498</v>
      </c>
      <c r="J1670" s="22"/>
      <c r="K1670" t="s">
        <v>119</v>
      </c>
      <c r="L1670" t="s">
        <v>120</v>
      </c>
      <c r="M1670" t="s">
        <v>316</v>
      </c>
      <c r="N1670" t="s">
        <v>105</v>
      </c>
      <c r="O1670" t="s">
        <v>106</v>
      </c>
      <c r="P1670" t="s">
        <v>107</v>
      </c>
      <c r="Q1670" t="s">
        <v>108</v>
      </c>
    </row>
    <row r="1671" spans="1:17" x14ac:dyDescent="0.3">
      <c r="A1671">
        <v>60922</v>
      </c>
      <c r="B1671">
        <v>122</v>
      </c>
      <c r="C1671" t="s">
        <v>28</v>
      </c>
      <c r="D1671" t="s">
        <v>385</v>
      </c>
      <c r="E1671">
        <v>1876.5</v>
      </c>
      <c r="F1671" s="22">
        <v>45514</v>
      </c>
      <c r="G1671" s="22">
        <v>45511</v>
      </c>
      <c r="H1671" s="22">
        <v>45511</v>
      </c>
      <c r="I1671" s="22">
        <v>45498</v>
      </c>
      <c r="J1671" s="22"/>
      <c r="K1671" t="s">
        <v>119</v>
      </c>
      <c r="L1671" t="s">
        <v>120</v>
      </c>
      <c r="M1671" t="s">
        <v>300</v>
      </c>
      <c r="N1671" t="s">
        <v>105</v>
      </c>
      <c r="O1671" t="s">
        <v>106</v>
      </c>
      <c r="P1671" t="s">
        <v>107</v>
      </c>
      <c r="Q1671" t="s">
        <v>108</v>
      </c>
    </row>
    <row r="1672" spans="1:17" x14ac:dyDescent="0.3">
      <c r="A1672">
        <v>60929</v>
      </c>
      <c r="B1672">
        <v>122</v>
      </c>
      <c r="C1672" t="s">
        <v>28</v>
      </c>
      <c r="D1672" t="s">
        <v>303</v>
      </c>
      <c r="E1672">
        <v>1890</v>
      </c>
      <c r="F1672" s="22">
        <v>45514</v>
      </c>
      <c r="G1672" s="22">
        <v>45511</v>
      </c>
      <c r="H1672" s="22">
        <v>45511</v>
      </c>
      <c r="I1672" s="22">
        <v>45498</v>
      </c>
      <c r="J1672" s="22"/>
      <c r="K1672" t="s">
        <v>119</v>
      </c>
      <c r="L1672" t="s">
        <v>120</v>
      </c>
      <c r="M1672" t="s">
        <v>300</v>
      </c>
      <c r="N1672" t="s">
        <v>105</v>
      </c>
      <c r="O1672" t="s">
        <v>106</v>
      </c>
      <c r="P1672" t="s">
        <v>107</v>
      </c>
      <c r="Q1672" t="s">
        <v>108</v>
      </c>
    </row>
    <row r="1673" spans="1:17" x14ac:dyDescent="0.3">
      <c r="A1673">
        <v>60936</v>
      </c>
      <c r="B1673">
        <v>122</v>
      </c>
      <c r="C1673" t="s">
        <v>28</v>
      </c>
      <c r="D1673" t="s">
        <v>310</v>
      </c>
      <c r="E1673">
        <v>1000</v>
      </c>
      <c r="F1673" s="22">
        <v>45514</v>
      </c>
      <c r="G1673" s="22">
        <v>45511</v>
      </c>
      <c r="H1673" s="22">
        <v>45511</v>
      </c>
      <c r="I1673" s="22">
        <v>45498</v>
      </c>
      <c r="J1673" s="22"/>
      <c r="K1673" t="s">
        <v>119</v>
      </c>
      <c r="L1673" t="s">
        <v>120</v>
      </c>
      <c r="M1673" t="s">
        <v>300</v>
      </c>
      <c r="N1673" t="s">
        <v>105</v>
      </c>
      <c r="O1673" t="s">
        <v>106</v>
      </c>
      <c r="P1673" t="s">
        <v>107</v>
      </c>
      <c r="Q1673" t="s">
        <v>108</v>
      </c>
    </row>
    <row r="1674" spans="1:17" x14ac:dyDescent="0.3">
      <c r="A1674">
        <v>60943</v>
      </c>
      <c r="B1674">
        <v>122</v>
      </c>
      <c r="C1674" t="s">
        <v>28</v>
      </c>
      <c r="D1674" t="s">
        <v>305</v>
      </c>
      <c r="E1674">
        <v>1710</v>
      </c>
      <c r="F1674" s="22">
        <v>45514</v>
      </c>
      <c r="G1674" s="22">
        <v>45511</v>
      </c>
      <c r="H1674" s="22">
        <v>45511</v>
      </c>
      <c r="I1674" s="22">
        <v>45498</v>
      </c>
      <c r="J1674" s="22"/>
      <c r="K1674" t="s">
        <v>119</v>
      </c>
      <c r="L1674" t="s">
        <v>120</v>
      </c>
      <c r="M1674" t="s">
        <v>300</v>
      </c>
      <c r="N1674" t="s">
        <v>105</v>
      </c>
      <c r="O1674" t="s">
        <v>106</v>
      </c>
      <c r="P1674" t="s">
        <v>107</v>
      </c>
      <c r="Q1674" t="s">
        <v>108</v>
      </c>
    </row>
    <row r="1675" spans="1:17" x14ac:dyDescent="0.3">
      <c r="A1675">
        <v>60950</v>
      </c>
      <c r="B1675">
        <v>122</v>
      </c>
      <c r="C1675" t="s">
        <v>28</v>
      </c>
      <c r="D1675" t="s">
        <v>309</v>
      </c>
      <c r="E1675">
        <v>2110</v>
      </c>
      <c r="F1675" s="22">
        <v>45514</v>
      </c>
      <c r="G1675" s="22">
        <v>45511</v>
      </c>
      <c r="H1675" s="22">
        <v>45511</v>
      </c>
      <c r="I1675" s="22">
        <v>45498</v>
      </c>
      <c r="J1675" s="22"/>
      <c r="K1675" t="s">
        <v>119</v>
      </c>
      <c r="L1675" t="s">
        <v>120</v>
      </c>
      <c r="M1675" t="s">
        <v>300</v>
      </c>
      <c r="N1675" t="s">
        <v>105</v>
      </c>
      <c r="O1675" t="s">
        <v>106</v>
      </c>
      <c r="P1675" t="s">
        <v>107</v>
      </c>
      <c r="Q1675" t="s">
        <v>108</v>
      </c>
    </row>
    <row r="1676" spans="1:17" x14ac:dyDescent="0.3">
      <c r="A1676">
        <v>60957</v>
      </c>
      <c r="B1676">
        <v>122</v>
      </c>
      <c r="C1676" t="s">
        <v>28</v>
      </c>
      <c r="D1676" t="s">
        <v>307</v>
      </c>
      <c r="E1676">
        <v>2110</v>
      </c>
      <c r="F1676" s="22">
        <v>45514</v>
      </c>
      <c r="G1676" s="22">
        <v>45511</v>
      </c>
      <c r="H1676" s="22">
        <v>45511</v>
      </c>
      <c r="I1676" s="22">
        <v>45498</v>
      </c>
      <c r="J1676" s="22"/>
      <c r="K1676" t="s">
        <v>119</v>
      </c>
      <c r="L1676" t="s">
        <v>120</v>
      </c>
      <c r="M1676" t="s">
        <v>300</v>
      </c>
      <c r="N1676" t="s">
        <v>105</v>
      </c>
      <c r="O1676" t="s">
        <v>106</v>
      </c>
      <c r="P1676" t="s">
        <v>107</v>
      </c>
      <c r="Q1676" t="s">
        <v>108</v>
      </c>
    </row>
    <row r="1677" spans="1:17" x14ac:dyDescent="0.3">
      <c r="A1677">
        <v>60964</v>
      </c>
      <c r="B1677">
        <v>122</v>
      </c>
      <c r="C1677" t="s">
        <v>28</v>
      </c>
      <c r="D1677" t="s">
        <v>308</v>
      </c>
      <c r="E1677">
        <v>1360</v>
      </c>
      <c r="F1677" s="22">
        <v>45514</v>
      </c>
      <c r="G1677" s="22">
        <v>45511</v>
      </c>
      <c r="H1677" s="22">
        <v>45511</v>
      </c>
      <c r="I1677" s="22">
        <v>45498</v>
      </c>
      <c r="J1677" s="22"/>
      <c r="K1677" t="s">
        <v>119</v>
      </c>
      <c r="L1677" t="s">
        <v>120</v>
      </c>
      <c r="M1677" t="s">
        <v>300</v>
      </c>
      <c r="N1677" t="s">
        <v>105</v>
      </c>
      <c r="O1677" t="s">
        <v>106</v>
      </c>
      <c r="P1677" t="s">
        <v>107</v>
      </c>
      <c r="Q1677" t="s">
        <v>108</v>
      </c>
    </row>
    <row r="1678" spans="1:17" x14ac:dyDescent="0.3">
      <c r="A1678">
        <v>60971</v>
      </c>
      <c r="B1678">
        <v>122</v>
      </c>
      <c r="C1678" t="s">
        <v>28</v>
      </c>
      <c r="D1678" t="s">
        <v>301</v>
      </c>
      <c r="E1678">
        <v>1810</v>
      </c>
      <c r="F1678" s="22">
        <v>45514</v>
      </c>
      <c r="G1678" s="22">
        <v>45511</v>
      </c>
      <c r="H1678" s="22">
        <v>45511</v>
      </c>
      <c r="I1678" s="22">
        <v>45498</v>
      </c>
      <c r="J1678" s="22"/>
      <c r="K1678" t="s">
        <v>119</v>
      </c>
      <c r="L1678" t="s">
        <v>120</v>
      </c>
      <c r="M1678" t="s">
        <v>300</v>
      </c>
      <c r="N1678" t="s">
        <v>105</v>
      </c>
      <c r="O1678" t="s">
        <v>106</v>
      </c>
      <c r="P1678" t="s">
        <v>107</v>
      </c>
      <c r="Q1678" t="s">
        <v>108</v>
      </c>
    </row>
    <row r="1679" spans="1:17" x14ac:dyDescent="0.3">
      <c r="A1679">
        <v>60978</v>
      </c>
      <c r="B1679">
        <v>122</v>
      </c>
      <c r="C1679" t="s">
        <v>28</v>
      </c>
      <c r="D1679" t="s">
        <v>302</v>
      </c>
      <c r="E1679">
        <v>1310</v>
      </c>
      <c r="F1679" s="22">
        <v>45514</v>
      </c>
      <c r="G1679" s="22">
        <v>45511</v>
      </c>
      <c r="H1679" s="22">
        <v>45511</v>
      </c>
      <c r="I1679" s="22">
        <v>45498</v>
      </c>
      <c r="J1679" s="22"/>
      <c r="K1679" t="s">
        <v>119</v>
      </c>
      <c r="L1679" t="s">
        <v>120</v>
      </c>
      <c r="M1679" t="s">
        <v>300</v>
      </c>
      <c r="N1679" t="s">
        <v>105</v>
      </c>
      <c r="O1679" t="s">
        <v>106</v>
      </c>
      <c r="P1679" t="s">
        <v>107</v>
      </c>
      <c r="Q1679" t="s">
        <v>108</v>
      </c>
    </row>
    <row r="1680" spans="1:17" x14ac:dyDescent="0.3">
      <c r="A1680">
        <v>60985</v>
      </c>
      <c r="B1680">
        <v>122</v>
      </c>
      <c r="C1680" t="s">
        <v>28</v>
      </c>
      <c r="D1680" t="s">
        <v>306</v>
      </c>
      <c r="E1680">
        <v>1810</v>
      </c>
      <c r="F1680" s="22">
        <v>45514</v>
      </c>
      <c r="G1680" s="22">
        <v>45511</v>
      </c>
      <c r="H1680" s="22">
        <v>45511</v>
      </c>
      <c r="I1680" s="22">
        <v>45498</v>
      </c>
      <c r="J1680" s="22"/>
      <c r="K1680" t="s">
        <v>119</v>
      </c>
      <c r="L1680" t="s">
        <v>120</v>
      </c>
      <c r="M1680" t="s">
        <v>300</v>
      </c>
      <c r="N1680" t="s">
        <v>105</v>
      </c>
      <c r="O1680" t="s">
        <v>106</v>
      </c>
      <c r="P1680" t="s">
        <v>107</v>
      </c>
      <c r="Q1680" t="s">
        <v>108</v>
      </c>
    </row>
    <row r="1681" spans="1:17" x14ac:dyDescent="0.3">
      <c r="A1681">
        <v>60992</v>
      </c>
      <c r="B1681">
        <v>122</v>
      </c>
      <c r="C1681" t="s">
        <v>28</v>
      </c>
      <c r="D1681" t="s">
        <v>299</v>
      </c>
      <c r="E1681">
        <v>2000</v>
      </c>
      <c r="F1681" s="22">
        <v>45514</v>
      </c>
      <c r="G1681" s="22">
        <v>45511</v>
      </c>
      <c r="H1681" s="22">
        <v>45511</v>
      </c>
      <c r="I1681" s="22">
        <v>45498</v>
      </c>
      <c r="J1681" s="22"/>
      <c r="K1681" t="s">
        <v>119</v>
      </c>
      <c r="L1681" t="s">
        <v>120</v>
      </c>
      <c r="M1681" t="s">
        <v>300</v>
      </c>
      <c r="N1681" t="s">
        <v>105</v>
      </c>
      <c r="O1681" t="s">
        <v>106</v>
      </c>
      <c r="P1681" t="s">
        <v>107</v>
      </c>
      <c r="Q1681" t="s">
        <v>108</v>
      </c>
    </row>
    <row r="1682" spans="1:17" x14ac:dyDescent="0.3">
      <c r="A1682">
        <v>60999</v>
      </c>
      <c r="B1682">
        <v>122</v>
      </c>
      <c r="C1682" t="s">
        <v>28</v>
      </c>
      <c r="D1682" t="s">
        <v>304</v>
      </c>
      <c r="E1682">
        <v>2000</v>
      </c>
      <c r="F1682" s="22">
        <v>45514</v>
      </c>
      <c r="G1682" s="22">
        <v>45511</v>
      </c>
      <c r="H1682" s="22">
        <v>45511</v>
      </c>
      <c r="I1682" s="22">
        <v>45498</v>
      </c>
      <c r="J1682" s="22"/>
      <c r="K1682" t="s">
        <v>119</v>
      </c>
      <c r="L1682" t="s">
        <v>120</v>
      </c>
      <c r="M1682" t="s">
        <v>300</v>
      </c>
      <c r="N1682" t="s">
        <v>105</v>
      </c>
      <c r="O1682" t="s">
        <v>106</v>
      </c>
      <c r="P1682" t="s">
        <v>107</v>
      </c>
      <c r="Q1682" t="s">
        <v>108</v>
      </c>
    </row>
    <row r="1683" spans="1:17" x14ac:dyDescent="0.3">
      <c r="A1683">
        <v>58818</v>
      </c>
      <c r="B1683">
        <v>122</v>
      </c>
      <c r="C1683" t="s">
        <v>28</v>
      </c>
      <c r="D1683" t="s">
        <v>314</v>
      </c>
      <c r="E1683">
        <v>5000</v>
      </c>
      <c r="F1683" s="22">
        <v>45514</v>
      </c>
      <c r="G1683" s="22">
        <v>45511</v>
      </c>
      <c r="H1683" s="22">
        <v>45511</v>
      </c>
      <c r="I1683" s="22">
        <v>45494</v>
      </c>
      <c r="J1683" s="22"/>
      <c r="K1683" t="s">
        <v>119</v>
      </c>
      <c r="L1683" t="s">
        <v>166</v>
      </c>
      <c r="M1683" t="s">
        <v>167</v>
      </c>
      <c r="N1683" t="s">
        <v>105</v>
      </c>
      <c r="O1683" t="s">
        <v>106</v>
      </c>
      <c r="P1683" t="s">
        <v>107</v>
      </c>
      <c r="Q1683" t="s">
        <v>108</v>
      </c>
    </row>
    <row r="1684" spans="1:17" x14ac:dyDescent="0.3">
      <c r="A1684">
        <v>67364</v>
      </c>
      <c r="B1684">
        <v>122</v>
      </c>
      <c r="C1684" t="s">
        <v>28</v>
      </c>
      <c r="D1684" t="s">
        <v>278</v>
      </c>
      <c r="E1684">
        <v>26305.88</v>
      </c>
      <c r="F1684" s="22">
        <v>45512</v>
      </c>
      <c r="G1684" s="22">
        <v>45511</v>
      </c>
      <c r="H1684" s="22">
        <v>45511</v>
      </c>
      <c r="I1684" s="22">
        <v>45498</v>
      </c>
      <c r="J1684" s="22">
        <v>45502</v>
      </c>
      <c r="K1684" t="s">
        <v>119</v>
      </c>
      <c r="L1684" t="s">
        <v>279</v>
      </c>
      <c r="M1684" t="s">
        <v>279</v>
      </c>
      <c r="N1684" t="s">
        <v>105</v>
      </c>
      <c r="O1684" t="s">
        <v>106</v>
      </c>
      <c r="P1684" t="s">
        <v>107</v>
      </c>
      <c r="Q1684" t="s">
        <v>108</v>
      </c>
    </row>
    <row r="1685" spans="1:17" x14ac:dyDescent="0.3">
      <c r="A1685">
        <v>67365</v>
      </c>
      <c r="B1685">
        <v>122</v>
      </c>
      <c r="C1685" t="s">
        <v>28</v>
      </c>
      <c r="D1685" t="s">
        <v>278</v>
      </c>
      <c r="E1685">
        <v>30437.06</v>
      </c>
      <c r="F1685" s="22">
        <v>45512</v>
      </c>
      <c r="G1685" s="22">
        <v>45511</v>
      </c>
      <c r="H1685" s="22">
        <v>45511</v>
      </c>
      <c r="I1685" s="22">
        <v>45498</v>
      </c>
      <c r="J1685" s="22">
        <v>45502</v>
      </c>
      <c r="K1685" t="s">
        <v>119</v>
      </c>
      <c r="L1685" t="s">
        <v>279</v>
      </c>
      <c r="M1685" t="s">
        <v>279</v>
      </c>
      <c r="N1685" t="s">
        <v>105</v>
      </c>
      <c r="O1685" t="s">
        <v>106</v>
      </c>
      <c r="P1685" t="s">
        <v>107</v>
      </c>
      <c r="Q1685" t="s">
        <v>108</v>
      </c>
    </row>
    <row r="1686" spans="1:17" x14ac:dyDescent="0.3">
      <c r="A1686">
        <v>67750</v>
      </c>
      <c r="B1686">
        <v>122</v>
      </c>
      <c r="C1686" t="s">
        <v>28</v>
      </c>
      <c r="D1686" t="s">
        <v>111</v>
      </c>
      <c r="E1686">
        <v>0</v>
      </c>
      <c r="F1686" s="22">
        <v>45510</v>
      </c>
      <c r="G1686" s="22">
        <v>45509</v>
      </c>
      <c r="H1686" s="22">
        <v>45511</v>
      </c>
      <c r="I1686" s="22">
        <v>45510</v>
      </c>
      <c r="J1686" s="22">
        <v>45503</v>
      </c>
      <c r="K1686" t="s">
        <v>119</v>
      </c>
      <c r="L1686" t="s">
        <v>112</v>
      </c>
      <c r="M1686" t="s">
        <v>113</v>
      </c>
      <c r="N1686" t="s">
        <v>105</v>
      </c>
      <c r="O1686" t="s">
        <v>106</v>
      </c>
      <c r="P1686" t="s">
        <v>107</v>
      </c>
      <c r="Q1686" t="s">
        <v>108</v>
      </c>
    </row>
    <row r="1687" spans="1:17" x14ac:dyDescent="0.3">
      <c r="A1687">
        <v>67862</v>
      </c>
      <c r="B1687">
        <v>122</v>
      </c>
      <c r="C1687" t="s">
        <v>28</v>
      </c>
      <c r="D1687" t="s">
        <v>435</v>
      </c>
      <c r="E1687">
        <v>11957.05</v>
      </c>
      <c r="F1687" s="22">
        <v>45513</v>
      </c>
      <c r="G1687" s="22">
        <v>45511</v>
      </c>
      <c r="H1687" s="22">
        <v>45511</v>
      </c>
      <c r="I1687" s="22">
        <v>45506</v>
      </c>
      <c r="J1687" s="22">
        <v>45504</v>
      </c>
      <c r="K1687" t="s">
        <v>119</v>
      </c>
      <c r="L1687" t="s">
        <v>120</v>
      </c>
      <c r="M1687" t="s">
        <v>121</v>
      </c>
      <c r="N1687" t="s">
        <v>105</v>
      </c>
      <c r="O1687" t="s">
        <v>106</v>
      </c>
      <c r="P1687" t="s">
        <v>107</v>
      </c>
      <c r="Q1687" t="s">
        <v>108</v>
      </c>
    </row>
    <row r="1688" spans="1:17" x14ac:dyDescent="0.3">
      <c r="A1688">
        <v>67863</v>
      </c>
      <c r="B1688">
        <v>122</v>
      </c>
      <c r="C1688" t="s">
        <v>28</v>
      </c>
      <c r="D1688" t="s">
        <v>435</v>
      </c>
      <c r="E1688">
        <v>4339.17</v>
      </c>
      <c r="F1688" s="22">
        <v>45513</v>
      </c>
      <c r="G1688" s="22">
        <v>45511</v>
      </c>
      <c r="H1688" s="22">
        <v>45511</v>
      </c>
      <c r="I1688" s="22">
        <v>45505</v>
      </c>
      <c r="J1688" s="22">
        <v>45504</v>
      </c>
      <c r="K1688" t="s">
        <v>119</v>
      </c>
      <c r="L1688" t="s">
        <v>120</v>
      </c>
      <c r="M1688" t="s">
        <v>122</v>
      </c>
      <c r="N1688" t="s">
        <v>105</v>
      </c>
      <c r="O1688" t="s">
        <v>106</v>
      </c>
      <c r="P1688" t="s">
        <v>107</v>
      </c>
      <c r="Q1688" t="s">
        <v>108</v>
      </c>
    </row>
    <row r="1689" spans="1:17" x14ac:dyDescent="0.3">
      <c r="A1689">
        <v>67950</v>
      </c>
      <c r="B1689">
        <v>122</v>
      </c>
      <c r="C1689" t="s">
        <v>28</v>
      </c>
      <c r="D1689" t="s">
        <v>206</v>
      </c>
      <c r="E1689">
        <v>270</v>
      </c>
      <c r="F1689" s="22">
        <v>45512</v>
      </c>
      <c r="G1689" s="22">
        <v>45511</v>
      </c>
      <c r="H1689" s="22">
        <v>45511</v>
      </c>
      <c r="I1689" s="22">
        <v>45497</v>
      </c>
      <c r="J1689" s="22">
        <v>45504</v>
      </c>
      <c r="K1689" t="s">
        <v>104</v>
      </c>
      <c r="N1689" t="s">
        <v>105</v>
      </c>
      <c r="O1689" t="s">
        <v>106</v>
      </c>
      <c r="P1689" t="s">
        <v>107</v>
      </c>
      <c r="Q1689" t="s">
        <v>108</v>
      </c>
    </row>
    <row r="1690" spans="1:17" x14ac:dyDescent="0.3">
      <c r="A1690">
        <v>67958</v>
      </c>
      <c r="B1690">
        <v>122</v>
      </c>
      <c r="C1690" t="s">
        <v>28</v>
      </c>
      <c r="D1690" t="s">
        <v>160</v>
      </c>
      <c r="E1690">
        <v>1515.4</v>
      </c>
      <c r="F1690" s="22">
        <v>45515</v>
      </c>
      <c r="G1690" s="22">
        <v>45511</v>
      </c>
      <c r="H1690" s="22">
        <v>45511</v>
      </c>
      <c r="I1690" s="22">
        <v>45498</v>
      </c>
      <c r="J1690" s="22">
        <v>45504</v>
      </c>
      <c r="K1690" t="s">
        <v>104</v>
      </c>
      <c r="N1690" t="s">
        <v>105</v>
      </c>
      <c r="O1690" t="s">
        <v>106</v>
      </c>
      <c r="P1690" t="s">
        <v>107</v>
      </c>
      <c r="Q1690" t="s">
        <v>108</v>
      </c>
    </row>
    <row r="1691" spans="1:17" x14ac:dyDescent="0.3">
      <c r="A1691">
        <v>67961</v>
      </c>
      <c r="B1691">
        <v>122</v>
      </c>
      <c r="C1691" t="s">
        <v>28</v>
      </c>
      <c r="D1691" t="s">
        <v>203</v>
      </c>
      <c r="E1691">
        <v>210</v>
      </c>
      <c r="F1691" s="22">
        <v>45512</v>
      </c>
      <c r="G1691" s="22">
        <v>45511</v>
      </c>
      <c r="H1691" s="22">
        <v>45511</v>
      </c>
      <c r="I1691" s="22">
        <v>45498</v>
      </c>
      <c r="J1691" s="22">
        <v>45504</v>
      </c>
      <c r="K1691" t="s">
        <v>104</v>
      </c>
      <c r="N1691" t="s">
        <v>105</v>
      </c>
      <c r="O1691" t="s">
        <v>106</v>
      </c>
      <c r="P1691" t="s">
        <v>107</v>
      </c>
      <c r="Q1691" t="s">
        <v>108</v>
      </c>
    </row>
    <row r="1692" spans="1:17" x14ac:dyDescent="0.3">
      <c r="A1692">
        <v>67962</v>
      </c>
      <c r="B1692">
        <v>122</v>
      </c>
      <c r="C1692" t="s">
        <v>28</v>
      </c>
      <c r="D1692" t="s">
        <v>103</v>
      </c>
      <c r="E1692">
        <v>143.75</v>
      </c>
      <c r="F1692" s="22">
        <v>45513</v>
      </c>
      <c r="G1692" s="22">
        <v>45511</v>
      </c>
      <c r="H1692" s="22">
        <v>45511</v>
      </c>
      <c r="I1692" s="22">
        <v>45499</v>
      </c>
      <c r="J1692" s="22">
        <v>45504</v>
      </c>
      <c r="K1692" t="s">
        <v>104</v>
      </c>
      <c r="N1692" t="s">
        <v>105</v>
      </c>
      <c r="O1692" t="s">
        <v>106</v>
      </c>
      <c r="P1692" t="s">
        <v>107</v>
      </c>
      <c r="Q1692" t="s">
        <v>108</v>
      </c>
    </row>
    <row r="1693" spans="1:17" x14ac:dyDescent="0.3">
      <c r="A1693">
        <v>67963</v>
      </c>
      <c r="B1693">
        <v>122</v>
      </c>
      <c r="C1693" t="s">
        <v>28</v>
      </c>
      <c r="D1693" t="s">
        <v>162</v>
      </c>
      <c r="E1693">
        <v>479.95</v>
      </c>
      <c r="F1693" s="22">
        <v>45514</v>
      </c>
      <c r="G1693" s="22">
        <v>45511</v>
      </c>
      <c r="H1693" s="22">
        <v>45511</v>
      </c>
      <c r="I1693" s="22">
        <v>45499</v>
      </c>
      <c r="J1693" s="22">
        <v>45504</v>
      </c>
      <c r="K1693" t="s">
        <v>104</v>
      </c>
      <c r="N1693" t="s">
        <v>105</v>
      </c>
      <c r="O1693" t="s">
        <v>106</v>
      </c>
      <c r="P1693" t="s">
        <v>107</v>
      </c>
      <c r="Q1693" t="s">
        <v>108</v>
      </c>
    </row>
    <row r="1694" spans="1:17" x14ac:dyDescent="0.3">
      <c r="A1694">
        <v>67964</v>
      </c>
      <c r="B1694">
        <v>122</v>
      </c>
      <c r="C1694" t="s">
        <v>28</v>
      </c>
      <c r="D1694" t="s">
        <v>280</v>
      </c>
      <c r="E1694">
        <v>917.2</v>
      </c>
      <c r="F1694" s="22">
        <v>45512</v>
      </c>
      <c r="G1694" s="22">
        <v>45511</v>
      </c>
      <c r="H1694" s="22">
        <v>45511</v>
      </c>
      <c r="I1694" s="22">
        <v>45498</v>
      </c>
      <c r="J1694" s="22">
        <v>45504</v>
      </c>
      <c r="K1694" t="s">
        <v>104</v>
      </c>
      <c r="N1694" t="s">
        <v>105</v>
      </c>
      <c r="O1694" t="s">
        <v>106</v>
      </c>
      <c r="P1694" t="s">
        <v>107</v>
      </c>
      <c r="Q1694" t="s">
        <v>108</v>
      </c>
    </row>
    <row r="1695" spans="1:17" x14ac:dyDescent="0.3">
      <c r="A1695">
        <v>67966</v>
      </c>
      <c r="B1695">
        <v>122</v>
      </c>
      <c r="C1695" t="s">
        <v>28</v>
      </c>
      <c r="D1695" t="s">
        <v>349</v>
      </c>
      <c r="E1695">
        <v>2818.89</v>
      </c>
      <c r="F1695" s="22">
        <v>45515</v>
      </c>
      <c r="G1695" s="22">
        <v>45511</v>
      </c>
      <c r="H1695" s="22">
        <v>45511</v>
      </c>
      <c r="I1695" s="22">
        <v>45503</v>
      </c>
      <c r="J1695" s="22">
        <v>45504</v>
      </c>
      <c r="K1695" t="s">
        <v>104</v>
      </c>
      <c r="N1695" t="s">
        <v>105</v>
      </c>
      <c r="O1695" t="s">
        <v>106</v>
      </c>
      <c r="P1695" t="s">
        <v>107</v>
      </c>
      <c r="Q1695" t="s">
        <v>108</v>
      </c>
    </row>
    <row r="1696" spans="1:17" x14ac:dyDescent="0.3">
      <c r="A1696">
        <v>67973</v>
      </c>
      <c r="B1696">
        <v>122</v>
      </c>
      <c r="C1696" t="s">
        <v>28</v>
      </c>
      <c r="D1696" t="s">
        <v>397</v>
      </c>
      <c r="E1696">
        <v>987.97</v>
      </c>
      <c r="F1696" s="22">
        <v>45512</v>
      </c>
      <c r="G1696" s="22">
        <v>45511</v>
      </c>
      <c r="H1696" s="22">
        <v>45511</v>
      </c>
      <c r="I1696" s="22">
        <v>45497</v>
      </c>
      <c r="J1696" s="22">
        <v>45504</v>
      </c>
      <c r="K1696" t="s">
        <v>104</v>
      </c>
      <c r="N1696" t="s">
        <v>105</v>
      </c>
      <c r="O1696" t="s">
        <v>106</v>
      </c>
      <c r="P1696" t="s">
        <v>107</v>
      </c>
      <c r="Q1696" t="s">
        <v>108</v>
      </c>
    </row>
    <row r="1697" spans="1:17" x14ac:dyDescent="0.3">
      <c r="A1697">
        <v>67980</v>
      </c>
      <c r="B1697">
        <v>122</v>
      </c>
      <c r="C1697" t="s">
        <v>28</v>
      </c>
      <c r="D1697" t="s">
        <v>288</v>
      </c>
      <c r="E1697">
        <v>662.5</v>
      </c>
      <c r="F1697" s="22">
        <v>45512</v>
      </c>
      <c r="G1697" s="22">
        <v>45511</v>
      </c>
      <c r="H1697" s="22">
        <v>45511</v>
      </c>
      <c r="I1697" s="22">
        <v>45497</v>
      </c>
      <c r="J1697" s="22">
        <v>45505</v>
      </c>
      <c r="K1697" t="s">
        <v>104</v>
      </c>
      <c r="L1697" t="s">
        <v>112</v>
      </c>
      <c r="M1697" t="s">
        <v>113</v>
      </c>
      <c r="N1697" t="s">
        <v>105</v>
      </c>
      <c r="O1697" t="s">
        <v>106</v>
      </c>
      <c r="P1697" t="s">
        <v>107</v>
      </c>
      <c r="Q1697" t="s">
        <v>108</v>
      </c>
    </row>
    <row r="1698" spans="1:17" x14ac:dyDescent="0.3">
      <c r="A1698">
        <v>67981</v>
      </c>
      <c r="B1698">
        <v>122</v>
      </c>
      <c r="C1698" t="s">
        <v>28</v>
      </c>
      <c r="D1698" t="s">
        <v>162</v>
      </c>
      <c r="E1698">
        <v>690.88</v>
      </c>
      <c r="F1698" s="22">
        <v>45512</v>
      </c>
      <c r="G1698" s="22">
        <v>45511</v>
      </c>
      <c r="H1698" s="22">
        <v>45511</v>
      </c>
      <c r="I1698" s="22">
        <v>45497</v>
      </c>
      <c r="J1698" s="22">
        <v>45505</v>
      </c>
      <c r="K1698" t="s">
        <v>104</v>
      </c>
      <c r="N1698" t="s">
        <v>105</v>
      </c>
      <c r="O1698" t="s">
        <v>106</v>
      </c>
      <c r="P1698" t="s">
        <v>107</v>
      </c>
      <c r="Q1698" t="s">
        <v>108</v>
      </c>
    </row>
    <row r="1699" spans="1:17" x14ac:dyDescent="0.3">
      <c r="A1699">
        <v>68008</v>
      </c>
      <c r="B1699">
        <v>122</v>
      </c>
      <c r="C1699" t="s">
        <v>28</v>
      </c>
      <c r="D1699" t="s">
        <v>324</v>
      </c>
      <c r="E1699">
        <v>1740</v>
      </c>
      <c r="F1699" s="22">
        <v>45514</v>
      </c>
      <c r="G1699" s="22">
        <v>45511</v>
      </c>
      <c r="H1699" s="22">
        <v>45511</v>
      </c>
      <c r="I1699" s="22">
        <v>45504</v>
      </c>
      <c r="J1699" s="22">
        <v>45505</v>
      </c>
      <c r="K1699" t="s">
        <v>119</v>
      </c>
      <c r="L1699" t="s">
        <v>120</v>
      </c>
      <c r="M1699" t="s">
        <v>316</v>
      </c>
      <c r="N1699" t="s">
        <v>105</v>
      </c>
      <c r="O1699" t="s">
        <v>106</v>
      </c>
      <c r="P1699" t="s">
        <v>107</v>
      </c>
      <c r="Q1699" t="s">
        <v>108</v>
      </c>
    </row>
    <row r="1700" spans="1:17" x14ac:dyDescent="0.3">
      <c r="A1700">
        <v>66589</v>
      </c>
      <c r="B1700">
        <v>122</v>
      </c>
      <c r="C1700" t="s">
        <v>28</v>
      </c>
      <c r="D1700" t="s">
        <v>157</v>
      </c>
      <c r="E1700">
        <v>1755</v>
      </c>
      <c r="F1700" s="22">
        <v>45512</v>
      </c>
      <c r="G1700" s="22">
        <v>45511</v>
      </c>
      <c r="H1700" s="22">
        <v>45511</v>
      </c>
      <c r="I1700" s="22">
        <v>45491</v>
      </c>
      <c r="J1700" s="22">
        <v>45497</v>
      </c>
      <c r="K1700" t="s">
        <v>104</v>
      </c>
      <c r="L1700" t="s">
        <v>112</v>
      </c>
      <c r="M1700" t="s">
        <v>117</v>
      </c>
      <c r="N1700" t="s">
        <v>105</v>
      </c>
      <c r="O1700" t="s">
        <v>106</v>
      </c>
      <c r="P1700" t="s">
        <v>107</v>
      </c>
      <c r="Q1700" t="s">
        <v>108</v>
      </c>
    </row>
    <row r="1701" spans="1:17" x14ac:dyDescent="0.3">
      <c r="A1701">
        <v>65232</v>
      </c>
      <c r="B1701">
        <v>122</v>
      </c>
      <c r="C1701" t="s">
        <v>28</v>
      </c>
      <c r="D1701" t="s">
        <v>152</v>
      </c>
      <c r="E1701">
        <v>1916.76</v>
      </c>
      <c r="F1701" s="22">
        <v>45513</v>
      </c>
      <c r="G1701" s="22">
        <v>45511</v>
      </c>
      <c r="H1701" s="22">
        <v>45511</v>
      </c>
      <c r="I1701" s="22">
        <v>45482</v>
      </c>
      <c r="J1701" s="22">
        <v>45489</v>
      </c>
      <c r="K1701" t="s">
        <v>104</v>
      </c>
      <c r="N1701" t="s">
        <v>105</v>
      </c>
      <c r="O1701" t="s">
        <v>106</v>
      </c>
      <c r="P1701" t="s">
        <v>107</v>
      </c>
      <c r="Q1701" t="s">
        <v>108</v>
      </c>
    </row>
    <row r="1702" spans="1:17" x14ac:dyDescent="0.3">
      <c r="A1702">
        <v>65267</v>
      </c>
      <c r="B1702">
        <v>122</v>
      </c>
      <c r="C1702" t="s">
        <v>28</v>
      </c>
      <c r="D1702" t="s">
        <v>277</v>
      </c>
      <c r="E1702">
        <v>871.64</v>
      </c>
      <c r="F1702" s="22">
        <v>45512</v>
      </c>
      <c r="G1702" s="22">
        <v>45511</v>
      </c>
      <c r="H1702" s="22">
        <v>45511</v>
      </c>
      <c r="I1702" s="22">
        <v>45484</v>
      </c>
      <c r="J1702" s="22">
        <v>45489</v>
      </c>
      <c r="K1702" t="s">
        <v>104</v>
      </c>
      <c r="N1702" t="s">
        <v>105</v>
      </c>
      <c r="O1702" t="s">
        <v>106</v>
      </c>
      <c r="P1702" t="s">
        <v>107</v>
      </c>
      <c r="Q1702" t="s">
        <v>108</v>
      </c>
    </row>
    <row r="1703" spans="1:17" x14ac:dyDescent="0.3">
      <c r="A1703">
        <v>65302</v>
      </c>
      <c r="B1703">
        <v>122</v>
      </c>
      <c r="C1703" t="s">
        <v>28</v>
      </c>
      <c r="D1703" t="s">
        <v>153</v>
      </c>
      <c r="E1703">
        <v>946.8</v>
      </c>
      <c r="F1703" s="22">
        <v>45512</v>
      </c>
      <c r="G1703" s="22">
        <v>45511</v>
      </c>
      <c r="H1703" s="22">
        <v>45511</v>
      </c>
      <c r="I1703" s="22">
        <v>45482</v>
      </c>
      <c r="J1703" s="22">
        <v>45489</v>
      </c>
      <c r="K1703" t="s">
        <v>104</v>
      </c>
      <c r="N1703" t="s">
        <v>105</v>
      </c>
      <c r="O1703" t="s">
        <v>106</v>
      </c>
      <c r="P1703" t="s">
        <v>107</v>
      </c>
      <c r="Q1703" t="s">
        <v>108</v>
      </c>
    </row>
    <row r="1704" spans="1:17" x14ac:dyDescent="0.3">
      <c r="A1704">
        <v>66011</v>
      </c>
      <c r="B1704">
        <v>122</v>
      </c>
      <c r="C1704" t="s">
        <v>28</v>
      </c>
      <c r="D1704" t="s">
        <v>224</v>
      </c>
      <c r="E1704">
        <v>253.74</v>
      </c>
      <c r="F1704" s="22">
        <v>45513</v>
      </c>
      <c r="G1704" s="22">
        <v>45511</v>
      </c>
      <c r="H1704" s="22">
        <v>45511</v>
      </c>
      <c r="I1704" s="22">
        <v>45485</v>
      </c>
      <c r="J1704" s="22">
        <v>45492</v>
      </c>
      <c r="K1704" t="s">
        <v>104</v>
      </c>
      <c r="N1704" t="s">
        <v>105</v>
      </c>
      <c r="O1704" t="s">
        <v>106</v>
      </c>
      <c r="P1704" t="s">
        <v>107</v>
      </c>
      <c r="Q1704" t="s">
        <v>108</v>
      </c>
    </row>
    <row r="1705" spans="1:17" x14ac:dyDescent="0.3">
      <c r="A1705">
        <v>69398</v>
      </c>
      <c r="B1705">
        <v>122</v>
      </c>
      <c r="C1705" t="s">
        <v>28</v>
      </c>
      <c r="D1705" t="s">
        <v>180</v>
      </c>
      <c r="E1705">
        <v>249.5</v>
      </c>
      <c r="F1705" s="22">
        <v>45511</v>
      </c>
      <c r="G1705" s="22"/>
      <c r="H1705" s="22">
        <v>45511</v>
      </c>
      <c r="I1705" s="22">
        <v>45511</v>
      </c>
      <c r="J1705" s="22">
        <v>45512</v>
      </c>
      <c r="K1705" t="s">
        <v>181</v>
      </c>
      <c r="L1705" t="s">
        <v>182</v>
      </c>
      <c r="M1705" t="s">
        <v>18</v>
      </c>
      <c r="Q1705" t="s">
        <v>108</v>
      </c>
    </row>
    <row r="1706" spans="1:17" x14ac:dyDescent="0.3">
      <c r="A1706">
        <v>71057</v>
      </c>
      <c r="B1706">
        <v>122</v>
      </c>
      <c r="C1706" t="s">
        <v>28</v>
      </c>
      <c r="D1706" t="s">
        <v>111</v>
      </c>
      <c r="E1706">
        <v>864.9</v>
      </c>
      <c r="F1706" s="22">
        <v>45510</v>
      </c>
      <c r="G1706" s="22"/>
      <c r="H1706" s="22">
        <v>45510</v>
      </c>
      <c r="I1706" s="22">
        <v>45510</v>
      </c>
      <c r="J1706" s="22">
        <v>45523</v>
      </c>
      <c r="K1706" t="s">
        <v>119</v>
      </c>
      <c r="N1706" t="s">
        <v>105</v>
      </c>
      <c r="O1706" t="s">
        <v>106</v>
      </c>
      <c r="P1706" t="s">
        <v>107</v>
      </c>
      <c r="Q1706" t="s">
        <v>108</v>
      </c>
    </row>
    <row r="1707" spans="1:17" x14ac:dyDescent="0.3">
      <c r="A1707">
        <v>58788</v>
      </c>
      <c r="B1707">
        <v>122</v>
      </c>
      <c r="C1707" t="s">
        <v>28</v>
      </c>
      <c r="D1707" t="s">
        <v>233</v>
      </c>
      <c r="E1707">
        <v>9120</v>
      </c>
      <c r="F1707" s="22">
        <v>45509</v>
      </c>
      <c r="G1707" s="22">
        <v>45509</v>
      </c>
      <c r="H1707" s="22">
        <v>45509</v>
      </c>
      <c r="I1707" s="22">
        <v>45488</v>
      </c>
      <c r="J1707" s="22"/>
      <c r="K1707" t="s">
        <v>119</v>
      </c>
      <c r="L1707" t="s">
        <v>166</v>
      </c>
      <c r="M1707" t="s">
        <v>234</v>
      </c>
      <c r="N1707" t="s">
        <v>105</v>
      </c>
      <c r="O1707" t="s">
        <v>106</v>
      </c>
      <c r="P1707" t="s">
        <v>107</v>
      </c>
      <c r="Q1707" t="s">
        <v>108</v>
      </c>
    </row>
    <row r="1708" spans="1:17" x14ac:dyDescent="0.3">
      <c r="A1708">
        <v>50138</v>
      </c>
      <c r="B1708">
        <v>122</v>
      </c>
      <c r="C1708" t="s">
        <v>28</v>
      </c>
      <c r="D1708" t="s">
        <v>333</v>
      </c>
      <c r="E1708">
        <v>10000</v>
      </c>
      <c r="F1708" s="22">
        <v>45509</v>
      </c>
      <c r="G1708" s="22">
        <v>45509</v>
      </c>
      <c r="H1708" s="22">
        <v>45509</v>
      </c>
      <c r="I1708" s="22">
        <v>45474</v>
      </c>
      <c r="J1708" s="22">
        <v>45399</v>
      </c>
      <c r="K1708" t="s">
        <v>119</v>
      </c>
      <c r="L1708" t="s">
        <v>193</v>
      </c>
      <c r="M1708" t="s">
        <v>334</v>
      </c>
      <c r="N1708" t="s">
        <v>105</v>
      </c>
      <c r="O1708" t="s">
        <v>106</v>
      </c>
      <c r="P1708" t="s">
        <v>107</v>
      </c>
      <c r="Q1708" t="s">
        <v>108</v>
      </c>
    </row>
    <row r="1709" spans="1:17" x14ac:dyDescent="0.3">
      <c r="A1709">
        <v>65148</v>
      </c>
      <c r="B1709">
        <v>122</v>
      </c>
      <c r="C1709" t="s">
        <v>28</v>
      </c>
      <c r="D1709" t="s">
        <v>297</v>
      </c>
      <c r="E1709">
        <v>411.5</v>
      </c>
      <c r="F1709" s="22">
        <v>45509</v>
      </c>
      <c r="G1709" s="22">
        <v>45509</v>
      </c>
      <c r="H1709" s="22">
        <v>45509</v>
      </c>
      <c r="I1709" s="22">
        <v>45489</v>
      </c>
      <c r="J1709" s="22">
        <v>45489</v>
      </c>
      <c r="K1709" t="s">
        <v>104</v>
      </c>
      <c r="L1709" t="s">
        <v>120</v>
      </c>
      <c r="M1709" t="s">
        <v>298</v>
      </c>
      <c r="N1709" t="s">
        <v>105</v>
      </c>
      <c r="O1709" t="s">
        <v>106</v>
      </c>
      <c r="P1709" t="s">
        <v>107</v>
      </c>
      <c r="Q1709" t="s">
        <v>108</v>
      </c>
    </row>
    <row r="1710" spans="1:17" x14ac:dyDescent="0.3">
      <c r="A1710">
        <v>65222</v>
      </c>
      <c r="B1710">
        <v>122</v>
      </c>
      <c r="C1710" t="s">
        <v>28</v>
      </c>
      <c r="D1710" t="s">
        <v>224</v>
      </c>
      <c r="E1710">
        <v>87.36</v>
      </c>
      <c r="F1710" s="22">
        <v>45511</v>
      </c>
      <c r="G1710" s="22">
        <v>45509</v>
      </c>
      <c r="H1710" s="22">
        <v>45509</v>
      </c>
      <c r="I1710" s="22">
        <v>45483</v>
      </c>
      <c r="J1710" s="22">
        <v>45489</v>
      </c>
      <c r="K1710" t="s">
        <v>104</v>
      </c>
      <c r="N1710" t="s">
        <v>105</v>
      </c>
      <c r="O1710" t="s">
        <v>106</v>
      </c>
      <c r="P1710" t="s">
        <v>107</v>
      </c>
      <c r="Q1710" t="s">
        <v>108</v>
      </c>
    </row>
    <row r="1711" spans="1:17" x14ac:dyDescent="0.3">
      <c r="A1711">
        <v>65242</v>
      </c>
      <c r="B1711">
        <v>122</v>
      </c>
      <c r="C1711" t="s">
        <v>28</v>
      </c>
      <c r="D1711" t="s">
        <v>210</v>
      </c>
      <c r="E1711">
        <v>705.6</v>
      </c>
      <c r="F1711" s="22">
        <v>45510</v>
      </c>
      <c r="G1711" s="22">
        <v>45509</v>
      </c>
      <c r="H1711" s="22">
        <v>45509</v>
      </c>
      <c r="I1711" s="22">
        <v>45482</v>
      </c>
      <c r="J1711" s="22">
        <v>45489</v>
      </c>
      <c r="K1711" t="s">
        <v>104</v>
      </c>
      <c r="N1711" t="s">
        <v>105</v>
      </c>
      <c r="O1711" t="s">
        <v>106</v>
      </c>
      <c r="P1711" t="s">
        <v>107</v>
      </c>
      <c r="Q1711" t="s">
        <v>108</v>
      </c>
    </row>
    <row r="1712" spans="1:17" x14ac:dyDescent="0.3">
      <c r="A1712">
        <v>65280</v>
      </c>
      <c r="B1712">
        <v>122</v>
      </c>
      <c r="C1712" t="s">
        <v>28</v>
      </c>
      <c r="D1712" t="s">
        <v>219</v>
      </c>
      <c r="E1712">
        <v>422.12</v>
      </c>
      <c r="F1712" s="22">
        <v>45511</v>
      </c>
      <c r="G1712" s="22">
        <v>45509</v>
      </c>
      <c r="H1712" s="22">
        <v>45509</v>
      </c>
      <c r="I1712" s="22">
        <v>45481</v>
      </c>
      <c r="J1712" s="22">
        <v>45489</v>
      </c>
      <c r="K1712" t="s">
        <v>104</v>
      </c>
      <c r="N1712" t="s">
        <v>105</v>
      </c>
      <c r="O1712" t="s">
        <v>106</v>
      </c>
      <c r="P1712" t="s">
        <v>107</v>
      </c>
      <c r="Q1712" t="s">
        <v>108</v>
      </c>
    </row>
    <row r="1713" spans="1:17" x14ac:dyDescent="0.3">
      <c r="A1713">
        <v>65926</v>
      </c>
      <c r="B1713">
        <v>122</v>
      </c>
      <c r="C1713" t="s">
        <v>28</v>
      </c>
      <c r="D1713" t="s">
        <v>293</v>
      </c>
      <c r="E1713">
        <v>396</v>
      </c>
      <c r="F1713" s="22">
        <v>45511</v>
      </c>
      <c r="G1713" s="22">
        <v>45509</v>
      </c>
      <c r="H1713" s="22">
        <v>45509</v>
      </c>
      <c r="I1713" s="22">
        <v>45491</v>
      </c>
      <c r="J1713" s="22">
        <v>45492</v>
      </c>
      <c r="K1713" t="s">
        <v>104</v>
      </c>
      <c r="L1713" t="s">
        <v>213</v>
      </c>
      <c r="M1713" t="s">
        <v>344</v>
      </c>
      <c r="N1713" t="s">
        <v>105</v>
      </c>
      <c r="O1713" t="s">
        <v>106</v>
      </c>
      <c r="P1713" t="s">
        <v>107</v>
      </c>
      <c r="Q1713" t="s">
        <v>108</v>
      </c>
    </row>
    <row r="1714" spans="1:17" x14ac:dyDescent="0.3">
      <c r="A1714">
        <v>65972</v>
      </c>
      <c r="B1714">
        <v>122</v>
      </c>
      <c r="C1714" t="s">
        <v>28</v>
      </c>
      <c r="D1714" t="s">
        <v>215</v>
      </c>
      <c r="E1714">
        <v>625.79</v>
      </c>
      <c r="F1714" s="22">
        <v>45509</v>
      </c>
      <c r="G1714" s="22">
        <v>45509</v>
      </c>
      <c r="H1714" s="22">
        <v>45509</v>
      </c>
      <c r="I1714" s="22">
        <v>45489</v>
      </c>
      <c r="J1714" s="22">
        <v>45492</v>
      </c>
      <c r="K1714" t="s">
        <v>104</v>
      </c>
      <c r="N1714" t="s">
        <v>105</v>
      </c>
      <c r="O1714" t="s">
        <v>106</v>
      </c>
      <c r="P1714" t="s">
        <v>107</v>
      </c>
      <c r="Q1714" t="s">
        <v>108</v>
      </c>
    </row>
    <row r="1715" spans="1:17" x14ac:dyDescent="0.3">
      <c r="A1715">
        <v>65978</v>
      </c>
      <c r="B1715">
        <v>122</v>
      </c>
      <c r="C1715" t="s">
        <v>28</v>
      </c>
      <c r="D1715" t="s">
        <v>261</v>
      </c>
      <c r="E1715">
        <v>4212.04</v>
      </c>
      <c r="F1715" s="22">
        <v>45509</v>
      </c>
      <c r="G1715" s="22">
        <v>45509</v>
      </c>
      <c r="H1715" s="22">
        <v>45509</v>
      </c>
      <c r="I1715" s="22">
        <v>45489</v>
      </c>
      <c r="J1715" s="22">
        <v>45492</v>
      </c>
      <c r="K1715" t="s">
        <v>104</v>
      </c>
      <c r="N1715" t="s">
        <v>105</v>
      </c>
      <c r="O1715" t="s">
        <v>106</v>
      </c>
      <c r="P1715" t="s">
        <v>107</v>
      </c>
      <c r="Q1715" t="s">
        <v>108</v>
      </c>
    </row>
    <row r="1716" spans="1:17" x14ac:dyDescent="0.3">
      <c r="A1716">
        <v>65980</v>
      </c>
      <c r="B1716">
        <v>122</v>
      </c>
      <c r="C1716" t="s">
        <v>28</v>
      </c>
      <c r="D1716" t="s">
        <v>220</v>
      </c>
      <c r="E1716">
        <v>251.7</v>
      </c>
      <c r="F1716" s="22">
        <v>45510</v>
      </c>
      <c r="G1716" s="22">
        <v>45509</v>
      </c>
      <c r="H1716" s="22">
        <v>45509</v>
      </c>
      <c r="I1716" s="22">
        <v>45489</v>
      </c>
      <c r="J1716" s="22">
        <v>45492</v>
      </c>
      <c r="K1716" t="s">
        <v>104</v>
      </c>
      <c r="N1716" t="s">
        <v>105</v>
      </c>
      <c r="O1716" t="s">
        <v>106</v>
      </c>
      <c r="P1716" t="s">
        <v>107</v>
      </c>
      <c r="Q1716" t="s">
        <v>108</v>
      </c>
    </row>
    <row r="1717" spans="1:17" x14ac:dyDescent="0.3">
      <c r="A1717">
        <v>65985</v>
      </c>
      <c r="B1717">
        <v>122</v>
      </c>
      <c r="C1717" t="s">
        <v>28</v>
      </c>
      <c r="D1717" t="s">
        <v>209</v>
      </c>
      <c r="E1717">
        <v>973.7</v>
      </c>
      <c r="F1717" s="22">
        <v>45509</v>
      </c>
      <c r="G1717" s="22">
        <v>45509</v>
      </c>
      <c r="H1717" s="22">
        <v>45509</v>
      </c>
      <c r="I1717" s="22">
        <v>45490</v>
      </c>
      <c r="J1717" s="22">
        <v>45492</v>
      </c>
      <c r="K1717" t="s">
        <v>104</v>
      </c>
      <c r="N1717" t="s">
        <v>105</v>
      </c>
      <c r="O1717" t="s">
        <v>106</v>
      </c>
      <c r="P1717" t="s">
        <v>107</v>
      </c>
      <c r="Q1717" t="s">
        <v>108</v>
      </c>
    </row>
    <row r="1718" spans="1:17" x14ac:dyDescent="0.3">
      <c r="A1718">
        <v>65988</v>
      </c>
      <c r="B1718">
        <v>122</v>
      </c>
      <c r="C1718" t="s">
        <v>28</v>
      </c>
      <c r="D1718" t="s">
        <v>211</v>
      </c>
      <c r="E1718">
        <v>2349.7199999999998</v>
      </c>
      <c r="F1718" s="22">
        <v>45510</v>
      </c>
      <c r="G1718" s="22">
        <v>45509</v>
      </c>
      <c r="H1718" s="22">
        <v>45509</v>
      </c>
      <c r="I1718" s="22">
        <v>45489</v>
      </c>
      <c r="J1718" s="22">
        <v>45492</v>
      </c>
      <c r="K1718" t="s">
        <v>104</v>
      </c>
      <c r="N1718" t="s">
        <v>105</v>
      </c>
      <c r="O1718" t="s">
        <v>106</v>
      </c>
      <c r="P1718" t="s">
        <v>107</v>
      </c>
      <c r="Q1718" t="s">
        <v>108</v>
      </c>
    </row>
    <row r="1719" spans="1:17" x14ac:dyDescent="0.3">
      <c r="A1719">
        <v>67940</v>
      </c>
      <c r="B1719">
        <v>122</v>
      </c>
      <c r="C1719" t="s">
        <v>28</v>
      </c>
      <c r="D1719" t="s">
        <v>390</v>
      </c>
      <c r="E1719">
        <v>10000</v>
      </c>
      <c r="F1719" s="22">
        <v>45509</v>
      </c>
      <c r="G1719" s="22">
        <v>45509</v>
      </c>
      <c r="H1719" s="22">
        <v>45509</v>
      </c>
      <c r="I1719" s="22">
        <v>45499</v>
      </c>
      <c r="J1719" s="22">
        <v>45504</v>
      </c>
      <c r="K1719" t="s">
        <v>119</v>
      </c>
      <c r="L1719" t="s">
        <v>227</v>
      </c>
      <c r="M1719" t="s">
        <v>382</v>
      </c>
      <c r="N1719" t="s">
        <v>105</v>
      </c>
      <c r="O1719" t="s">
        <v>106</v>
      </c>
      <c r="P1719" t="s">
        <v>107</v>
      </c>
      <c r="Q1719" t="s">
        <v>108</v>
      </c>
    </row>
    <row r="1720" spans="1:17" x14ac:dyDescent="0.3">
      <c r="A1720">
        <v>67949</v>
      </c>
      <c r="B1720">
        <v>122</v>
      </c>
      <c r="C1720" t="s">
        <v>28</v>
      </c>
      <c r="D1720" t="s">
        <v>431</v>
      </c>
      <c r="E1720">
        <v>752.36</v>
      </c>
      <c r="F1720" s="22">
        <v>45509</v>
      </c>
      <c r="G1720" s="22">
        <v>45509</v>
      </c>
      <c r="H1720" s="22">
        <v>45509</v>
      </c>
      <c r="I1720" s="22">
        <v>45498</v>
      </c>
      <c r="J1720" s="22">
        <v>45504</v>
      </c>
      <c r="K1720" t="s">
        <v>104</v>
      </c>
      <c r="N1720" t="s">
        <v>105</v>
      </c>
      <c r="O1720" t="s">
        <v>106</v>
      </c>
      <c r="P1720" t="s">
        <v>107</v>
      </c>
      <c r="Q1720" t="s">
        <v>108</v>
      </c>
    </row>
    <row r="1721" spans="1:17" x14ac:dyDescent="0.3">
      <c r="A1721">
        <v>67959</v>
      </c>
      <c r="B1721">
        <v>122</v>
      </c>
      <c r="C1721" t="s">
        <v>28</v>
      </c>
      <c r="D1721" t="s">
        <v>110</v>
      </c>
      <c r="E1721">
        <v>1114.4000000000001</v>
      </c>
      <c r="F1721" s="22">
        <v>45510</v>
      </c>
      <c r="G1721" s="22">
        <v>45509</v>
      </c>
      <c r="H1721" s="22">
        <v>45509</v>
      </c>
      <c r="I1721" s="22">
        <v>45495</v>
      </c>
      <c r="J1721" s="22">
        <v>45504</v>
      </c>
      <c r="K1721" t="s">
        <v>104</v>
      </c>
      <c r="N1721" t="s">
        <v>105</v>
      </c>
      <c r="O1721" t="s">
        <v>106</v>
      </c>
      <c r="P1721" t="s">
        <v>107</v>
      </c>
      <c r="Q1721" t="s">
        <v>108</v>
      </c>
    </row>
    <row r="1722" spans="1:17" x14ac:dyDescent="0.3">
      <c r="A1722">
        <v>67960</v>
      </c>
      <c r="B1722">
        <v>122</v>
      </c>
      <c r="C1722" t="s">
        <v>28</v>
      </c>
      <c r="D1722" t="s">
        <v>261</v>
      </c>
      <c r="E1722">
        <v>357.1</v>
      </c>
      <c r="F1722" s="22">
        <v>45509</v>
      </c>
      <c r="G1722" s="22">
        <v>45509</v>
      </c>
      <c r="H1722" s="22">
        <v>45509</v>
      </c>
      <c r="I1722" s="22">
        <v>45497</v>
      </c>
      <c r="J1722" s="22">
        <v>45504</v>
      </c>
      <c r="K1722" t="s">
        <v>104</v>
      </c>
      <c r="N1722" t="s">
        <v>105</v>
      </c>
      <c r="O1722" t="s">
        <v>106</v>
      </c>
      <c r="P1722" t="s">
        <v>107</v>
      </c>
      <c r="Q1722" t="s">
        <v>108</v>
      </c>
    </row>
    <row r="1723" spans="1:17" x14ac:dyDescent="0.3">
      <c r="A1723">
        <v>67965</v>
      </c>
      <c r="B1723">
        <v>122</v>
      </c>
      <c r="C1723" t="s">
        <v>28</v>
      </c>
      <c r="D1723" t="s">
        <v>203</v>
      </c>
      <c r="E1723">
        <v>1033.28</v>
      </c>
      <c r="F1723" s="22">
        <v>45511</v>
      </c>
      <c r="G1723" s="22">
        <v>45509</v>
      </c>
      <c r="H1723" s="22">
        <v>45509</v>
      </c>
      <c r="I1723" s="22">
        <v>45497</v>
      </c>
      <c r="J1723" s="22">
        <v>45504</v>
      </c>
      <c r="K1723" t="s">
        <v>104</v>
      </c>
      <c r="N1723" t="s">
        <v>105</v>
      </c>
      <c r="O1723" t="s">
        <v>106</v>
      </c>
      <c r="P1723" t="s">
        <v>107</v>
      </c>
      <c r="Q1723" t="s">
        <v>108</v>
      </c>
    </row>
    <row r="1724" spans="1:17" x14ac:dyDescent="0.3">
      <c r="A1724">
        <v>67967</v>
      </c>
      <c r="B1724">
        <v>122</v>
      </c>
      <c r="C1724" t="s">
        <v>28</v>
      </c>
      <c r="D1724" t="s">
        <v>204</v>
      </c>
      <c r="E1724">
        <v>650.38</v>
      </c>
      <c r="F1724" s="22">
        <v>45510</v>
      </c>
      <c r="G1724" s="22">
        <v>45509</v>
      </c>
      <c r="H1724" s="22">
        <v>45509</v>
      </c>
      <c r="I1724" s="22">
        <v>45496</v>
      </c>
      <c r="J1724" s="22">
        <v>45504</v>
      </c>
      <c r="K1724" t="s">
        <v>104</v>
      </c>
      <c r="N1724" t="s">
        <v>105</v>
      </c>
      <c r="O1724" t="s">
        <v>106</v>
      </c>
      <c r="P1724" t="s">
        <v>107</v>
      </c>
      <c r="Q1724" t="s">
        <v>108</v>
      </c>
    </row>
    <row r="1725" spans="1:17" x14ac:dyDescent="0.3">
      <c r="A1725">
        <v>67968</v>
      </c>
      <c r="B1725">
        <v>122</v>
      </c>
      <c r="C1725" t="s">
        <v>28</v>
      </c>
      <c r="D1725" t="s">
        <v>200</v>
      </c>
      <c r="E1725">
        <v>974.64</v>
      </c>
      <c r="F1725" s="22">
        <v>45511</v>
      </c>
      <c r="G1725" s="22">
        <v>45509</v>
      </c>
      <c r="H1725" s="22">
        <v>45509</v>
      </c>
      <c r="I1725" s="22">
        <v>45496</v>
      </c>
      <c r="J1725" s="22">
        <v>45504</v>
      </c>
      <c r="K1725" t="s">
        <v>104</v>
      </c>
      <c r="N1725" t="s">
        <v>105</v>
      </c>
      <c r="O1725" t="s">
        <v>106</v>
      </c>
      <c r="P1725" t="s">
        <v>107</v>
      </c>
      <c r="Q1725" t="s">
        <v>108</v>
      </c>
    </row>
    <row r="1726" spans="1:17" x14ac:dyDescent="0.3">
      <c r="A1726">
        <v>67969</v>
      </c>
      <c r="B1726">
        <v>122</v>
      </c>
      <c r="C1726" t="s">
        <v>28</v>
      </c>
      <c r="D1726" t="s">
        <v>205</v>
      </c>
      <c r="E1726">
        <v>115.71</v>
      </c>
      <c r="F1726" s="22">
        <v>45510</v>
      </c>
      <c r="G1726" s="22">
        <v>45509</v>
      </c>
      <c r="H1726" s="22">
        <v>45509</v>
      </c>
      <c r="I1726" s="22">
        <v>45496</v>
      </c>
      <c r="J1726" s="22">
        <v>45504</v>
      </c>
      <c r="K1726" t="s">
        <v>104</v>
      </c>
      <c r="N1726" t="s">
        <v>105</v>
      </c>
      <c r="O1726" t="s">
        <v>106</v>
      </c>
      <c r="P1726" t="s">
        <v>107</v>
      </c>
      <c r="Q1726" t="s">
        <v>108</v>
      </c>
    </row>
    <row r="1727" spans="1:17" x14ac:dyDescent="0.3">
      <c r="A1727">
        <v>67970</v>
      </c>
      <c r="B1727">
        <v>122</v>
      </c>
      <c r="C1727" t="s">
        <v>28</v>
      </c>
      <c r="D1727" t="s">
        <v>196</v>
      </c>
      <c r="E1727">
        <v>963.62</v>
      </c>
      <c r="F1727" s="22">
        <v>45509</v>
      </c>
      <c r="G1727" s="22">
        <v>45509</v>
      </c>
      <c r="H1727" s="22">
        <v>45509</v>
      </c>
      <c r="I1727" s="22">
        <v>45496</v>
      </c>
      <c r="J1727" s="22">
        <v>45504</v>
      </c>
      <c r="K1727" t="s">
        <v>104</v>
      </c>
      <c r="N1727" t="s">
        <v>105</v>
      </c>
      <c r="O1727" t="s">
        <v>106</v>
      </c>
      <c r="P1727" t="s">
        <v>107</v>
      </c>
      <c r="Q1727" t="s">
        <v>108</v>
      </c>
    </row>
    <row r="1728" spans="1:17" x14ac:dyDescent="0.3">
      <c r="A1728">
        <v>67971</v>
      </c>
      <c r="B1728">
        <v>122</v>
      </c>
      <c r="C1728" t="s">
        <v>28</v>
      </c>
      <c r="D1728" t="s">
        <v>354</v>
      </c>
      <c r="E1728">
        <v>956</v>
      </c>
      <c r="F1728" s="22">
        <v>45511</v>
      </c>
      <c r="G1728" s="22">
        <v>45509</v>
      </c>
      <c r="H1728" s="22">
        <v>45509</v>
      </c>
      <c r="I1728" s="22">
        <v>45497</v>
      </c>
      <c r="J1728" s="22">
        <v>45504</v>
      </c>
      <c r="K1728" t="s">
        <v>104</v>
      </c>
      <c r="N1728" t="s">
        <v>105</v>
      </c>
      <c r="O1728" t="s">
        <v>106</v>
      </c>
      <c r="P1728" t="s">
        <v>107</v>
      </c>
      <c r="Q1728" t="s">
        <v>108</v>
      </c>
    </row>
    <row r="1729" spans="1:17" x14ac:dyDescent="0.3">
      <c r="A1729">
        <v>67974</v>
      </c>
      <c r="B1729">
        <v>122</v>
      </c>
      <c r="C1729" t="s">
        <v>28</v>
      </c>
      <c r="D1729" t="s">
        <v>261</v>
      </c>
      <c r="E1729">
        <v>3843.86</v>
      </c>
      <c r="F1729" s="22">
        <v>45509</v>
      </c>
      <c r="G1729" s="22">
        <v>45509</v>
      </c>
      <c r="H1729" s="22">
        <v>45509</v>
      </c>
      <c r="I1729" s="22">
        <v>45496</v>
      </c>
      <c r="J1729" s="22">
        <v>45504</v>
      </c>
      <c r="K1729" t="s">
        <v>104</v>
      </c>
      <c r="N1729" t="s">
        <v>105</v>
      </c>
      <c r="O1729" t="s">
        <v>106</v>
      </c>
      <c r="P1729" t="s">
        <v>107</v>
      </c>
      <c r="Q1729" t="s">
        <v>108</v>
      </c>
    </row>
    <row r="1730" spans="1:17" x14ac:dyDescent="0.3">
      <c r="A1730">
        <v>67975</v>
      </c>
      <c r="B1730">
        <v>122</v>
      </c>
      <c r="C1730" t="s">
        <v>28</v>
      </c>
      <c r="D1730" t="s">
        <v>208</v>
      </c>
      <c r="E1730">
        <v>549.78</v>
      </c>
      <c r="F1730" s="22">
        <v>45510</v>
      </c>
      <c r="G1730" s="22">
        <v>45509</v>
      </c>
      <c r="H1730" s="22">
        <v>45509</v>
      </c>
      <c r="I1730" s="22">
        <v>45496</v>
      </c>
      <c r="J1730" s="22">
        <v>45504</v>
      </c>
      <c r="K1730" t="s">
        <v>104</v>
      </c>
      <c r="N1730" t="s">
        <v>105</v>
      </c>
      <c r="O1730" t="s">
        <v>106</v>
      </c>
      <c r="P1730" t="s">
        <v>107</v>
      </c>
      <c r="Q1730" t="s">
        <v>108</v>
      </c>
    </row>
    <row r="1731" spans="1:17" x14ac:dyDescent="0.3">
      <c r="A1731">
        <v>67976</v>
      </c>
      <c r="B1731">
        <v>122</v>
      </c>
      <c r="C1731" t="s">
        <v>28</v>
      </c>
      <c r="D1731" t="s">
        <v>162</v>
      </c>
      <c r="E1731">
        <v>540.37</v>
      </c>
      <c r="F1731" s="22">
        <v>45510</v>
      </c>
      <c r="G1731" s="22">
        <v>45509</v>
      </c>
      <c r="H1731" s="22">
        <v>45509</v>
      </c>
      <c r="I1731" s="22">
        <v>45495</v>
      </c>
      <c r="J1731" s="22">
        <v>45504</v>
      </c>
      <c r="K1731" t="s">
        <v>104</v>
      </c>
      <c r="N1731" t="s">
        <v>105</v>
      </c>
      <c r="O1731" t="s">
        <v>106</v>
      </c>
      <c r="P1731" t="s">
        <v>107</v>
      </c>
      <c r="Q1731" t="s">
        <v>108</v>
      </c>
    </row>
    <row r="1732" spans="1:17" x14ac:dyDescent="0.3">
      <c r="A1732">
        <v>67977</v>
      </c>
      <c r="B1732">
        <v>122</v>
      </c>
      <c r="C1732" t="s">
        <v>28</v>
      </c>
      <c r="D1732" t="s">
        <v>201</v>
      </c>
      <c r="E1732">
        <v>1176</v>
      </c>
      <c r="F1732" s="22">
        <v>45509</v>
      </c>
      <c r="G1732" s="22">
        <v>45509</v>
      </c>
      <c r="H1732" s="22">
        <v>45509</v>
      </c>
      <c r="I1732" s="22">
        <v>45495</v>
      </c>
      <c r="J1732" s="22">
        <v>45505</v>
      </c>
      <c r="K1732" t="s">
        <v>104</v>
      </c>
      <c r="N1732" t="s">
        <v>105</v>
      </c>
      <c r="O1732" t="s">
        <v>106</v>
      </c>
      <c r="P1732" t="s">
        <v>107</v>
      </c>
      <c r="Q1732" t="s">
        <v>108</v>
      </c>
    </row>
    <row r="1733" spans="1:17" x14ac:dyDescent="0.3">
      <c r="A1733">
        <v>67979</v>
      </c>
      <c r="B1733">
        <v>122</v>
      </c>
      <c r="C1733" t="s">
        <v>28</v>
      </c>
      <c r="D1733" t="s">
        <v>288</v>
      </c>
      <c r="E1733">
        <v>1140.4000000000001</v>
      </c>
      <c r="F1733" s="22">
        <v>45510</v>
      </c>
      <c r="G1733" s="22">
        <v>45509</v>
      </c>
      <c r="H1733" s="22">
        <v>45509</v>
      </c>
      <c r="I1733" s="22">
        <v>45495</v>
      </c>
      <c r="J1733" s="22">
        <v>45505</v>
      </c>
      <c r="K1733" t="s">
        <v>104</v>
      </c>
      <c r="N1733" t="s">
        <v>105</v>
      </c>
      <c r="O1733" t="s">
        <v>106</v>
      </c>
      <c r="P1733" t="s">
        <v>107</v>
      </c>
      <c r="Q1733" t="s">
        <v>108</v>
      </c>
    </row>
    <row r="1734" spans="1:17" x14ac:dyDescent="0.3">
      <c r="A1734">
        <v>68015</v>
      </c>
      <c r="B1734">
        <v>122</v>
      </c>
      <c r="C1734" t="s">
        <v>28</v>
      </c>
      <c r="D1734" t="s">
        <v>436</v>
      </c>
      <c r="E1734">
        <v>1887.14</v>
      </c>
      <c r="F1734" s="22">
        <v>45510</v>
      </c>
      <c r="G1734" s="22">
        <v>45509</v>
      </c>
      <c r="H1734" s="22">
        <v>45509</v>
      </c>
      <c r="I1734" s="22">
        <v>45505</v>
      </c>
      <c r="J1734" s="22">
        <v>45505</v>
      </c>
      <c r="K1734" t="s">
        <v>119</v>
      </c>
      <c r="L1734" t="s">
        <v>227</v>
      </c>
      <c r="M1734" t="s">
        <v>228</v>
      </c>
      <c r="N1734" t="s">
        <v>105</v>
      </c>
      <c r="O1734" t="s">
        <v>106</v>
      </c>
      <c r="P1734" t="s">
        <v>107</v>
      </c>
      <c r="Q1734" t="s">
        <v>108</v>
      </c>
    </row>
    <row r="1735" spans="1:17" x14ac:dyDescent="0.3">
      <c r="A1735">
        <v>66593</v>
      </c>
      <c r="B1735">
        <v>122</v>
      </c>
      <c r="C1735" t="s">
        <v>28</v>
      </c>
      <c r="D1735" t="s">
        <v>288</v>
      </c>
      <c r="E1735">
        <v>740</v>
      </c>
      <c r="F1735" s="22">
        <v>45509</v>
      </c>
      <c r="G1735" s="22">
        <v>45509</v>
      </c>
      <c r="H1735" s="22">
        <v>45509</v>
      </c>
      <c r="I1735" s="22">
        <v>45492</v>
      </c>
      <c r="J1735" s="22">
        <v>45497</v>
      </c>
      <c r="K1735" t="s">
        <v>104</v>
      </c>
      <c r="N1735" t="s">
        <v>105</v>
      </c>
      <c r="O1735" t="s">
        <v>106</v>
      </c>
      <c r="P1735" t="s">
        <v>107</v>
      </c>
      <c r="Q1735" t="s">
        <v>108</v>
      </c>
    </row>
    <row r="1736" spans="1:17" x14ac:dyDescent="0.3">
      <c r="A1736">
        <v>66601</v>
      </c>
      <c r="B1736">
        <v>122</v>
      </c>
      <c r="C1736" t="s">
        <v>28</v>
      </c>
      <c r="D1736" t="s">
        <v>209</v>
      </c>
      <c r="E1736">
        <v>39</v>
      </c>
      <c r="F1736" s="22">
        <v>45509</v>
      </c>
      <c r="G1736" s="22">
        <v>45509</v>
      </c>
      <c r="H1736" s="22">
        <v>45509</v>
      </c>
      <c r="I1736" s="22">
        <v>45490</v>
      </c>
      <c r="J1736" s="22">
        <v>45497</v>
      </c>
      <c r="K1736" t="s">
        <v>104</v>
      </c>
      <c r="N1736" t="s">
        <v>105</v>
      </c>
      <c r="O1736" t="s">
        <v>106</v>
      </c>
      <c r="P1736" t="s">
        <v>107</v>
      </c>
      <c r="Q1736" t="s">
        <v>108</v>
      </c>
    </row>
    <row r="1737" spans="1:17" x14ac:dyDescent="0.3">
      <c r="A1737">
        <v>66602</v>
      </c>
      <c r="B1737">
        <v>122</v>
      </c>
      <c r="C1737" t="s">
        <v>28</v>
      </c>
      <c r="D1737" t="s">
        <v>261</v>
      </c>
      <c r="E1737">
        <v>1112.78</v>
      </c>
      <c r="F1737" s="22">
        <v>45511</v>
      </c>
      <c r="G1737" s="22">
        <v>45509</v>
      </c>
      <c r="H1737" s="22">
        <v>45509</v>
      </c>
      <c r="I1737" s="22">
        <v>45490</v>
      </c>
      <c r="J1737" s="22">
        <v>45497</v>
      </c>
      <c r="K1737" t="s">
        <v>104</v>
      </c>
      <c r="N1737" t="s">
        <v>105</v>
      </c>
      <c r="O1737" t="s">
        <v>106</v>
      </c>
      <c r="P1737" t="s">
        <v>107</v>
      </c>
      <c r="Q1737" t="s">
        <v>108</v>
      </c>
    </row>
    <row r="1738" spans="1:17" x14ac:dyDescent="0.3">
      <c r="A1738">
        <v>66605</v>
      </c>
      <c r="B1738">
        <v>122</v>
      </c>
      <c r="C1738" t="s">
        <v>28</v>
      </c>
      <c r="D1738" t="s">
        <v>162</v>
      </c>
      <c r="E1738">
        <v>596.53</v>
      </c>
      <c r="F1738" s="22">
        <v>45509</v>
      </c>
      <c r="G1738" s="22">
        <v>45509</v>
      </c>
      <c r="H1738" s="22">
        <v>45509</v>
      </c>
      <c r="I1738" s="22">
        <v>45495</v>
      </c>
      <c r="J1738" s="22">
        <v>45497</v>
      </c>
      <c r="K1738" t="s">
        <v>104</v>
      </c>
      <c r="N1738" t="s">
        <v>105</v>
      </c>
      <c r="O1738" t="s">
        <v>106</v>
      </c>
      <c r="P1738" t="s">
        <v>107</v>
      </c>
      <c r="Q1738" t="s">
        <v>108</v>
      </c>
    </row>
    <row r="1739" spans="1:17" x14ac:dyDescent="0.3">
      <c r="A1739">
        <v>68887</v>
      </c>
      <c r="B1739">
        <v>122</v>
      </c>
      <c r="C1739" t="s">
        <v>28</v>
      </c>
      <c r="D1739" t="s">
        <v>123</v>
      </c>
      <c r="E1739">
        <v>2731.53</v>
      </c>
      <c r="F1739" s="22">
        <v>45510</v>
      </c>
      <c r="G1739" s="22"/>
      <c r="H1739" s="22">
        <v>45509</v>
      </c>
      <c r="I1739" s="22">
        <v>45504</v>
      </c>
      <c r="J1739" s="22"/>
      <c r="K1739" t="s">
        <v>119</v>
      </c>
      <c r="L1739" t="s">
        <v>120</v>
      </c>
      <c r="M1739" t="s">
        <v>121</v>
      </c>
      <c r="N1739" t="s">
        <v>105</v>
      </c>
      <c r="O1739" t="s">
        <v>106</v>
      </c>
      <c r="P1739" t="s">
        <v>107</v>
      </c>
      <c r="Q1739" t="s">
        <v>108</v>
      </c>
    </row>
    <row r="1740" spans="1:17" x14ac:dyDescent="0.3">
      <c r="A1740">
        <v>68888</v>
      </c>
      <c r="B1740">
        <v>122</v>
      </c>
      <c r="C1740" t="s">
        <v>28</v>
      </c>
      <c r="D1740" t="s">
        <v>125</v>
      </c>
      <c r="E1740">
        <v>2761.21</v>
      </c>
      <c r="F1740" s="22">
        <v>45510</v>
      </c>
      <c r="G1740" s="22"/>
      <c r="H1740" s="22">
        <v>45509</v>
      </c>
      <c r="I1740" s="22">
        <v>45504</v>
      </c>
      <c r="J1740" s="22"/>
      <c r="K1740" t="s">
        <v>119</v>
      </c>
      <c r="L1740" t="s">
        <v>120</v>
      </c>
      <c r="M1740" t="s">
        <v>121</v>
      </c>
      <c r="N1740" t="s">
        <v>105</v>
      </c>
      <c r="O1740" t="s">
        <v>106</v>
      </c>
      <c r="P1740" t="s">
        <v>107</v>
      </c>
      <c r="Q1740" t="s">
        <v>108</v>
      </c>
    </row>
    <row r="1741" spans="1:17" x14ac:dyDescent="0.3">
      <c r="A1741">
        <v>68889</v>
      </c>
      <c r="B1741">
        <v>122</v>
      </c>
      <c r="C1741" t="s">
        <v>28</v>
      </c>
      <c r="D1741" t="s">
        <v>126</v>
      </c>
      <c r="E1741">
        <v>2403.73</v>
      </c>
      <c r="F1741" s="22">
        <v>45510</v>
      </c>
      <c r="G1741" s="22"/>
      <c r="H1741" s="22">
        <v>45509</v>
      </c>
      <c r="I1741" s="22">
        <v>45504</v>
      </c>
      <c r="J1741" s="22"/>
      <c r="K1741" t="s">
        <v>181</v>
      </c>
      <c r="L1741" t="s">
        <v>120</v>
      </c>
      <c r="M1741" t="s">
        <v>121</v>
      </c>
      <c r="N1741" t="s">
        <v>105</v>
      </c>
      <c r="O1741" t="s">
        <v>106</v>
      </c>
      <c r="P1741" t="s">
        <v>107</v>
      </c>
      <c r="Q1741" t="s">
        <v>108</v>
      </c>
    </row>
    <row r="1742" spans="1:17" x14ac:dyDescent="0.3">
      <c r="A1742">
        <v>68890</v>
      </c>
      <c r="B1742">
        <v>122</v>
      </c>
      <c r="C1742" t="s">
        <v>28</v>
      </c>
      <c r="D1742" t="s">
        <v>127</v>
      </c>
      <c r="E1742">
        <v>3075.24</v>
      </c>
      <c r="F1742" s="22">
        <v>45510</v>
      </c>
      <c r="G1742" s="22"/>
      <c r="H1742" s="22">
        <v>45509</v>
      </c>
      <c r="I1742" s="22">
        <v>45504</v>
      </c>
      <c r="J1742" s="22"/>
      <c r="K1742" t="s">
        <v>119</v>
      </c>
      <c r="L1742" t="s">
        <v>120</v>
      </c>
      <c r="M1742" t="s">
        <v>121</v>
      </c>
      <c r="N1742" t="s">
        <v>105</v>
      </c>
      <c r="O1742" t="s">
        <v>106</v>
      </c>
      <c r="P1742" t="s">
        <v>107</v>
      </c>
      <c r="Q1742" t="s">
        <v>108</v>
      </c>
    </row>
    <row r="1743" spans="1:17" x14ac:dyDescent="0.3">
      <c r="A1743">
        <v>68891</v>
      </c>
      <c r="B1743">
        <v>122</v>
      </c>
      <c r="C1743" t="s">
        <v>28</v>
      </c>
      <c r="D1743" t="s">
        <v>118</v>
      </c>
      <c r="E1743">
        <v>1870.03</v>
      </c>
      <c r="F1743" s="22">
        <v>45510</v>
      </c>
      <c r="G1743" s="22"/>
      <c r="H1743" s="22">
        <v>45509</v>
      </c>
      <c r="I1743" s="22">
        <v>45504</v>
      </c>
      <c r="J1743" s="22"/>
      <c r="K1743" t="s">
        <v>119</v>
      </c>
      <c r="L1743" t="s">
        <v>120</v>
      </c>
      <c r="M1743" t="s">
        <v>121</v>
      </c>
      <c r="N1743" t="s">
        <v>105</v>
      </c>
      <c r="O1743" t="s">
        <v>106</v>
      </c>
      <c r="P1743" t="s">
        <v>107</v>
      </c>
      <c r="Q1743" t="s">
        <v>108</v>
      </c>
    </row>
    <row r="1744" spans="1:17" x14ac:dyDescent="0.3">
      <c r="A1744">
        <v>68892</v>
      </c>
      <c r="B1744">
        <v>122</v>
      </c>
      <c r="C1744" t="s">
        <v>28</v>
      </c>
      <c r="D1744" t="s">
        <v>128</v>
      </c>
      <c r="E1744">
        <v>2784.87</v>
      </c>
      <c r="F1744" s="22">
        <v>45510</v>
      </c>
      <c r="G1744" s="22"/>
      <c r="H1744" s="22">
        <v>45509</v>
      </c>
      <c r="I1744" s="22">
        <v>45504</v>
      </c>
      <c r="J1744" s="22"/>
      <c r="K1744" t="s">
        <v>119</v>
      </c>
      <c r="L1744" t="s">
        <v>120</v>
      </c>
      <c r="M1744" t="s">
        <v>121</v>
      </c>
      <c r="N1744" t="s">
        <v>105</v>
      </c>
      <c r="O1744" t="s">
        <v>106</v>
      </c>
      <c r="P1744" t="s">
        <v>107</v>
      </c>
      <c r="Q1744" t="s">
        <v>108</v>
      </c>
    </row>
    <row r="1745" spans="1:17" x14ac:dyDescent="0.3">
      <c r="A1745">
        <v>68893</v>
      </c>
      <c r="B1745">
        <v>122</v>
      </c>
      <c r="C1745" t="s">
        <v>28</v>
      </c>
      <c r="D1745" t="s">
        <v>435</v>
      </c>
      <c r="E1745">
        <v>3072.4</v>
      </c>
      <c r="F1745" s="22">
        <v>45510</v>
      </c>
      <c r="G1745" s="22"/>
      <c r="H1745" s="22">
        <v>45509</v>
      </c>
      <c r="I1745" s="22">
        <v>45504</v>
      </c>
      <c r="J1745" s="22"/>
      <c r="K1745" t="s">
        <v>119</v>
      </c>
      <c r="L1745" t="s">
        <v>120</v>
      </c>
      <c r="M1745" t="s">
        <v>121</v>
      </c>
      <c r="N1745" t="s">
        <v>105</v>
      </c>
      <c r="O1745" t="s">
        <v>106</v>
      </c>
      <c r="P1745" t="s">
        <v>107</v>
      </c>
      <c r="Q1745" t="s">
        <v>108</v>
      </c>
    </row>
    <row r="1746" spans="1:17" x14ac:dyDescent="0.3">
      <c r="A1746">
        <v>68894</v>
      </c>
      <c r="B1746">
        <v>122</v>
      </c>
      <c r="C1746" t="s">
        <v>28</v>
      </c>
      <c r="D1746" t="s">
        <v>129</v>
      </c>
      <c r="E1746">
        <v>2717.32</v>
      </c>
      <c r="F1746" s="22">
        <v>45510</v>
      </c>
      <c r="G1746" s="22"/>
      <c r="H1746" s="22">
        <v>45509</v>
      </c>
      <c r="I1746" s="22">
        <v>45504</v>
      </c>
      <c r="J1746" s="22"/>
      <c r="K1746" t="s">
        <v>119</v>
      </c>
      <c r="L1746" t="s">
        <v>120</v>
      </c>
      <c r="M1746" t="s">
        <v>121</v>
      </c>
      <c r="N1746" t="s">
        <v>105</v>
      </c>
      <c r="O1746" t="s">
        <v>106</v>
      </c>
      <c r="P1746" t="s">
        <v>107</v>
      </c>
      <c r="Q1746" t="s">
        <v>108</v>
      </c>
    </row>
    <row r="1747" spans="1:17" x14ac:dyDescent="0.3">
      <c r="A1747">
        <v>68895</v>
      </c>
      <c r="B1747">
        <v>122</v>
      </c>
      <c r="C1747" t="s">
        <v>28</v>
      </c>
      <c r="D1747" t="s">
        <v>406</v>
      </c>
      <c r="E1747">
        <v>3293.17</v>
      </c>
      <c r="F1747" s="22">
        <v>45510</v>
      </c>
      <c r="G1747" s="22"/>
      <c r="H1747" s="22">
        <v>45509</v>
      </c>
      <c r="I1747" s="22">
        <v>45504</v>
      </c>
      <c r="J1747" s="22"/>
      <c r="K1747" t="s">
        <v>119</v>
      </c>
      <c r="L1747" t="s">
        <v>120</v>
      </c>
      <c r="M1747" t="s">
        <v>121</v>
      </c>
      <c r="N1747" t="s">
        <v>105</v>
      </c>
      <c r="O1747" t="s">
        <v>106</v>
      </c>
      <c r="P1747" t="s">
        <v>107</v>
      </c>
      <c r="Q1747" t="s">
        <v>108</v>
      </c>
    </row>
    <row r="1748" spans="1:17" x14ac:dyDescent="0.3">
      <c r="A1748">
        <v>68896</v>
      </c>
      <c r="B1748">
        <v>122</v>
      </c>
      <c r="C1748" t="s">
        <v>28</v>
      </c>
      <c r="D1748" t="s">
        <v>130</v>
      </c>
      <c r="E1748">
        <v>2148.65</v>
      </c>
      <c r="F1748" s="22">
        <v>45510</v>
      </c>
      <c r="G1748" s="22"/>
      <c r="H1748" s="22">
        <v>45509</v>
      </c>
      <c r="I1748" s="22">
        <v>45504</v>
      </c>
      <c r="J1748" s="22"/>
      <c r="K1748" t="s">
        <v>119</v>
      </c>
      <c r="L1748" t="s">
        <v>120</v>
      </c>
      <c r="M1748" t="s">
        <v>121</v>
      </c>
      <c r="N1748" t="s">
        <v>105</v>
      </c>
      <c r="O1748" t="s">
        <v>106</v>
      </c>
      <c r="P1748" t="s">
        <v>107</v>
      </c>
      <c r="Q1748" t="s">
        <v>108</v>
      </c>
    </row>
    <row r="1749" spans="1:17" x14ac:dyDescent="0.3">
      <c r="A1749">
        <v>68897</v>
      </c>
      <c r="B1749">
        <v>122</v>
      </c>
      <c r="C1749" t="s">
        <v>28</v>
      </c>
      <c r="D1749" t="s">
        <v>131</v>
      </c>
      <c r="E1749">
        <v>3103.99</v>
      </c>
      <c r="F1749" s="22">
        <v>45510</v>
      </c>
      <c r="G1749" s="22"/>
      <c r="H1749" s="22">
        <v>45509</v>
      </c>
      <c r="I1749" s="22">
        <v>45504</v>
      </c>
      <c r="J1749" s="22"/>
      <c r="K1749" t="s">
        <v>119</v>
      </c>
      <c r="L1749" t="s">
        <v>120</v>
      </c>
      <c r="M1749" t="s">
        <v>121</v>
      </c>
      <c r="N1749" t="s">
        <v>105</v>
      </c>
      <c r="O1749" t="s">
        <v>106</v>
      </c>
      <c r="P1749" t="s">
        <v>107</v>
      </c>
      <c r="Q1749" t="s">
        <v>108</v>
      </c>
    </row>
    <row r="1750" spans="1:17" x14ac:dyDescent="0.3">
      <c r="A1750">
        <v>68898</v>
      </c>
      <c r="B1750">
        <v>122</v>
      </c>
      <c r="C1750" t="s">
        <v>28</v>
      </c>
      <c r="D1750" t="s">
        <v>132</v>
      </c>
      <c r="E1750">
        <v>2455.64</v>
      </c>
      <c r="F1750" s="22">
        <v>45510</v>
      </c>
      <c r="G1750" s="22"/>
      <c r="H1750" s="22">
        <v>45509</v>
      </c>
      <c r="I1750" s="22">
        <v>45504</v>
      </c>
      <c r="J1750" s="22"/>
      <c r="K1750" t="s">
        <v>119</v>
      </c>
      <c r="L1750" t="s">
        <v>120</v>
      </c>
      <c r="M1750" t="s">
        <v>121</v>
      </c>
      <c r="N1750" t="s">
        <v>105</v>
      </c>
      <c r="O1750" t="s">
        <v>106</v>
      </c>
      <c r="P1750" t="s">
        <v>107</v>
      </c>
      <c r="Q1750" t="s">
        <v>108</v>
      </c>
    </row>
    <row r="1751" spans="1:17" x14ac:dyDescent="0.3">
      <c r="A1751">
        <v>68899</v>
      </c>
      <c r="B1751">
        <v>122</v>
      </c>
      <c r="C1751" t="s">
        <v>28</v>
      </c>
      <c r="D1751" t="s">
        <v>133</v>
      </c>
      <c r="E1751">
        <v>2248.79</v>
      </c>
      <c r="F1751" s="22">
        <v>45510</v>
      </c>
      <c r="G1751" s="22"/>
      <c r="H1751" s="22">
        <v>45509</v>
      </c>
      <c r="I1751" s="22">
        <v>45504</v>
      </c>
      <c r="J1751" s="22"/>
      <c r="K1751" t="s">
        <v>119</v>
      </c>
      <c r="L1751" t="s">
        <v>120</v>
      </c>
      <c r="M1751" t="s">
        <v>121</v>
      </c>
      <c r="N1751" t="s">
        <v>105</v>
      </c>
      <c r="O1751" t="s">
        <v>106</v>
      </c>
      <c r="P1751" t="s">
        <v>107</v>
      </c>
      <c r="Q1751" t="s">
        <v>108</v>
      </c>
    </row>
    <row r="1752" spans="1:17" x14ac:dyDescent="0.3">
      <c r="A1752">
        <v>68900</v>
      </c>
      <c r="B1752">
        <v>122</v>
      </c>
      <c r="C1752" t="s">
        <v>28</v>
      </c>
      <c r="D1752" t="s">
        <v>134</v>
      </c>
      <c r="E1752">
        <v>2186.8000000000002</v>
      </c>
      <c r="F1752" s="22">
        <v>45510</v>
      </c>
      <c r="G1752" s="22"/>
      <c r="H1752" s="22">
        <v>45509</v>
      </c>
      <c r="I1752" s="22">
        <v>45504</v>
      </c>
      <c r="J1752" s="22"/>
      <c r="K1752" t="s">
        <v>119</v>
      </c>
      <c r="L1752" t="s">
        <v>120</v>
      </c>
      <c r="M1752" t="s">
        <v>121</v>
      </c>
      <c r="N1752" t="s">
        <v>105</v>
      </c>
      <c r="O1752" t="s">
        <v>106</v>
      </c>
      <c r="P1752" t="s">
        <v>107</v>
      </c>
      <c r="Q1752" t="s">
        <v>108</v>
      </c>
    </row>
    <row r="1753" spans="1:17" x14ac:dyDescent="0.3">
      <c r="A1753">
        <v>68901</v>
      </c>
      <c r="B1753">
        <v>122</v>
      </c>
      <c r="C1753" t="s">
        <v>28</v>
      </c>
      <c r="D1753" t="s">
        <v>136</v>
      </c>
      <c r="E1753">
        <v>2620.77</v>
      </c>
      <c r="F1753" s="22">
        <v>45510</v>
      </c>
      <c r="G1753" s="22"/>
      <c r="H1753" s="22">
        <v>45509</v>
      </c>
      <c r="I1753" s="22">
        <v>45504</v>
      </c>
      <c r="J1753" s="22"/>
      <c r="K1753" t="s">
        <v>119</v>
      </c>
      <c r="L1753" t="s">
        <v>120</v>
      </c>
      <c r="M1753" t="s">
        <v>121</v>
      </c>
      <c r="N1753" t="s">
        <v>105</v>
      </c>
      <c r="O1753" t="s">
        <v>106</v>
      </c>
      <c r="P1753" t="s">
        <v>107</v>
      </c>
      <c r="Q1753" t="s">
        <v>108</v>
      </c>
    </row>
    <row r="1754" spans="1:17" x14ac:dyDescent="0.3">
      <c r="A1754">
        <v>68902</v>
      </c>
      <c r="B1754">
        <v>122</v>
      </c>
      <c r="C1754" t="s">
        <v>28</v>
      </c>
      <c r="D1754" t="s">
        <v>137</v>
      </c>
      <c r="E1754">
        <v>3075.52</v>
      </c>
      <c r="F1754" s="22">
        <v>45510</v>
      </c>
      <c r="G1754" s="22"/>
      <c r="H1754" s="22">
        <v>45509</v>
      </c>
      <c r="I1754" s="22">
        <v>45504</v>
      </c>
      <c r="J1754" s="22"/>
      <c r="K1754" t="s">
        <v>119</v>
      </c>
      <c r="L1754" t="s">
        <v>120</v>
      </c>
      <c r="M1754" t="s">
        <v>121</v>
      </c>
      <c r="N1754" t="s">
        <v>105</v>
      </c>
      <c r="O1754" t="s">
        <v>106</v>
      </c>
      <c r="P1754" t="s">
        <v>107</v>
      </c>
      <c r="Q1754" t="s">
        <v>108</v>
      </c>
    </row>
    <row r="1755" spans="1:17" x14ac:dyDescent="0.3">
      <c r="A1755">
        <v>68903</v>
      </c>
      <c r="B1755">
        <v>122</v>
      </c>
      <c r="C1755" t="s">
        <v>28</v>
      </c>
      <c r="D1755" t="s">
        <v>138</v>
      </c>
      <c r="E1755">
        <v>3016.49</v>
      </c>
      <c r="F1755" s="22">
        <v>45510</v>
      </c>
      <c r="G1755" s="22"/>
      <c r="H1755" s="22">
        <v>45509</v>
      </c>
      <c r="I1755" s="22">
        <v>45504</v>
      </c>
      <c r="J1755" s="22"/>
      <c r="K1755" t="s">
        <v>119</v>
      </c>
      <c r="L1755" t="s">
        <v>120</v>
      </c>
      <c r="M1755" t="s">
        <v>121</v>
      </c>
      <c r="N1755" t="s">
        <v>105</v>
      </c>
      <c r="O1755" t="s">
        <v>106</v>
      </c>
      <c r="P1755" t="s">
        <v>107</v>
      </c>
      <c r="Q1755" t="s">
        <v>108</v>
      </c>
    </row>
    <row r="1756" spans="1:17" x14ac:dyDescent="0.3">
      <c r="A1756">
        <v>68904</v>
      </c>
      <c r="B1756">
        <v>122</v>
      </c>
      <c r="C1756" t="s">
        <v>28</v>
      </c>
      <c r="D1756" t="s">
        <v>139</v>
      </c>
      <c r="E1756">
        <v>3062.32</v>
      </c>
      <c r="F1756" s="22">
        <v>45510</v>
      </c>
      <c r="G1756" s="22"/>
      <c r="H1756" s="22">
        <v>45509</v>
      </c>
      <c r="I1756" s="22">
        <v>45504</v>
      </c>
      <c r="J1756" s="22"/>
      <c r="K1756" t="s">
        <v>119</v>
      </c>
      <c r="L1756" t="s">
        <v>120</v>
      </c>
      <c r="M1756" t="s">
        <v>121</v>
      </c>
      <c r="N1756" t="s">
        <v>105</v>
      </c>
      <c r="O1756" t="s">
        <v>106</v>
      </c>
      <c r="P1756" t="s">
        <v>107</v>
      </c>
      <c r="Q1756" t="s">
        <v>108</v>
      </c>
    </row>
    <row r="1757" spans="1:17" x14ac:dyDescent="0.3">
      <c r="A1757">
        <v>68905</v>
      </c>
      <c r="B1757">
        <v>122</v>
      </c>
      <c r="C1757" t="s">
        <v>28</v>
      </c>
      <c r="D1757" t="s">
        <v>140</v>
      </c>
      <c r="E1757">
        <v>2431.16</v>
      </c>
      <c r="F1757" s="22">
        <v>45510</v>
      </c>
      <c r="G1757" s="22"/>
      <c r="H1757" s="22">
        <v>45509</v>
      </c>
      <c r="I1757" s="22">
        <v>45504</v>
      </c>
      <c r="J1757" s="22"/>
      <c r="K1757" t="s">
        <v>119</v>
      </c>
      <c r="L1757" t="s">
        <v>120</v>
      </c>
      <c r="M1757" t="s">
        <v>121</v>
      </c>
      <c r="N1757" t="s">
        <v>105</v>
      </c>
      <c r="O1757" t="s">
        <v>106</v>
      </c>
      <c r="P1757" t="s">
        <v>107</v>
      </c>
      <c r="Q1757" t="s">
        <v>108</v>
      </c>
    </row>
    <row r="1758" spans="1:17" x14ac:dyDescent="0.3">
      <c r="A1758">
        <v>68906</v>
      </c>
      <c r="B1758">
        <v>122</v>
      </c>
      <c r="C1758" t="s">
        <v>28</v>
      </c>
      <c r="D1758" t="s">
        <v>403</v>
      </c>
      <c r="E1758">
        <v>3102.85</v>
      </c>
      <c r="F1758" s="22">
        <v>45510</v>
      </c>
      <c r="G1758" s="22"/>
      <c r="H1758" s="22">
        <v>45509</v>
      </c>
      <c r="I1758" s="22">
        <v>45504</v>
      </c>
      <c r="J1758" s="22"/>
      <c r="K1758" t="s">
        <v>119</v>
      </c>
      <c r="L1758" t="s">
        <v>120</v>
      </c>
      <c r="M1758" t="s">
        <v>121</v>
      </c>
      <c r="N1758" t="s">
        <v>105</v>
      </c>
      <c r="O1758" t="s">
        <v>106</v>
      </c>
      <c r="P1758" t="s">
        <v>107</v>
      </c>
      <c r="Q1758" t="s">
        <v>108</v>
      </c>
    </row>
    <row r="1759" spans="1:17" x14ac:dyDescent="0.3">
      <c r="A1759">
        <v>68907</v>
      </c>
      <c r="B1759">
        <v>122</v>
      </c>
      <c r="C1759" t="s">
        <v>28</v>
      </c>
      <c r="D1759" t="s">
        <v>141</v>
      </c>
      <c r="E1759">
        <v>1462.39</v>
      </c>
      <c r="F1759" s="22">
        <v>45510</v>
      </c>
      <c r="G1759" s="22"/>
      <c r="H1759" s="22">
        <v>45509</v>
      </c>
      <c r="I1759" s="22">
        <v>45504</v>
      </c>
      <c r="J1759" s="22"/>
      <c r="K1759" t="s">
        <v>119</v>
      </c>
      <c r="L1759" t="s">
        <v>120</v>
      </c>
      <c r="M1759" t="s">
        <v>121</v>
      </c>
      <c r="N1759" t="s">
        <v>105</v>
      </c>
      <c r="O1759" t="s">
        <v>106</v>
      </c>
      <c r="P1759" t="s">
        <v>107</v>
      </c>
      <c r="Q1759" t="s">
        <v>108</v>
      </c>
    </row>
    <row r="1760" spans="1:17" x14ac:dyDescent="0.3">
      <c r="A1760">
        <v>68908</v>
      </c>
      <c r="B1760">
        <v>122</v>
      </c>
      <c r="C1760" t="s">
        <v>28</v>
      </c>
      <c r="D1760" t="s">
        <v>142</v>
      </c>
      <c r="E1760">
        <v>2990.77</v>
      </c>
      <c r="F1760" s="22">
        <v>45510</v>
      </c>
      <c r="G1760" s="22"/>
      <c r="H1760" s="22">
        <v>45509</v>
      </c>
      <c r="I1760" s="22">
        <v>45504</v>
      </c>
      <c r="J1760" s="22"/>
      <c r="K1760" t="s">
        <v>119</v>
      </c>
      <c r="L1760" t="s">
        <v>120</v>
      </c>
      <c r="M1760" t="s">
        <v>121</v>
      </c>
      <c r="N1760" t="s">
        <v>105</v>
      </c>
      <c r="O1760" t="s">
        <v>106</v>
      </c>
      <c r="P1760" t="s">
        <v>107</v>
      </c>
      <c r="Q1760" t="s">
        <v>108</v>
      </c>
    </row>
    <row r="1761" spans="1:17" x14ac:dyDescent="0.3">
      <c r="A1761">
        <v>68909</v>
      </c>
      <c r="B1761">
        <v>122</v>
      </c>
      <c r="C1761" t="s">
        <v>28</v>
      </c>
      <c r="D1761" t="s">
        <v>143</v>
      </c>
      <c r="E1761">
        <v>2523.7800000000002</v>
      </c>
      <c r="F1761" s="22">
        <v>45510</v>
      </c>
      <c r="G1761" s="22"/>
      <c r="H1761" s="22">
        <v>45509</v>
      </c>
      <c r="I1761" s="22">
        <v>45504</v>
      </c>
      <c r="J1761" s="22"/>
      <c r="K1761" t="s">
        <v>119</v>
      </c>
      <c r="L1761" t="s">
        <v>120</v>
      </c>
      <c r="M1761" t="s">
        <v>121</v>
      </c>
      <c r="N1761" t="s">
        <v>105</v>
      </c>
      <c r="O1761" t="s">
        <v>106</v>
      </c>
      <c r="P1761" t="s">
        <v>107</v>
      </c>
      <c r="Q1761" t="s">
        <v>108</v>
      </c>
    </row>
    <row r="1762" spans="1:17" x14ac:dyDescent="0.3">
      <c r="A1762">
        <v>68910</v>
      </c>
      <c r="B1762">
        <v>122</v>
      </c>
      <c r="C1762" t="s">
        <v>28</v>
      </c>
      <c r="D1762" t="s">
        <v>144</v>
      </c>
      <c r="E1762">
        <v>1906.92</v>
      </c>
      <c r="F1762" s="22">
        <v>45510</v>
      </c>
      <c r="G1762" s="22"/>
      <c r="H1762" s="22">
        <v>45509</v>
      </c>
      <c r="I1762" s="22">
        <v>45504</v>
      </c>
      <c r="J1762" s="22"/>
      <c r="K1762" t="s">
        <v>119</v>
      </c>
      <c r="L1762" t="s">
        <v>120</v>
      </c>
      <c r="M1762" t="s">
        <v>121</v>
      </c>
      <c r="N1762" t="s">
        <v>105</v>
      </c>
      <c r="O1762" t="s">
        <v>106</v>
      </c>
      <c r="P1762" t="s">
        <v>107</v>
      </c>
      <c r="Q1762" t="s">
        <v>108</v>
      </c>
    </row>
    <row r="1763" spans="1:17" x14ac:dyDescent="0.3">
      <c r="A1763">
        <v>68911</v>
      </c>
      <c r="B1763">
        <v>122</v>
      </c>
      <c r="C1763" t="s">
        <v>28</v>
      </c>
      <c r="D1763" t="s">
        <v>145</v>
      </c>
      <c r="E1763">
        <v>1680.94</v>
      </c>
      <c r="F1763" s="22">
        <v>45510</v>
      </c>
      <c r="G1763" s="22"/>
      <c r="H1763" s="22">
        <v>45509</v>
      </c>
      <c r="I1763" s="22">
        <v>45504</v>
      </c>
      <c r="J1763" s="22"/>
      <c r="K1763" t="s">
        <v>119</v>
      </c>
      <c r="L1763" t="s">
        <v>120</v>
      </c>
      <c r="M1763" t="s">
        <v>121</v>
      </c>
      <c r="N1763" t="s">
        <v>105</v>
      </c>
      <c r="O1763" t="s">
        <v>106</v>
      </c>
      <c r="P1763" t="s">
        <v>107</v>
      </c>
      <c r="Q1763" t="s">
        <v>108</v>
      </c>
    </row>
    <row r="1764" spans="1:17" x14ac:dyDescent="0.3">
      <c r="A1764">
        <v>68912</v>
      </c>
      <c r="B1764">
        <v>122</v>
      </c>
      <c r="C1764" t="s">
        <v>28</v>
      </c>
      <c r="D1764" t="s">
        <v>146</v>
      </c>
      <c r="E1764">
        <v>2682.43</v>
      </c>
      <c r="F1764" s="22">
        <v>45510</v>
      </c>
      <c r="G1764" s="22"/>
      <c r="H1764" s="22">
        <v>45509</v>
      </c>
      <c r="I1764" s="22">
        <v>45504</v>
      </c>
      <c r="J1764" s="22"/>
      <c r="K1764" t="s">
        <v>119</v>
      </c>
      <c r="L1764" t="s">
        <v>120</v>
      </c>
      <c r="M1764" t="s">
        <v>121</v>
      </c>
      <c r="N1764" t="s">
        <v>105</v>
      </c>
      <c r="O1764" t="s">
        <v>106</v>
      </c>
      <c r="P1764" t="s">
        <v>107</v>
      </c>
      <c r="Q1764" t="s">
        <v>108</v>
      </c>
    </row>
    <row r="1765" spans="1:17" x14ac:dyDescent="0.3">
      <c r="A1765">
        <v>68913</v>
      </c>
      <c r="B1765">
        <v>122</v>
      </c>
      <c r="C1765" t="s">
        <v>28</v>
      </c>
      <c r="D1765" t="s">
        <v>147</v>
      </c>
      <c r="E1765">
        <v>2848.16</v>
      </c>
      <c r="F1765" s="22">
        <v>45510</v>
      </c>
      <c r="G1765" s="22"/>
      <c r="H1765" s="22">
        <v>45509</v>
      </c>
      <c r="I1765" s="22">
        <v>45504</v>
      </c>
      <c r="J1765" s="22"/>
      <c r="K1765" t="s">
        <v>119</v>
      </c>
      <c r="L1765" t="s">
        <v>120</v>
      </c>
      <c r="M1765" t="s">
        <v>121</v>
      </c>
      <c r="N1765" t="s">
        <v>105</v>
      </c>
      <c r="O1765" t="s">
        <v>106</v>
      </c>
      <c r="P1765" t="s">
        <v>107</v>
      </c>
      <c r="Q1765" t="s">
        <v>108</v>
      </c>
    </row>
    <row r="1766" spans="1:17" x14ac:dyDescent="0.3">
      <c r="A1766">
        <v>68914</v>
      </c>
      <c r="B1766">
        <v>122</v>
      </c>
      <c r="C1766" t="s">
        <v>28</v>
      </c>
      <c r="D1766" t="s">
        <v>148</v>
      </c>
      <c r="E1766">
        <v>3162.73</v>
      </c>
      <c r="F1766" s="22">
        <v>45510</v>
      </c>
      <c r="G1766" s="22"/>
      <c r="H1766" s="22">
        <v>45509</v>
      </c>
      <c r="I1766" s="22">
        <v>45504</v>
      </c>
      <c r="J1766" s="22"/>
      <c r="K1766" t="s">
        <v>119</v>
      </c>
      <c r="L1766" t="s">
        <v>120</v>
      </c>
      <c r="M1766" t="s">
        <v>121</v>
      </c>
      <c r="N1766" t="s">
        <v>105</v>
      </c>
      <c r="O1766" t="s">
        <v>106</v>
      </c>
      <c r="P1766" t="s">
        <v>107</v>
      </c>
      <c r="Q1766" t="s">
        <v>108</v>
      </c>
    </row>
    <row r="1767" spans="1:17" x14ac:dyDescent="0.3">
      <c r="A1767">
        <v>68915</v>
      </c>
      <c r="B1767">
        <v>122</v>
      </c>
      <c r="C1767" t="s">
        <v>28</v>
      </c>
      <c r="D1767" t="s">
        <v>150</v>
      </c>
      <c r="E1767">
        <v>3183.57</v>
      </c>
      <c r="F1767" s="22">
        <v>45510</v>
      </c>
      <c r="G1767" s="22"/>
      <c r="H1767" s="22">
        <v>45509</v>
      </c>
      <c r="I1767" s="22">
        <v>45504</v>
      </c>
      <c r="J1767" s="22"/>
      <c r="K1767" t="s">
        <v>119</v>
      </c>
      <c r="L1767" t="s">
        <v>120</v>
      </c>
      <c r="M1767" t="s">
        <v>121</v>
      </c>
      <c r="N1767" t="s">
        <v>105</v>
      </c>
      <c r="O1767" t="s">
        <v>106</v>
      </c>
      <c r="P1767" t="s">
        <v>107</v>
      </c>
      <c r="Q1767" t="s">
        <v>108</v>
      </c>
    </row>
    <row r="1768" spans="1:17" x14ac:dyDescent="0.3">
      <c r="A1768">
        <v>68916</v>
      </c>
      <c r="B1768">
        <v>122</v>
      </c>
      <c r="C1768" t="s">
        <v>28</v>
      </c>
      <c r="D1768" t="s">
        <v>328</v>
      </c>
      <c r="E1768">
        <v>2361.17</v>
      </c>
      <c r="F1768" s="22">
        <v>45510</v>
      </c>
      <c r="G1768" s="22"/>
      <c r="H1768" s="22">
        <v>45509</v>
      </c>
      <c r="I1768" s="22">
        <v>45504</v>
      </c>
      <c r="J1768" s="22"/>
      <c r="K1768" t="s">
        <v>119</v>
      </c>
      <c r="L1768" t="s">
        <v>120</v>
      </c>
      <c r="M1768" t="s">
        <v>121</v>
      </c>
      <c r="N1768" t="s">
        <v>105</v>
      </c>
      <c r="O1768" t="s">
        <v>106</v>
      </c>
      <c r="P1768" t="s">
        <v>107</v>
      </c>
      <c r="Q1768" t="s">
        <v>108</v>
      </c>
    </row>
    <row r="1769" spans="1:17" x14ac:dyDescent="0.3">
      <c r="A1769">
        <v>69078</v>
      </c>
      <c r="B1769">
        <v>122</v>
      </c>
      <c r="C1769" t="s">
        <v>28</v>
      </c>
      <c r="D1769" t="s">
        <v>180</v>
      </c>
      <c r="E1769">
        <v>63</v>
      </c>
      <c r="F1769" s="22">
        <v>45509</v>
      </c>
      <c r="G1769" s="22"/>
      <c r="H1769" s="22">
        <v>45509</v>
      </c>
      <c r="I1769" s="22">
        <v>45509</v>
      </c>
      <c r="J1769" s="22">
        <v>45510</v>
      </c>
      <c r="K1769" t="s">
        <v>181</v>
      </c>
      <c r="L1769" t="s">
        <v>182</v>
      </c>
      <c r="M1769" t="s">
        <v>18</v>
      </c>
      <c r="Q1769" t="s">
        <v>108</v>
      </c>
    </row>
    <row r="1770" spans="1:17" x14ac:dyDescent="0.3">
      <c r="A1770">
        <v>68250</v>
      </c>
      <c r="B1770">
        <v>122</v>
      </c>
      <c r="C1770" t="s">
        <v>28</v>
      </c>
      <c r="D1770" t="s">
        <v>176</v>
      </c>
      <c r="E1770">
        <v>90000</v>
      </c>
      <c r="F1770" s="22">
        <v>45506</v>
      </c>
      <c r="G1770" s="22"/>
      <c r="H1770" s="22">
        <v>45506</v>
      </c>
      <c r="I1770" s="22">
        <v>45505</v>
      </c>
      <c r="J1770" s="22">
        <v>45506</v>
      </c>
      <c r="K1770" t="s">
        <v>119</v>
      </c>
      <c r="L1770" t="s">
        <v>177</v>
      </c>
      <c r="M1770" t="s">
        <v>178</v>
      </c>
      <c r="N1770" t="s">
        <v>105</v>
      </c>
      <c r="O1770" t="s">
        <v>106</v>
      </c>
      <c r="P1770" t="s">
        <v>107</v>
      </c>
      <c r="Q1770" t="s">
        <v>108</v>
      </c>
    </row>
    <row r="1771" spans="1:17" x14ac:dyDescent="0.3">
      <c r="A1771">
        <v>68251</v>
      </c>
      <c r="B1771">
        <v>122</v>
      </c>
      <c r="C1771" t="s">
        <v>28</v>
      </c>
      <c r="D1771" t="s">
        <v>179</v>
      </c>
      <c r="E1771">
        <v>60000</v>
      </c>
      <c r="F1771" s="22">
        <v>45506</v>
      </c>
      <c r="G1771" s="22"/>
      <c r="H1771" s="22">
        <v>45506</v>
      </c>
      <c r="I1771" s="22">
        <v>45505</v>
      </c>
      <c r="J1771" s="22">
        <v>45506</v>
      </c>
      <c r="K1771" t="s">
        <v>119</v>
      </c>
      <c r="L1771" t="s">
        <v>177</v>
      </c>
      <c r="M1771" t="s">
        <v>178</v>
      </c>
      <c r="N1771" t="s">
        <v>105</v>
      </c>
      <c r="O1771" t="s">
        <v>106</v>
      </c>
      <c r="P1771" t="s">
        <v>107</v>
      </c>
      <c r="Q1771" t="s">
        <v>108</v>
      </c>
    </row>
    <row r="1772" spans="1:17" x14ac:dyDescent="0.3">
      <c r="A1772">
        <v>73934</v>
      </c>
      <c r="B1772">
        <v>122</v>
      </c>
      <c r="C1772" t="s">
        <v>28</v>
      </c>
      <c r="D1772" t="s">
        <v>352</v>
      </c>
      <c r="E1772">
        <v>31.41</v>
      </c>
      <c r="F1772" s="22">
        <v>45506</v>
      </c>
      <c r="G1772" s="22"/>
      <c r="H1772" s="22">
        <v>45506</v>
      </c>
      <c r="I1772" s="22">
        <v>45506</v>
      </c>
      <c r="J1772" s="22">
        <v>45539</v>
      </c>
      <c r="K1772" t="s">
        <v>181</v>
      </c>
      <c r="L1772" t="s">
        <v>190</v>
      </c>
      <c r="M1772" t="s">
        <v>232</v>
      </c>
      <c r="Q1772" t="s">
        <v>108</v>
      </c>
    </row>
    <row r="1773" spans="1:17" x14ac:dyDescent="0.3">
      <c r="A1773">
        <v>73931</v>
      </c>
      <c r="B1773">
        <v>122</v>
      </c>
      <c r="C1773" t="s">
        <v>28</v>
      </c>
      <c r="D1773" t="s">
        <v>352</v>
      </c>
      <c r="E1773">
        <v>1980</v>
      </c>
      <c r="F1773" s="22">
        <v>45505</v>
      </c>
      <c r="G1773" s="22"/>
      <c r="H1773" s="22">
        <v>45505</v>
      </c>
      <c r="I1773" s="22">
        <v>45505</v>
      </c>
      <c r="J1773" s="22">
        <v>45539</v>
      </c>
      <c r="K1773" t="s">
        <v>181</v>
      </c>
      <c r="L1773" t="s">
        <v>190</v>
      </c>
      <c r="M1773" t="s">
        <v>232</v>
      </c>
      <c r="Q1773" t="s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9"/>
  <sheetViews>
    <sheetView topLeftCell="B1" workbookViewId="0">
      <selection activeCell="M2" sqref="M2"/>
    </sheetView>
  </sheetViews>
  <sheetFormatPr defaultRowHeight="14.4" x14ac:dyDescent="0.3"/>
  <sheetData>
    <row r="1" spans="1:24" x14ac:dyDescent="0.3">
      <c r="A1" t="s">
        <v>437</v>
      </c>
      <c r="B1" t="s">
        <v>87</v>
      </c>
      <c r="C1" t="s">
        <v>24</v>
      </c>
      <c r="D1" t="s">
        <v>23</v>
      </c>
      <c r="E1" t="s">
        <v>102</v>
      </c>
      <c r="F1" t="s">
        <v>88</v>
      </c>
      <c r="G1" t="s">
        <v>438</v>
      </c>
      <c r="H1" t="s">
        <v>439</v>
      </c>
      <c r="I1" t="s">
        <v>440</v>
      </c>
      <c r="J1" t="s">
        <v>58</v>
      </c>
      <c r="K1" t="s">
        <v>56</v>
      </c>
      <c r="L1" t="s">
        <v>441</v>
      </c>
      <c r="M1" t="s">
        <v>442</v>
      </c>
      <c r="N1" t="s">
        <v>443</v>
      </c>
      <c r="O1" t="s">
        <v>444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</row>
    <row r="2" spans="1:24" x14ac:dyDescent="0.3">
      <c r="A2">
        <v>5738</v>
      </c>
      <c r="B2">
        <v>84402</v>
      </c>
      <c r="C2" t="s">
        <v>28</v>
      </c>
      <c r="D2">
        <v>122</v>
      </c>
      <c r="F2" t="s">
        <v>347</v>
      </c>
      <c r="G2" t="s">
        <v>445</v>
      </c>
      <c r="H2">
        <v>4</v>
      </c>
      <c r="I2">
        <v>1</v>
      </c>
      <c r="J2">
        <v>929.31</v>
      </c>
      <c r="K2" s="22">
        <v>45625</v>
      </c>
      <c r="L2" s="22">
        <v>45623</v>
      </c>
      <c r="M2" s="22">
        <v>45623</v>
      </c>
      <c r="N2">
        <v>3717.24</v>
      </c>
      <c r="O2">
        <v>3717.24</v>
      </c>
      <c r="P2" s="22">
        <v>45600.000347222223</v>
      </c>
      <c r="Q2" t="s">
        <v>104</v>
      </c>
      <c r="T2" t="s">
        <v>105</v>
      </c>
      <c r="U2" t="s">
        <v>106</v>
      </c>
      <c r="V2" t="s">
        <v>107</v>
      </c>
      <c r="W2" t="s">
        <v>446</v>
      </c>
      <c r="X2" t="s">
        <v>109</v>
      </c>
    </row>
    <row r="3" spans="1:24" x14ac:dyDescent="0.3">
      <c r="A3">
        <v>5746</v>
      </c>
      <c r="B3">
        <v>84454</v>
      </c>
      <c r="C3" t="s">
        <v>28</v>
      </c>
      <c r="D3">
        <v>122</v>
      </c>
      <c r="F3" t="s">
        <v>347</v>
      </c>
      <c r="G3" t="s">
        <v>445</v>
      </c>
      <c r="H3">
        <v>2</v>
      </c>
      <c r="I3">
        <v>1</v>
      </c>
      <c r="J3">
        <v>980.69</v>
      </c>
      <c r="K3" s="22">
        <v>45624</v>
      </c>
      <c r="L3" s="22">
        <v>45623</v>
      </c>
      <c r="M3" s="22">
        <v>45623</v>
      </c>
      <c r="N3">
        <v>1961.38</v>
      </c>
      <c r="O3">
        <v>1961.38</v>
      </c>
      <c r="P3" s="22">
        <v>45600.000347222223</v>
      </c>
      <c r="Q3" t="s">
        <v>104</v>
      </c>
      <c r="T3" t="s">
        <v>105</v>
      </c>
      <c r="U3" t="s">
        <v>106</v>
      </c>
      <c r="V3" t="s">
        <v>107</v>
      </c>
      <c r="W3" t="s">
        <v>446</v>
      </c>
      <c r="X3" t="s">
        <v>109</v>
      </c>
    </row>
    <row r="4" spans="1:24" x14ac:dyDescent="0.3">
      <c r="A4">
        <v>5466</v>
      </c>
      <c r="B4">
        <v>81520</v>
      </c>
      <c r="C4" t="s">
        <v>28</v>
      </c>
      <c r="D4">
        <v>122</v>
      </c>
      <c r="F4" t="s">
        <v>347</v>
      </c>
      <c r="G4" t="s">
        <v>445</v>
      </c>
      <c r="H4">
        <v>3</v>
      </c>
      <c r="I4">
        <v>2</v>
      </c>
      <c r="J4">
        <v>1014.3</v>
      </c>
      <c r="K4" s="22">
        <v>45621</v>
      </c>
      <c r="L4" s="22">
        <v>45621</v>
      </c>
      <c r="M4" s="22">
        <v>45621</v>
      </c>
      <c r="N4">
        <v>3042.89</v>
      </c>
      <c r="O4">
        <v>3042.89</v>
      </c>
      <c r="P4" s="22">
        <v>45581.000347222223</v>
      </c>
      <c r="Q4" t="s">
        <v>104</v>
      </c>
      <c r="T4" t="s">
        <v>105</v>
      </c>
      <c r="U4" t="s">
        <v>106</v>
      </c>
      <c r="V4" t="s">
        <v>107</v>
      </c>
      <c r="W4" t="s">
        <v>446</v>
      </c>
      <c r="X4" t="s">
        <v>109</v>
      </c>
    </row>
    <row r="5" spans="1:24" x14ac:dyDescent="0.3">
      <c r="A5">
        <v>5743</v>
      </c>
      <c r="B5">
        <v>84423</v>
      </c>
      <c r="C5" t="s">
        <v>28</v>
      </c>
      <c r="D5">
        <v>122</v>
      </c>
      <c r="F5" t="s">
        <v>220</v>
      </c>
      <c r="G5" t="s">
        <v>445</v>
      </c>
      <c r="H5">
        <v>2</v>
      </c>
      <c r="I5">
        <v>2</v>
      </c>
      <c r="J5">
        <v>3501.43</v>
      </c>
      <c r="K5" s="22">
        <v>45622</v>
      </c>
      <c r="L5" s="22">
        <v>45621</v>
      </c>
      <c r="M5" s="22">
        <v>45621</v>
      </c>
      <c r="N5">
        <v>7002.85</v>
      </c>
      <c r="O5">
        <v>7002.85</v>
      </c>
      <c r="P5" s="22">
        <v>45600.000347222223</v>
      </c>
      <c r="Q5" t="s">
        <v>104</v>
      </c>
      <c r="T5" t="s">
        <v>105</v>
      </c>
      <c r="U5" t="s">
        <v>106</v>
      </c>
      <c r="V5" t="s">
        <v>107</v>
      </c>
      <c r="W5" t="s">
        <v>446</v>
      </c>
      <c r="X5" t="s">
        <v>109</v>
      </c>
    </row>
    <row r="6" spans="1:24" x14ac:dyDescent="0.3">
      <c r="A6">
        <v>5868</v>
      </c>
      <c r="B6">
        <v>85524</v>
      </c>
      <c r="C6" t="s">
        <v>28</v>
      </c>
      <c r="D6">
        <v>122</v>
      </c>
      <c r="F6" t="s">
        <v>220</v>
      </c>
      <c r="G6" t="s">
        <v>445</v>
      </c>
      <c r="H6">
        <v>2</v>
      </c>
      <c r="I6">
        <v>1</v>
      </c>
      <c r="J6">
        <v>2399.35</v>
      </c>
      <c r="K6" s="22">
        <v>45622</v>
      </c>
      <c r="L6" s="22">
        <v>45621</v>
      </c>
      <c r="M6" s="22">
        <v>45621</v>
      </c>
      <c r="N6">
        <v>4798.71</v>
      </c>
      <c r="O6">
        <v>4798.71</v>
      </c>
      <c r="P6" s="22">
        <v>45604.000347222223</v>
      </c>
      <c r="Q6" t="s">
        <v>104</v>
      </c>
      <c r="T6" t="s">
        <v>105</v>
      </c>
      <c r="U6" t="s">
        <v>106</v>
      </c>
      <c r="V6" t="s">
        <v>107</v>
      </c>
      <c r="W6" t="s">
        <v>446</v>
      </c>
      <c r="X6" t="s">
        <v>109</v>
      </c>
    </row>
    <row r="7" spans="1:24" x14ac:dyDescent="0.3">
      <c r="A7">
        <v>5871</v>
      </c>
      <c r="B7">
        <v>85544</v>
      </c>
      <c r="C7" t="s">
        <v>28</v>
      </c>
      <c r="D7">
        <v>122</v>
      </c>
      <c r="F7" t="s">
        <v>375</v>
      </c>
      <c r="G7" t="s">
        <v>445</v>
      </c>
      <c r="H7">
        <v>3</v>
      </c>
      <c r="I7">
        <v>2</v>
      </c>
      <c r="J7">
        <v>3911.65</v>
      </c>
      <c r="K7" s="22">
        <v>45623</v>
      </c>
      <c r="L7" s="22">
        <v>45621</v>
      </c>
      <c r="M7" s="22">
        <v>45621</v>
      </c>
      <c r="N7">
        <v>11734.96</v>
      </c>
      <c r="O7">
        <v>11734.96</v>
      </c>
      <c r="P7" s="22">
        <v>45604.000347222223</v>
      </c>
      <c r="Q7" t="s">
        <v>104</v>
      </c>
      <c r="T7" t="s">
        <v>105</v>
      </c>
      <c r="U7" t="s">
        <v>106</v>
      </c>
      <c r="V7" t="s">
        <v>107</v>
      </c>
      <c r="W7" t="s">
        <v>446</v>
      </c>
      <c r="X7" t="s">
        <v>109</v>
      </c>
    </row>
    <row r="8" spans="1:24" x14ac:dyDescent="0.3">
      <c r="A8">
        <v>6122</v>
      </c>
      <c r="B8">
        <v>87350</v>
      </c>
      <c r="C8" t="s">
        <v>28</v>
      </c>
      <c r="D8">
        <v>122</v>
      </c>
      <c r="F8" t="s">
        <v>375</v>
      </c>
      <c r="G8" t="s">
        <v>445</v>
      </c>
      <c r="H8">
        <v>3</v>
      </c>
      <c r="I8">
        <v>1</v>
      </c>
      <c r="J8">
        <v>4812.17</v>
      </c>
      <c r="K8" s="22">
        <v>45622</v>
      </c>
      <c r="L8" s="22">
        <v>45621</v>
      </c>
      <c r="M8" s="22">
        <v>45621</v>
      </c>
      <c r="N8">
        <v>14436.53</v>
      </c>
      <c r="O8">
        <v>14436.53</v>
      </c>
      <c r="P8" s="22">
        <v>45615.000347222223</v>
      </c>
      <c r="Q8" t="s">
        <v>104</v>
      </c>
      <c r="T8" t="s">
        <v>105</v>
      </c>
      <c r="U8" t="s">
        <v>106</v>
      </c>
      <c r="V8" t="s">
        <v>107</v>
      </c>
      <c r="W8" t="s">
        <v>446</v>
      </c>
      <c r="X8" t="s">
        <v>109</v>
      </c>
    </row>
    <row r="9" spans="1:24" x14ac:dyDescent="0.3">
      <c r="A9">
        <v>5688</v>
      </c>
      <c r="B9">
        <v>83659</v>
      </c>
      <c r="C9" t="s">
        <v>28</v>
      </c>
      <c r="D9">
        <v>122</v>
      </c>
      <c r="F9" t="s">
        <v>347</v>
      </c>
      <c r="G9" t="s">
        <v>445</v>
      </c>
      <c r="H9">
        <v>3</v>
      </c>
      <c r="I9">
        <v>1</v>
      </c>
      <c r="J9">
        <v>796.09</v>
      </c>
      <c r="K9" s="22">
        <v>45617</v>
      </c>
      <c r="L9" s="22">
        <v>45616</v>
      </c>
      <c r="M9" s="22">
        <v>45615</v>
      </c>
      <c r="N9">
        <v>2388.2600000000002</v>
      </c>
      <c r="O9">
        <v>2388.2600000000002</v>
      </c>
      <c r="P9" s="22">
        <v>45595.000347222223</v>
      </c>
      <c r="Q9" t="s">
        <v>104</v>
      </c>
      <c r="T9" t="s">
        <v>105</v>
      </c>
      <c r="U9" t="s">
        <v>106</v>
      </c>
      <c r="V9" t="s">
        <v>107</v>
      </c>
      <c r="W9" t="s">
        <v>446</v>
      </c>
      <c r="X9" t="s">
        <v>109</v>
      </c>
    </row>
    <row r="10" spans="1:24" x14ac:dyDescent="0.3">
      <c r="A10">
        <v>5168</v>
      </c>
      <c r="B10">
        <v>79858</v>
      </c>
      <c r="C10" t="s">
        <v>28</v>
      </c>
      <c r="D10">
        <v>122</v>
      </c>
      <c r="F10" t="s">
        <v>347</v>
      </c>
      <c r="G10" t="s">
        <v>445</v>
      </c>
      <c r="H10">
        <v>4</v>
      </c>
      <c r="I10">
        <v>2</v>
      </c>
      <c r="J10">
        <v>1553.41</v>
      </c>
      <c r="K10" s="22">
        <v>45614</v>
      </c>
      <c r="L10" s="22">
        <v>45614</v>
      </c>
      <c r="M10" s="22">
        <v>45614</v>
      </c>
      <c r="N10">
        <v>6213.64</v>
      </c>
      <c r="O10">
        <v>6213.64</v>
      </c>
      <c r="P10" s="22">
        <v>45573.000347222223</v>
      </c>
      <c r="Q10" t="s">
        <v>104</v>
      </c>
      <c r="T10" t="s">
        <v>105</v>
      </c>
      <c r="U10" t="s">
        <v>106</v>
      </c>
      <c r="V10" t="s">
        <v>107</v>
      </c>
      <c r="W10" t="s">
        <v>446</v>
      </c>
      <c r="X10" t="s">
        <v>109</v>
      </c>
    </row>
    <row r="11" spans="1:24" x14ac:dyDescent="0.3">
      <c r="A11">
        <v>5613</v>
      </c>
      <c r="B11">
        <v>82629</v>
      </c>
      <c r="C11" t="s">
        <v>28</v>
      </c>
      <c r="D11">
        <v>122</v>
      </c>
      <c r="F11" t="s">
        <v>347</v>
      </c>
      <c r="G11" t="s">
        <v>445</v>
      </c>
      <c r="H11">
        <v>2</v>
      </c>
      <c r="I11">
        <v>1</v>
      </c>
      <c r="J11">
        <v>1034.22</v>
      </c>
      <c r="K11" s="22">
        <v>45614</v>
      </c>
      <c r="L11" s="22">
        <v>45614</v>
      </c>
      <c r="M11" s="22">
        <v>45614</v>
      </c>
      <c r="N11">
        <v>2068.44</v>
      </c>
      <c r="O11">
        <v>2068.44</v>
      </c>
      <c r="P11" s="22">
        <v>45589.000347222223</v>
      </c>
      <c r="Q11" t="s">
        <v>104</v>
      </c>
      <c r="T11" t="s">
        <v>105</v>
      </c>
      <c r="U11" t="s">
        <v>106</v>
      </c>
      <c r="V11" t="s">
        <v>107</v>
      </c>
      <c r="W11" t="s">
        <v>446</v>
      </c>
      <c r="X11" t="s">
        <v>109</v>
      </c>
    </row>
    <row r="12" spans="1:24" x14ac:dyDescent="0.3">
      <c r="A12">
        <v>5684</v>
      </c>
      <c r="B12">
        <v>83653</v>
      </c>
      <c r="C12" t="s">
        <v>28</v>
      </c>
      <c r="D12">
        <v>122</v>
      </c>
      <c r="F12" t="s">
        <v>220</v>
      </c>
      <c r="G12" t="s">
        <v>445</v>
      </c>
      <c r="H12">
        <v>2</v>
      </c>
      <c r="I12">
        <v>2</v>
      </c>
      <c r="J12">
        <v>3213.95</v>
      </c>
      <c r="K12" s="22">
        <v>45615</v>
      </c>
      <c r="L12" s="22">
        <v>45614</v>
      </c>
      <c r="M12" s="22">
        <v>45614</v>
      </c>
      <c r="N12">
        <v>6427.9</v>
      </c>
      <c r="O12">
        <v>6427.9</v>
      </c>
      <c r="P12" s="22">
        <v>45595.000347222223</v>
      </c>
      <c r="Q12" t="s">
        <v>104</v>
      </c>
      <c r="T12" t="s">
        <v>105</v>
      </c>
      <c r="U12" t="s">
        <v>106</v>
      </c>
      <c r="V12" t="s">
        <v>107</v>
      </c>
      <c r="W12" t="s">
        <v>446</v>
      </c>
      <c r="X12" t="s">
        <v>109</v>
      </c>
    </row>
    <row r="13" spans="1:24" x14ac:dyDescent="0.3">
      <c r="A13">
        <v>5687</v>
      </c>
      <c r="B13">
        <v>83654</v>
      </c>
      <c r="C13" t="s">
        <v>28</v>
      </c>
      <c r="D13">
        <v>122</v>
      </c>
      <c r="F13" t="s">
        <v>375</v>
      </c>
      <c r="G13" t="s">
        <v>445</v>
      </c>
      <c r="H13">
        <v>3</v>
      </c>
      <c r="I13">
        <v>3</v>
      </c>
      <c r="J13">
        <v>4886.96</v>
      </c>
      <c r="K13" s="22">
        <v>45615</v>
      </c>
      <c r="L13" s="22">
        <v>45614</v>
      </c>
      <c r="M13" s="22">
        <v>45614</v>
      </c>
      <c r="N13">
        <v>14660.89</v>
      </c>
      <c r="O13">
        <v>14660.89</v>
      </c>
      <c r="P13" s="22">
        <v>45595.000347222223</v>
      </c>
      <c r="Q13" t="s">
        <v>104</v>
      </c>
      <c r="T13" t="s">
        <v>105</v>
      </c>
      <c r="U13" t="s">
        <v>106</v>
      </c>
      <c r="V13" t="s">
        <v>107</v>
      </c>
      <c r="W13" t="s">
        <v>446</v>
      </c>
      <c r="X13" t="s">
        <v>109</v>
      </c>
    </row>
    <row r="14" spans="1:24" x14ac:dyDescent="0.3">
      <c r="A14">
        <v>5742</v>
      </c>
      <c r="B14">
        <v>84423</v>
      </c>
      <c r="C14" t="s">
        <v>28</v>
      </c>
      <c r="D14">
        <v>122</v>
      </c>
      <c r="F14" t="s">
        <v>220</v>
      </c>
      <c r="G14" t="s">
        <v>445</v>
      </c>
      <c r="H14">
        <v>2</v>
      </c>
      <c r="I14">
        <v>1</v>
      </c>
      <c r="J14">
        <v>3501.42</v>
      </c>
      <c r="K14" s="22">
        <v>45615</v>
      </c>
      <c r="L14" s="22">
        <v>45614</v>
      </c>
      <c r="M14" s="22">
        <v>45614</v>
      </c>
      <c r="N14">
        <v>7002.85</v>
      </c>
      <c r="O14">
        <v>7002.85</v>
      </c>
      <c r="P14" s="22">
        <v>45600.000347222223</v>
      </c>
      <c r="Q14" t="s">
        <v>104</v>
      </c>
      <c r="T14" t="s">
        <v>105</v>
      </c>
      <c r="U14" t="s">
        <v>106</v>
      </c>
      <c r="V14" t="s">
        <v>107</v>
      </c>
      <c r="W14" t="s">
        <v>446</v>
      </c>
      <c r="X14" t="s">
        <v>109</v>
      </c>
    </row>
    <row r="15" spans="1:24" x14ac:dyDescent="0.3">
      <c r="A15">
        <v>5745</v>
      </c>
      <c r="B15">
        <v>84426</v>
      </c>
      <c r="C15" t="s">
        <v>28</v>
      </c>
      <c r="D15">
        <v>122</v>
      </c>
      <c r="F15" t="s">
        <v>375</v>
      </c>
      <c r="G15" t="s">
        <v>445</v>
      </c>
      <c r="H15">
        <v>2</v>
      </c>
      <c r="I15">
        <v>2</v>
      </c>
      <c r="J15">
        <v>4987.49</v>
      </c>
      <c r="K15" s="22">
        <v>45615</v>
      </c>
      <c r="L15" s="22">
        <v>45614</v>
      </c>
      <c r="M15" s="22">
        <v>45614</v>
      </c>
      <c r="N15">
        <v>9974.9699999999993</v>
      </c>
      <c r="O15">
        <v>9974.9699999999993</v>
      </c>
      <c r="P15" s="22">
        <v>45600.000347222223</v>
      </c>
      <c r="Q15" t="s">
        <v>104</v>
      </c>
      <c r="T15" t="s">
        <v>105</v>
      </c>
      <c r="U15" t="s">
        <v>106</v>
      </c>
      <c r="V15" t="s">
        <v>107</v>
      </c>
      <c r="W15" t="s">
        <v>446</v>
      </c>
      <c r="X15" t="s">
        <v>109</v>
      </c>
    </row>
    <row r="16" spans="1:24" x14ac:dyDescent="0.3">
      <c r="A16">
        <v>4507</v>
      </c>
      <c r="B16">
        <v>74382</v>
      </c>
      <c r="C16" t="s">
        <v>28</v>
      </c>
      <c r="D16">
        <v>122</v>
      </c>
      <c r="F16" t="s">
        <v>347</v>
      </c>
      <c r="G16" t="s">
        <v>445</v>
      </c>
      <c r="H16">
        <v>4</v>
      </c>
      <c r="I16">
        <v>4</v>
      </c>
      <c r="J16">
        <v>741.4</v>
      </c>
      <c r="K16" s="22">
        <v>45614</v>
      </c>
      <c r="L16" s="22">
        <v>45614</v>
      </c>
      <c r="M16" s="22">
        <v>45614</v>
      </c>
      <c r="N16">
        <v>2965.6</v>
      </c>
      <c r="O16">
        <v>2965.6</v>
      </c>
      <c r="P16" s="22">
        <v>45541.000347222223</v>
      </c>
      <c r="Q16" t="s">
        <v>104</v>
      </c>
      <c r="T16" t="s">
        <v>105</v>
      </c>
      <c r="U16" t="s">
        <v>106</v>
      </c>
      <c r="V16" t="s">
        <v>107</v>
      </c>
      <c r="W16" t="s">
        <v>446</v>
      </c>
      <c r="X16" t="s">
        <v>109</v>
      </c>
    </row>
    <row r="17" spans="1:24" x14ac:dyDescent="0.3">
      <c r="A17">
        <v>5870</v>
      </c>
      <c r="B17">
        <v>85544</v>
      </c>
      <c r="C17" t="s">
        <v>28</v>
      </c>
      <c r="D17">
        <v>122</v>
      </c>
      <c r="F17" t="s">
        <v>375</v>
      </c>
      <c r="G17" t="s">
        <v>445</v>
      </c>
      <c r="H17">
        <v>3</v>
      </c>
      <c r="I17">
        <v>1</v>
      </c>
      <c r="J17">
        <v>3911.66</v>
      </c>
      <c r="K17" s="22">
        <v>45616</v>
      </c>
      <c r="L17" s="22">
        <v>45614</v>
      </c>
      <c r="M17" s="22">
        <v>45614</v>
      </c>
      <c r="N17">
        <v>11734.96</v>
      </c>
      <c r="O17">
        <v>11734.96</v>
      </c>
      <c r="P17" s="22">
        <v>45604.000347222223</v>
      </c>
      <c r="Q17" t="s">
        <v>104</v>
      </c>
      <c r="T17" t="s">
        <v>105</v>
      </c>
      <c r="U17" t="s">
        <v>106</v>
      </c>
      <c r="V17" t="s">
        <v>107</v>
      </c>
      <c r="W17" t="s">
        <v>446</v>
      </c>
      <c r="X17" t="s">
        <v>109</v>
      </c>
    </row>
    <row r="18" spans="1:24" x14ac:dyDescent="0.3">
      <c r="A18">
        <v>5294</v>
      </c>
      <c r="B18">
        <v>80833</v>
      </c>
      <c r="C18" t="s">
        <v>28</v>
      </c>
      <c r="D18">
        <v>122</v>
      </c>
      <c r="F18" t="s">
        <v>375</v>
      </c>
      <c r="G18" t="s">
        <v>445</v>
      </c>
      <c r="H18">
        <v>4</v>
      </c>
      <c r="I18">
        <v>4</v>
      </c>
      <c r="J18">
        <v>4332.12</v>
      </c>
      <c r="K18" s="22">
        <v>45608</v>
      </c>
      <c r="L18" s="22">
        <v>45607</v>
      </c>
      <c r="M18" s="22">
        <v>45607</v>
      </c>
      <c r="N18">
        <v>17328.47</v>
      </c>
      <c r="O18">
        <v>17328.47</v>
      </c>
      <c r="P18" s="22">
        <v>45580.000347222223</v>
      </c>
      <c r="Q18" t="s">
        <v>104</v>
      </c>
      <c r="T18" t="s">
        <v>105</v>
      </c>
      <c r="U18" t="s">
        <v>106</v>
      </c>
      <c r="V18" t="s">
        <v>107</v>
      </c>
      <c r="W18" t="s">
        <v>446</v>
      </c>
      <c r="X18" t="s">
        <v>109</v>
      </c>
    </row>
    <row r="19" spans="1:24" x14ac:dyDescent="0.3">
      <c r="A19">
        <v>5582</v>
      </c>
      <c r="B19">
        <v>82502</v>
      </c>
      <c r="C19" t="s">
        <v>28</v>
      </c>
      <c r="D19">
        <v>122</v>
      </c>
      <c r="F19" t="s">
        <v>375</v>
      </c>
      <c r="G19" t="s">
        <v>445</v>
      </c>
      <c r="H19">
        <v>3</v>
      </c>
      <c r="I19">
        <v>3</v>
      </c>
      <c r="J19">
        <v>4885.26</v>
      </c>
      <c r="K19" s="22">
        <v>45609</v>
      </c>
      <c r="L19" s="22">
        <v>45609</v>
      </c>
      <c r="M19" s="22">
        <v>45607</v>
      </c>
      <c r="N19">
        <v>14655.79</v>
      </c>
      <c r="O19">
        <v>14655.79</v>
      </c>
      <c r="P19" s="22">
        <v>45588.000347222223</v>
      </c>
      <c r="Q19" t="s">
        <v>104</v>
      </c>
      <c r="T19" t="s">
        <v>105</v>
      </c>
      <c r="U19" t="s">
        <v>106</v>
      </c>
      <c r="V19" t="s">
        <v>107</v>
      </c>
      <c r="W19" t="s">
        <v>446</v>
      </c>
      <c r="X19" t="s">
        <v>109</v>
      </c>
    </row>
    <row r="20" spans="1:24" x14ac:dyDescent="0.3">
      <c r="A20">
        <v>5616</v>
      </c>
      <c r="B20">
        <v>82646</v>
      </c>
      <c r="C20" t="s">
        <v>28</v>
      </c>
      <c r="D20">
        <v>122</v>
      </c>
      <c r="F20" t="s">
        <v>220</v>
      </c>
      <c r="G20" t="s">
        <v>445</v>
      </c>
      <c r="H20">
        <v>2</v>
      </c>
      <c r="I20">
        <v>2</v>
      </c>
      <c r="J20">
        <v>2837.28</v>
      </c>
      <c r="K20" s="22">
        <v>45608</v>
      </c>
      <c r="L20" s="22">
        <v>45607</v>
      </c>
      <c r="M20" s="22">
        <v>45607</v>
      </c>
      <c r="N20">
        <v>4788.95</v>
      </c>
      <c r="O20">
        <v>4788.95</v>
      </c>
      <c r="P20" s="22">
        <v>45589.000347222223</v>
      </c>
      <c r="Q20" t="s">
        <v>104</v>
      </c>
      <c r="T20" t="s">
        <v>105</v>
      </c>
      <c r="U20" t="s">
        <v>106</v>
      </c>
      <c r="V20" t="s">
        <v>107</v>
      </c>
      <c r="W20" t="s">
        <v>446</v>
      </c>
      <c r="X20" t="s">
        <v>109</v>
      </c>
    </row>
    <row r="21" spans="1:24" x14ac:dyDescent="0.3">
      <c r="A21">
        <v>5683</v>
      </c>
      <c r="B21">
        <v>83653</v>
      </c>
      <c r="C21" t="s">
        <v>28</v>
      </c>
      <c r="D21">
        <v>122</v>
      </c>
      <c r="F21" t="s">
        <v>220</v>
      </c>
      <c r="G21" t="s">
        <v>445</v>
      </c>
      <c r="H21">
        <v>2</v>
      </c>
      <c r="I21">
        <v>1</v>
      </c>
      <c r="J21">
        <v>3213.95</v>
      </c>
      <c r="K21" s="22">
        <v>45608</v>
      </c>
      <c r="L21" s="22">
        <v>45607</v>
      </c>
      <c r="M21" s="22">
        <v>45607</v>
      </c>
      <c r="N21">
        <v>6427.9</v>
      </c>
      <c r="O21">
        <v>6427.9</v>
      </c>
      <c r="P21" s="22">
        <v>45595.000347222223</v>
      </c>
      <c r="Q21" t="s">
        <v>104</v>
      </c>
      <c r="T21" t="s">
        <v>105</v>
      </c>
      <c r="U21" t="s">
        <v>106</v>
      </c>
      <c r="V21" t="s">
        <v>107</v>
      </c>
      <c r="W21" t="s">
        <v>446</v>
      </c>
      <c r="X21" t="s">
        <v>109</v>
      </c>
    </row>
    <row r="22" spans="1:24" x14ac:dyDescent="0.3">
      <c r="A22">
        <v>5686</v>
      </c>
      <c r="B22">
        <v>83654</v>
      </c>
      <c r="C22" t="s">
        <v>28</v>
      </c>
      <c r="D22">
        <v>122</v>
      </c>
      <c r="F22" t="s">
        <v>375</v>
      </c>
      <c r="G22" t="s">
        <v>445</v>
      </c>
      <c r="H22">
        <v>3</v>
      </c>
      <c r="I22">
        <v>2</v>
      </c>
      <c r="J22">
        <v>4886.96</v>
      </c>
      <c r="K22" s="22">
        <v>45608</v>
      </c>
      <c r="L22" s="22">
        <v>45607</v>
      </c>
      <c r="M22" s="22">
        <v>45607</v>
      </c>
      <c r="N22">
        <v>14660.89</v>
      </c>
      <c r="O22">
        <v>14660.89</v>
      </c>
      <c r="P22" s="22">
        <v>45595.000347222223</v>
      </c>
      <c r="Q22" t="s">
        <v>104</v>
      </c>
      <c r="T22" t="s">
        <v>105</v>
      </c>
      <c r="U22" t="s">
        <v>106</v>
      </c>
      <c r="V22" t="s">
        <v>107</v>
      </c>
      <c r="W22" t="s">
        <v>446</v>
      </c>
      <c r="X22" t="s">
        <v>109</v>
      </c>
    </row>
    <row r="23" spans="1:24" x14ac:dyDescent="0.3">
      <c r="A23">
        <v>5744</v>
      </c>
      <c r="B23">
        <v>84426</v>
      </c>
      <c r="C23" t="s">
        <v>28</v>
      </c>
      <c r="D23">
        <v>122</v>
      </c>
      <c r="F23" t="s">
        <v>375</v>
      </c>
      <c r="G23" t="s">
        <v>445</v>
      </c>
      <c r="H23">
        <v>2</v>
      </c>
      <c r="I23">
        <v>1</v>
      </c>
      <c r="J23">
        <v>4987.4799999999996</v>
      </c>
      <c r="K23" s="22">
        <v>45608</v>
      </c>
      <c r="L23" s="22">
        <v>45607</v>
      </c>
      <c r="M23" s="22">
        <v>45607</v>
      </c>
      <c r="N23">
        <v>9974.9699999999993</v>
      </c>
      <c r="O23">
        <v>9974.9699999999993</v>
      </c>
      <c r="P23" s="22">
        <v>45600.000347222223</v>
      </c>
      <c r="Q23" t="s">
        <v>104</v>
      </c>
      <c r="T23" t="s">
        <v>105</v>
      </c>
      <c r="U23" t="s">
        <v>106</v>
      </c>
      <c r="V23" t="s">
        <v>107</v>
      </c>
      <c r="W23" t="s">
        <v>446</v>
      </c>
      <c r="X23" t="s">
        <v>109</v>
      </c>
    </row>
    <row r="24" spans="1:24" x14ac:dyDescent="0.3">
      <c r="A24">
        <v>5465</v>
      </c>
      <c r="B24">
        <v>81520</v>
      </c>
      <c r="C24" t="s">
        <v>28</v>
      </c>
      <c r="D24">
        <v>122</v>
      </c>
      <c r="F24" t="s">
        <v>347</v>
      </c>
      <c r="G24" t="s">
        <v>445</v>
      </c>
      <c r="H24">
        <v>3</v>
      </c>
      <c r="I24">
        <v>1</v>
      </c>
      <c r="J24">
        <v>1014.3</v>
      </c>
      <c r="K24" s="22">
        <v>45604</v>
      </c>
      <c r="L24" s="22">
        <v>45602</v>
      </c>
      <c r="M24" s="22">
        <v>45602</v>
      </c>
      <c r="N24">
        <v>3042.89</v>
      </c>
      <c r="O24">
        <v>3042.89</v>
      </c>
      <c r="P24" s="22">
        <v>45581.000347222223</v>
      </c>
      <c r="Q24" t="s">
        <v>104</v>
      </c>
      <c r="T24" t="s">
        <v>105</v>
      </c>
      <c r="U24" t="s">
        <v>106</v>
      </c>
      <c r="V24" t="s">
        <v>107</v>
      </c>
      <c r="W24" t="s">
        <v>446</v>
      </c>
      <c r="X24" t="s">
        <v>109</v>
      </c>
    </row>
    <row r="25" spans="1:24" x14ac:dyDescent="0.3">
      <c r="A25">
        <v>5293</v>
      </c>
      <c r="B25">
        <v>80833</v>
      </c>
      <c r="C25" t="s">
        <v>28</v>
      </c>
      <c r="D25">
        <v>122</v>
      </c>
      <c r="F25" t="s">
        <v>375</v>
      </c>
      <c r="G25" t="s">
        <v>445</v>
      </c>
      <c r="H25">
        <v>4</v>
      </c>
      <c r="I25">
        <v>3</v>
      </c>
      <c r="J25">
        <v>4332.12</v>
      </c>
      <c r="K25" s="22">
        <v>45601</v>
      </c>
      <c r="L25" s="22">
        <v>45600</v>
      </c>
      <c r="M25" s="22">
        <v>45600</v>
      </c>
      <c r="N25">
        <v>17328.47</v>
      </c>
      <c r="O25">
        <v>17328.47</v>
      </c>
      <c r="P25" s="22">
        <v>45580.000347222223</v>
      </c>
      <c r="Q25" t="s">
        <v>104</v>
      </c>
      <c r="T25" t="s">
        <v>105</v>
      </c>
      <c r="U25" t="s">
        <v>106</v>
      </c>
      <c r="V25" t="s">
        <v>107</v>
      </c>
      <c r="W25" t="s">
        <v>446</v>
      </c>
      <c r="X25" t="s">
        <v>109</v>
      </c>
    </row>
    <row r="26" spans="1:24" x14ac:dyDescent="0.3">
      <c r="A26">
        <v>5460</v>
      </c>
      <c r="B26">
        <v>81468</v>
      </c>
      <c r="C26" t="s">
        <v>28</v>
      </c>
      <c r="D26">
        <v>122</v>
      </c>
      <c r="F26" t="s">
        <v>220</v>
      </c>
      <c r="G26" t="s">
        <v>445</v>
      </c>
      <c r="H26">
        <v>2</v>
      </c>
      <c r="I26">
        <v>2</v>
      </c>
      <c r="J26">
        <v>2887.59</v>
      </c>
      <c r="K26" s="22">
        <v>45601</v>
      </c>
      <c r="L26" s="22">
        <v>45600</v>
      </c>
      <c r="M26" s="22">
        <v>45600</v>
      </c>
      <c r="N26">
        <v>5775.17</v>
      </c>
      <c r="O26">
        <v>5775.17</v>
      </c>
      <c r="P26" s="22">
        <v>45581.000347222223</v>
      </c>
      <c r="Q26" t="s">
        <v>104</v>
      </c>
      <c r="T26" t="s">
        <v>105</v>
      </c>
      <c r="U26" t="s">
        <v>106</v>
      </c>
      <c r="V26" t="s">
        <v>107</v>
      </c>
      <c r="W26" t="s">
        <v>446</v>
      </c>
      <c r="X26" t="s">
        <v>109</v>
      </c>
    </row>
    <row r="27" spans="1:24" x14ac:dyDescent="0.3">
      <c r="A27">
        <v>5581</v>
      </c>
      <c r="B27">
        <v>82502</v>
      </c>
      <c r="C27" t="s">
        <v>28</v>
      </c>
      <c r="D27">
        <v>122</v>
      </c>
      <c r="F27" t="s">
        <v>375</v>
      </c>
      <c r="G27" t="s">
        <v>445</v>
      </c>
      <c r="H27">
        <v>3</v>
      </c>
      <c r="I27">
        <v>2</v>
      </c>
      <c r="J27">
        <v>4885.26</v>
      </c>
      <c r="K27" s="22">
        <v>45602</v>
      </c>
      <c r="L27" s="22">
        <v>45600</v>
      </c>
      <c r="M27" s="22">
        <v>45600</v>
      </c>
      <c r="N27">
        <v>14655.79</v>
      </c>
      <c r="O27">
        <v>14655.79</v>
      </c>
      <c r="P27" s="22">
        <v>45588.000347222223</v>
      </c>
      <c r="Q27" t="s">
        <v>104</v>
      </c>
      <c r="T27" t="s">
        <v>105</v>
      </c>
      <c r="U27" t="s">
        <v>106</v>
      </c>
      <c r="V27" t="s">
        <v>107</v>
      </c>
      <c r="W27" t="s">
        <v>446</v>
      </c>
      <c r="X27" t="s">
        <v>109</v>
      </c>
    </row>
    <row r="28" spans="1:24" x14ac:dyDescent="0.3">
      <c r="A28">
        <v>5615</v>
      </c>
      <c r="B28">
        <v>82646</v>
      </c>
      <c r="C28" t="s">
        <v>28</v>
      </c>
      <c r="D28">
        <v>122</v>
      </c>
      <c r="F28" t="s">
        <v>220</v>
      </c>
      <c r="G28" t="s">
        <v>445</v>
      </c>
      <c r="H28">
        <v>2</v>
      </c>
      <c r="I28">
        <v>1</v>
      </c>
      <c r="J28">
        <v>1951.67</v>
      </c>
      <c r="K28" s="22">
        <v>45601</v>
      </c>
      <c r="L28" s="22">
        <v>45600</v>
      </c>
      <c r="M28" s="22">
        <v>45600</v>
      </c>
      <c r="N28">
        <v>4788.95</v>
      </c>
      <c r="O28">
        <v>4788.95</v>
      </c>
      <c r="P28" s="22">
        <v>45589.000347222223</v>
      </c>
      <c r="Q28" t="s">
        <v>104</v>
      </c>
      <c r="T28" t="s">
        <v>105</v>
      </c>
      <c r="U28" t="s">
        <v>106</v>
      </c>
      <c r="V28" t="s">
        <v>107</v>
      </c>
      <c r="W28" t="s">
        <v>446</v>
      </c>
      <c r="X28" t="s">
        <v>109</v>
      </c>
    </row>
    <row r="29" spans="1:24" x14ac:dyDescent="0.3">
      <c r="A29">
        <v>5685</v>
      </c>
      <c r="B29">
        <v>83654</v>
      </c>
      <c r="C29" t="s">
        <v>28</v>
      </c>
      <c r="D29">
        <v>122</v>
      </c>
      <c r="F29" t="s">
        <v>375</v>
      </c>
      <c r="G29" t="s">
        <v>445</v>
      </c>
      <c r="H29">
        <v>3</v>
      </c>
      <c r="I29">
        <v>1</v>
      </c>
      <c r="J29">
        <v>4886.97</v>
      </c>
      <c r="K29" s="22">
        <v>45601</v>
      </c>
      <c r="L29" s="22">
        <v>45600</v>
      </c>
      <c r="M29" s="22">
        <v>45600</v>
      </c>
      <c r="N29">
        <v>14660.89</v>
      </c>
      <c r="O29">
        <v>14660.89</v>
      </c>
      <c r="P29" s="22">
        <v>45595.000347222223</v>
      </c>
      <c r="Q29" t="s">
        <v>104</v>
      </c>
      <c r="T29" t="s">
        <v>105</v>
      </c>
      <c r="U29" t="s">
        <v>106</v>
      </c>
      <c r="V29" t="s">
        <v>107</v>
      </c>
      <c r="W29" t="s">
        <v>446</v>
      </c>
      <c r="X29" t="s">
        <v>109</v>
      </c>
    </row>
    <row r="30" spans="1:24" x14ac:dyDescent="0.3">
      <c r="A30">
        <v>5724</v>
      </c>
      <c r="B30">
        <v>84159</v>
      </c>
      <c r="C30" t="s">
        <v>28</v>
      </c>
      <c r="D30">
        <v>122</v>
      </c>
      <c r="F30" t="s">
        <v>447</v>
      </c>
      <c r="G30" t="s">
        <v>445</v>
      </c>
      <c r="H30">
        <v>5</v>
      </c>
      <c r="I30">
        <v>1</v>
      </c>
      <c r="J30">
        <v>12139.02</v>
      </c>
      <c r="K30" s="22">
        <v>45600</v>
      </c>
      <c r="L30" s="22">
        <v>45600</v>
      </c>
      <c r="M30" s="22">
        <v>45600</v>
      </c>
      <c r="N30">
        <v>40463.42</v>
      </c>
      <c r="O30">
        <v>40463.42</v>
      </c>
      <c r="P30" s="22">
        <v>45600.000347222223</v>
      </c>
      <c r="Q30" t="s">
        <v>119</v>
      </c>
      <c r="R30" t="s">
        <v>169</v>
      </c>
      <c r="S30" t="s">
        <v>448</v>
      </c>
      <c r="T30" t="s">
        <v>105</v>
      </c>
      <c r="U30" t="s">
        <v>106</v>
      </c>
      <c r="V30" t="s">
        <v>107</v>
      </c>
      <c r="W30" t="s">
        <v>446</v>
      </c>
      <c r="X30" t="s">
        <v>109</v>
      </c>
    </row>
    <row r="31" spans="1:24" x14ac:dyDescent="0.3">
      <c r="A31">
        <v>4506</v>
      </c>
      <c r="B31">
        <v>74382</v>
      </c>
      <c r="C31" t="s">
        <v>28</v>
      </c>
      <c r="D31">
        <v>122</v>
      </c>
      <c r="F31" t="s">
        <v>347</v>
      </c>
      <c r="G31" t="s">
        <v>445</v>
      </c>
      <c r="H31">
        <v>4</v>
      </c>
      <c r="I31">
        <v>3</v>
      </c>
      <c r="J31">
        <v>741.4</v>
      </c>
      <c r="K31" s="22">
        <v>45600</v>
      </c>
      <c r="L31" s="22">
        <v>45600</v>
      </c>
      <c r="M31" s="22">
        <v>45600</v>
      </c>
      <c r="N31">
        <v>2965.6</v>
      </c>
      <c r="O31">
        <v>2965.6</v>
      </c>
      <c r="P31" s="22">
        <v>45541.000347222223</v>
      </c>
      <c r="Q31" t="s">
        <v>104</v>
      </c>
      <c r="T31" t="s">
        <v>105</v>
      </c>
      <c r="U31" t="s">
        <v>106</v>
      </c>
      <c r="V31" t="s">
        <v>107</v>
      </c>
      <c r="W31" t="s">
        <v>446</v>
      </c>
      <c r="X31" t="s">
        <v>109</v>
      </c>
    </row>
    <row r="32" spans="1:24" x14ac:dyDescent="0.3">
      <c r="A32">
        <v>5167</v>
      </c>
      <c r="B32">
        <v>79858</v>
      </c>
      <c r="C32" t="s">
        <v>28</v>
      </c>
      <c r="D32">
        <v>122</v>
      </c>
      <c r="F32" t="s">
        <v>347</v>
      </c>
      <c r="G32" t="s">
        <v>445</v>
      </c>
      <c r="H32">
        <v>4</v>
      </c>
      <c r="I32">
        <v>1</v>
      </c>
      <c r="J32">
        <v>1553.41</v>
      </c>
      <c r="K32" s="22">
        <v>45597</v>
      </c>
      <c r="L32" s="22">
        <v>45595</v>
      </c>
      <c r="M32" s="22">
        <v>45595</v>
      </c>
      <c r="N32">
        <v>6213.64</v>
      </c>
      <c r="O32">
        <v>6213.64</v>
      </c>
      <c r="P32" s="22">
        <v>45573.000347222223</v>
      </c>
      <c r="Q32" t="s">
        <v>104</v>
      </c>
      <c r="T32" t="s">
        <v>105</v>
      </c>
      <c r="U32" t="s">
        <v>106</v>
      </c>
      <c r="V32" t="s">
        <v>107</v>
      </c>
      <c r="W32" t="s">
        <v>446</v>
      </c>
      <c r="X32" t="s">
        <v>109</v>
      </c>
    </row>
    <row r="33" spans="1:24" x14ac:dyDescent="0.3">
      <c r="A33">
        <v>5166</v>
      </c>
      <c r="B33">
        <v>79855</v>
      </c>
      <c r="C33" t="s">
        <v>28</v>
      </c>
      <c r="D33">
        <v>122</v>
      </c>
      <c r="F33" t="s">
        <v>220</v>
      </c>
      <c r="G33" t="s">
        <v>445</v>
      </c>
      <c r="H33">
        <v>2</v>
      </c>
      <c r="I33">
        <v>2</v>
      </c>
      <c r="J33">
        <v>2000.83</v>
      </c>
      <c r="K33" s="22">
        <v>45594</v>
      </c>
      <c r="L33" s="22">
        <v>45593</v>
      </c>
      <c r="M33" s="22">
        <v>45593</v>
      </c>
      <c r="N33">
        <v>4001.66</v>
      </c>
      <c r="O33">
        <v>4001.66</v>
      </c>
      <c r="P33" s="22">
        <v>45573.000347222223</v>
      </c>
      <c r="Q33" t="s">
        <v>104</v>
      </c>
      <c r="T33" t="s">
        <v>105</v>
      </c>
      <c r="U33" t="s">
        <v>106</v>
      </c>
      <c r="V33" t="s">
        <v>107</v>
      </c>
      <c r="W33" t="s">
        <v>446</v>
      </c>
      <c r="X33" t="s">
        <v>109</v>
      </c>
    </row>
    <row r="34" spans="1:24" x14ac:dyDescent="0.3">
      <c r="A34">
        <v>5292</v>
      </c>
      <c r="B34">
        <v>80833</v>
      </c>
      <c r="C34" t="s">
        <v>28</v>
      </c>
      <c r="D34">
        <v>122</v>
      </c>
      <c r="F34" t="s">
        <v>375</v>
      </c>
      <c r="G34" t="s">
        <v>445</v>
      </c>
      <c r="H34">
        <v>4</v>
      </c>
      <c r="I34">
        <v>2</v>
      </c>
      <c r="J34">
        <v>4332.12</v>
      </c>
      <c r="K34" s="22">
        <v>45594</v>
      </c>
      <c r="L34" s="22">
        <v>45593</v>
      </c>
      <c r="M34" s="22">
        <v>45593</v>
      </c>
      <c r="N34">
        <v>17328.47</v>
      </c>
      <c r="O34">
        <v>17328.47</v>
      </c>
      <c r="P34" s="22">
        <v>45580.000347222223</v>
      </c>
      <c r="Q34" t="s">
        <v>104</v>
      </c>
      <c r="T34" t="s">
        <v>105</v>
      </c>
      <c r="U34" t="s">
        <v>106</v>
      </c>
      <c r="V34" t="s">
        <v>107</v>
      </c>
      <c r="W34" t="s">
        <v>446</v>
      </c>
      <c r="X34" t="s">
        <v>109</v>
      </c>
    </row>
    <row r="35" spans="1:24" x14ac:dyDescent="0.3">
      <c r="A35">
        <v>5459</v>
      </c>
      <c r="B35">
        <v>81468</v>
      </c>
      <c r="C35" t="s">
        <v>28</v>
      </c>
      <c r="D35">
        <v>122</v>
      </c>
      <c r="F35" t="s">
        <v>220</v>
      </c>
      <c r="G35" t="s">
        <v>445</v>
      </c>
      <c r="H35">
        <v>2</v>
      </c>
      <c r="I35">
        <v>1</v>
      </c>
      <c r="J35">
        <v>2887.58</v>
      </c>
      <c r="K35" s="22">
        <v>45594</v>
      </c>
      <c r="L35" s="22">
        <v>45593</v>
      </c>
      <c r="M35" s="22">
        <v>45593</v>
      </c>
      <c r="N35">
        <v>5775.17</v>
      </c>
      <c r="O35">
        <v>5775.17</v>
      </c>
      <c r="P35" s="22">
        <v>45581.000347222223</v>
      </c>
      <c r="Q35" t="s">
        <v>104</v>
      </c>
      <c r="T35" t="s">
        <v>105</v>
      </c>
      <c r="U35" t="s">
        <v>106</v>
      </c>
      <c r="V35" t="s">
        <v>107</v>
      </c>
      <c r="W35" t="s">
        <v>446</v>
      </c>
      <c r="X35" t="s">
        <v>109</v>
      </c>
    </row>
    <row r="36" spans="1:24" x14ac:dyDescent="0.3">
      <c r="A36">
        <v>5580</v>
      </c>
      <c r="B36">
        <v>82502</v>
      </c>
      <c r="C36" t="s">
        <v>28</v>
      </c>
      <c r="D36">
        <v>122</v>
      </c>
      <c r="F36" t="s">
        <v>375</v>
      </c>
      <c r="G36" t="s">
        <v>445</v>
      </c>
      <c r="H36">
        <v>3</v>
      </c>
      <c r="I36">
        <v>1</v>
      </c>
      <c r="J36">
        <v>4885.2700000000004</v>
      </c>
      <c r="K36" s="22">
        <v>45595</v>
      </c>
      <c r="L36" s="22">
        <v>45593</v>
      </c>
      <c r="M36" s="22">
        <v>45593</v>
      </c>
      <c r="N36">
        <v>14655.79</v>
      </c>
      <c r="O36">
        <v>14655.79</v>
      </c>
      <c r="P36" s="22">
        <v>45588.000347222223</v>
      </c>
      <c r="Q36" t="s">
        <v>104</v>
      </c>
      <c r="T36" t="s">
        <v>105</v>
      </c>
      <c r="U36" t="s">
        <v>106</v>
      </c>
      <c r="V36" t="s">
        <v>107</v>
      </c>
      <c r="W36" t="s">
        <v>446</v>
      </c>
      <c r="X36" t="s">
        <v>109</v>
      </c>
    </row>
    <row r="37" spans="1:24" x14ac:dyDescent="0.3">
      <c r="A37">
        <v>5165</v>
      </c>
      <c r="B37">
        <v>79855</v>
      </c>
      <c r="C37" t="s">
        <v>28</v>
      </c>
      <c r="D37">
        <v>122</v>
      </c>
      <c r="F37" t="s">
        <v>220</v>
      </c>
      <c r="G37" t="s">
        <v>445</v>
      </c>
      <c r="H37">
        <v>2</v>
      </c>
      <c r="I37">
        <v>1</v>
      </c>
      <c r="J37">
        <v>2000.83</v>
      </c>
      <c r="K37" s="22">
        <v>45587</v>
      </c>
      <c r="L37" s="22">
        <v>45586</v>
      </c>
      <c r="M37" s="22">
        <v>45587</v>
      </c>
      <c r="N37">
        <v>4001.66</v>
      </c>
      <c r="O37">
        <v>4001.66</v>
      </c>
      <c r="P37" s="22">
        <v>45573.000347222223</v>
      </c>
      <c r="Q37" t="s">
        <v>104</v>
      </c>
      <c r="T37" t="s">
        <v>105</v>
      </c>
      <c r="U37" t="s">
        <v>106</v>
      </c>
      <c r="V37" t="s">
        <v>107</v>
      </c>
      <c r="W37" t="s">
        <v>446</v>
      </c>
      <c r="X37" t="s">
        <v>109</v>
      </c>
    </row>
    <row r="38" spans="1:24" x14ac:dyDescent="0.3">
      <c r="A38">
        <v>4505</v>
      </c>
      <c r="B38">
        <v>74382</v>
      </c>
      <c r="C38" t="s">
        <v>28</v>
      </c>
      <c r="D38">
        <v>122</v>
      </c>
      <c r="F38" t="s">
        <v>347</v>
      </c>
      <c r="G38" t="s">
        <v>445</v>
      </c>
      <c r="H38">
        <v>4</v>
      </c>
      <c r="I38">
        <v>2</v>
      </c>
      <c r="J38">
        <v>741.4</v>
      </c>
      <c r="K38" s="22">
        <v>45586</v>
      </c>
      <c r="L38" s="22">
        <v>45586</v>
      </c>
      <c r="M38" s="22">
        <v>45586</v>
      </c>
      <c r="N38">
        <v>2965.6</v>
      </c>
      <c r="O38">
        <v>2965.6</v>
      </c>
      <c r="P38" s="22">
        <v>45541.000347222223</v>
      </c>
      <c r="Q38" t="s">
        <v>104</v>
      </c>
      <c r="T38" t="s">
        <v>105</v>
      </c>
      <c r="U38" t="s">
        <v>106</v>
      </c>
      <c r="V38" t="s">
        <v>107</v>
      </c>
      <c r="W38" t="s">
        <v>446</v>
      </c>
      <c r="X38" t="s">
        <v>109</v>
      </c>
    </row>
    <row r="39" spans="1:24" x14ac:dyDescent="0.3">
      <c r="A39">
        <v>5291</v>
      </c>
      <c r="B39">
        <v>80833</v>
      </c>
      <c r="C39" t="s">
        <v>28</v>
      </c>
      <c r="D39">
        <v>122</v>
      </c>
      <c r="F39" t="s">
        <v>375</v>
      </c>
      <c r="G39" t="s">
        <v>445</v>
      </c>
      <c r="H39">
        <v>4</v>
      </c>
      <c r="I39">
        <v>1</v>
      </c>
      <c r="J39">
        <v>4332.1099999999997</v>
      </c>
      <c r="K39" s="22">
        <v>45587</v>
      </c>
      <c r="L39" s="22">
        <v>45586</v>
      </c>
      <c r="M39" s="22">
        <v>45586</v>
      </c>
      <c r="N39">
        <v>17328.47</v>
      </c>
      <c r="O39">
        <v>17328.47</v>
      </c>
      <c r="P39" s="22">
        <v>45580.000347222223</v>
      </c>
      <c r="Q39" t="s">
        <v>104</v>
      </c>
      <c r="T39" t="s">
        <v>105</v>
      </c>
      <c r="U39" t="s">
        <v>106</v>
      </c>
      <c r="V39" t="s">
        <v>107</v>
      </c>
      <c r="W39" t="s">
        <v>446</v>
      </c>
      <c r="X39" t="s">
        <v>109</v>
      </c>
    </row>
    <row r="40" spans="1:24" x14ac:dyDescent="0.3">
      <c r="A40">
        <v>4982</v>
      </c>
      <c r="B40">
        <v>78375</v>
      </c>
      <c r="C40" t="s">
        <v>28</v>
      </c>
      <c r="D40">
        <v>122</v>
      </c>
      <c r="F40" t="s">
        <v>375</v>
      </c>
      <c r="G40" t="s">
        <v>445</v>
      </c>
      <c r="H40">
        <v>2</v>
      </c>
      <c r="I40">
        <v>2</v>
      </c>
      <c r="J40">
        <v>3867.3</v>
      </c>
      <c r="K40" s="22">
        <v>45581</v>
      </c>
      <c r="L40" s="22">
        <v>45579</v>
      </c>
      <c r="M40" s="22">
        <v>45579</v>
      </c>
      <c r="N40">
        <v>7734.6</v>
      </c>
      <c r="O40">
        <v>7734.6</v>
      </c>
      <c r="P40" s="22">
        <v>45565.000347222223</v>
      </c>
      <c r="Q40" t="s">
        <v>104</v>
      </c>
      <c r="T40" t="s">
        <v>105</v>
      </c>
      <c r="U40" t="s">
        <v>106</v>
      </c>
      <c r="V40" t="s">
        <v>107</v>
      </c>
      <c r="W40" t="s">
        <v>446</v>
      </c>
      <c r="X40" t="s">
        <v>109</v>
      </c>
    </row>
    <row r="41" spans="1:24" x14ac:dyDescent="0.3">
      <c r="A41">
        <v>3832</v>
      </c>
      <c r="B41">
        <v>68357</v>
      </c>
      <c r="C41" t="s">
        <v>28</v>
      </c>
      <c r="D41">
        <v>122</v>
      </c>
      <c r="F41" t="s">
        <v>347</v>
      </c>
      <c r="G41" t="s">
        <v>445</v>
      </c>
      <c r="H41">
        <v>4</v>
      </c>
      <c r="I41">
        <v>4</v>
      </c>
      <c r="J41">
        <v>808.48</v>
      </c>
      <c r="K41" s="22">
        <v>45579</v>
      </c>
      <c r="L41" s="22">
        <v>45579</v>
      </c>
      <c r="M41" s="22">
        <v>45579</v>
      </c>
      <c r="N41">
        <v>3233.95</v>
      </c>
      <c r="O41">
        <v>3233.95</v>
      </c>
      <c r="P41" s="22">
        <v>45506.000347222223</v>
      </c>
      <c r="Q41" t="s">
        <v>104</v>
      </c>
      <c r="T41" t="s">
        <v>105</v>
      </c>
      <c r="U41" t="s">
        <v>106</v>
      </c>
      <c r="V41" t="s">
        <v>107</v>
      </c>
      <c r="W41" t="s">
        <v>446</v>
      </c>
      <c r="X41" t="s">
        <v>109</v>
      </c>
    </row>
    <row r="42" spans="1:24" x14ac:dyDescent="0.3">
      <c r="A42">
        <v>4868</v>
      </c>
      <c r="B42">
        <v>77175</v>
      </c>
      <c r="C42" t="s">
        <v>28</v>
      </c>
      <c r="D42">
        <v>122</v>
      </c>
      <c r="F42" t="s">
        <v>220</v>
      </c>
      <c r="G42" t="s">
        <v>445</v>
      </c>
      <c r="H42">
        <v>2</v>
      </c>
      <c r="I42">
        <v>2</v>
      </c>
      <c r="J42">
        <v>3534.08</v>
      </c>
      <c r="K42" s="22">
        <v>45581</v>
      </c>
      <c r="L42" s="22">
        <v>45579</v>
      </c>
      <c r="M42" s="22">
        <v>45579</v>
      </c>
      <c r="N42">
        <v>7068.15</v>
      </c>
      <c r="O42">
        <v>7068.15</v>
      </c>
      <c r="P42" s="22">
        <v>45559.000347222223</v>
      </c>
      <c r="Q42" t="s">
        <v>104</v>
      </c>
      <c r="T42" t="s">
        <v>105</v>
      </c>
      <c r="U42" t="s">
        <v>106</v>
      </c>
      <c r="V42" t="s">
        <v>107</v>
      </c>
      <c r="W42" t="s">
        <v>446</v>
      </c>
      <c r="X42" t="s">
        <v>109</v>
      </c>
    </row>
    <row r="43" spans="1:24" x14ac:dyDescent="0.3">
      <c r="A43">
        <v>4885</v>
      </c>
      <c r="B43">
        <v>77268</v>
      </c>
      <c r="C43" t="s">
        <v>28</v>
      </c>
      <c r="D43">
        <v>122</v>
      </c>
      <c r="F43" t="s">
        <v>220</v>
      </c>
      <c r="G43" t="s">
        <v>445</v>
      </c>
      <c r="H43">
        <v>2</v>
      </c>
      <c r="I43">
        <v>2</v>
      </c>
      <c r="J43">
        <v>1760.65</v>
      </c>
      <c r="K43" s="22">
        <v>45580</v>
      </c>
      <c r="L43" s="22">
        <v>45579</v>
      </c>
      <c r="M43" s="22">
        <v>45579</v>
      </c>
      <c r="N43">
        <v>3521.3</v>
      </c>
      <c r="O43">
        <v>3521.3</v>
      </c>
      <c r="P43" s="22">
        <v>45559.000347222223</v>
      </c>
      <c r="Q43" t="s">
        <v>104</v>
      </c>
      <c r="T43" t="s">
        <v>105</v>
      </c>
      <c r="U43" t="s">
        <v>106</v>
      </c>
      <c r="V43" t="s">
        <v>107</v>
      </c>
      <c r="W43" t="s">
        <v>446</v>
      </c>
      <c r="X43" t="s">
        <v>109</v>
      </c>
    </row>
    <row r="44" spans="1:24" x14ac:dyDescent="0.3">
      <c r="A44">
        <v>4404</v>
      </c>
      <c r="B44">
        <v>73454</v>
      </c>
      <c r="C44" t="s">
        <v>28</v>
      </c>
      <c r="D44">
        <v>122</v>
      </c>
      <c r="F44" t="s">
        <v>347</v>
      </c>
      <c r="G44" t="s">
        <v>445</v>
      </c>
      <c r="H44">
        <v>2</v>
      </c>
      <c r="I44">
        <v>2</v>
      </c>
      <c r="J44">
        <v>1079.9100000000001</v>
      </c>
      <c r="K44" s="22">
        <v>45576</v>
      </c>
      <c r="L44" s="22">
        <v>45574</v>
      </c>
      <c r="M44" s="22">
        <v>45574</v>
      </c>
      <c r="N44">
        <v>2028</v>
      </c>
      <c r="O44">
        <v>2028</v>
      </c>
      <c r="P44" s="22">
        <v>45538.000347222223</v>
      </c>
      <c r="Q44" t="s">
        <v>104</v>
      </c>
      <c r="T44" t="s">
        <v>105</v>
      </c>
      <c r="U44" t="s">
        <v>106</v>
      </c>
      <c r="V44" t="s">
        <v>107</v>
      </c>
      <c r="W44" t="s">
        <v>446</v>
      </c>
      <c r="X44" t="s">
        <v>109</v>
      </c>
    </row>
    <row r="45" spans="1:24" x14ac:dyDescent="0.3">
      <c r="A45">
        <v>4981</v>
      </c>
      <c r="B45">
        <v>78375</v>
      </c>
      <c r="C45" t="s">
        <v>28</v>
      </c>
      <c r="D45">
        <v>122</v>
      </c>
      <c r="F45" t="s">
        <v>375</v>
      </c>
      <c r="G45" t="s">
        <v>445</v>
      </c>
      <c r="H45">
        <v>2</v>
      </c>
      <c r="I45">
        <v>1</v>
      </c>
      <c r="J45">
        <v>3867.3</v>
      </c>
      <c r="K45" s="22">
        <v>45574</v>
      </c>
      <c r="L45" s="22">
        <v>45572</v>
      </c>
      <c r="M45" s="22">
        <v>45572</v>
      </c>
      <c r="N45">
        <v>7734.6</v>
      </c>
      <c r="O45">
        <v>7734.6</v>
      </c>
      <c r="P45" s="22">
        <v>45565.000347222223</v>
      </c>
      <c r="Q45" t="s">
        <v>104</v>
      </c>
      <c r="T45" t="s">
        <v>105</v>
      </c>
      <c r="U45" t="s">
        <v>106</v>
      </c>
      <c r="V45" t="s">
        <v>107</v>
      </c>
      <c r="W45" t="s">
        <v>446</v>
      </c>
      <c r="X45" t="s">
        <v>109</v>
      </c>
    </row>
    <row r="46" spans="1:24" x14ac:dyDescent="0.3">
      <c r="A46">
        <v>4512</v>
      </c>
      <c r="B46">
        <v>74398</v>
      </c>
      <c r="C46" t="s">
        <v>28</v>
      </c>
      <c r="D46">
        <v>122</v>
      </c>
      <c r="F46" t="s">
        <v>220</v>
      </c>
      <c r="G46" t="s">
        <v>445</v>
      </c>
      <c r="H46">
        <v>3</v>
      </c>
      <c r="I46">
        <v>3</v>
      </c>
      <c r="J46">
        <v>2505.85</v>
      </c>
      <c r="K46" s="22">
        <v>45573</v>
      </c>
      <c r="L46" s="22">
        <v>45572</v>
      </c>
      <c r="M46" s="22">
        <v>45572</v>
      </c>
      <c r="N46">
        <v>7517.56</v>
      </c>
      <c r="O46">
        <v>7517.56</v>
      </c>
      <c r="P46" s="22">
        <v>45541.000347222223</v>
      </c>
      <c r="Q46" t="s">
        <v>104</v>
      </c>
      <c r="T46" t="s">
        <v>105</v>
      </c>
      <c r="U46" t="s">
        <v>106</v>
      </c>
      <c r="V46" t="s">
        <v>107</v>
      </c>
      <c r="W46" t="s">
        <v>446</v>
      </c>
      <c r="X46" t="s">
        <v>109</v>
      </c>
    </row>
    <row r="47" spans="1:24" x14ac:dyDescent="0.3">
      <c r="A47">
        <v>4773</v>
      </c>
      <c r="B47">
        <v>75696</v>
      </c>
      <c r="C47" t="s">
        <v>28</v>
      </c>
      <c r="D47">
        <v>122</v>
      </c>
      <c r="F47" t="s">
        <v>375</v>
      </c>
      <c r="G47" t="s">
        <v>445</v>
      </c>
      <c r="H47">
        <v>3</v>
      </c>
      <c r="I47">
        <v>3</v>
      </c>
      <c r="J47">
        <v>5478.58</v>
      </c>
      <c r="K47" s="22">
        <v>45573</v>
      </c>
      <c r="L47" s="22">
        <v>45572</v>
      </c>
      <c r="M47" s="22">
        <v>45572</v>
      </c>
      <c r="N47">
        <v>16435.740000000002</v>
      </c>
      <c r="O47">
        <v>16435.740000000002</v>
      </c>
      <c r="P47" s="22">
        <v>45551.000347222223</v>
      </c>
      <c r="Q47" t="s">
        <v>104</v>
      </c>
      <c r="T47" t="s">
        <v>105</v>
      </c>
      <c r="U47" t="s">
        <v>106</v>
      </c>
      <c r="V47" t="s">
        <v>107</v>
      </c>
      <c r="W47" t="s">
        <v>446</v>
      </c>
      <c r="X47" t="s">
        <v>109</v>
      </c>
    </row>
    <row r="48" spans="1:24" x14ac:dyDescent="0.3">
      <c r="A48">
        <v>4807</v>
      </c>
      <c r="B48">
        <v>76163</v>
      </c>
      <c r="C48" t="s">
        <v>28</v>
      </c>
      <c r="D48">
        <v>122</v>
      </c>
      <c r="F48" t="s">
        <v>220</v>
      </c>
      <c r="G48" t="s">
        <v>445</v>
      </c>
      <c r="H48">
        <v>2</v>
      </c>
      <c r="I48">
        <v>2</v>
      </c>
      <c r="J48">
        <v>2845.77</v>
      </c>
      <c r="K48" s="22">
        <v>45574</v>
      </c>
      <c r="L48" s="22">
        <v>45572</v>
      </c>
      <c r="M48" s="22">
        <v>45572</v>
      </c>
      <c r="N48">
        <v>5691.53</v>
      </c>
      <c r="O48">
        <v>5691.53</v>
      </c>
      <c r="P48" s="22">
        <v>45553.000347222223</v>
      </c>
      <c r="Q48" t="s">
        <v>104</v>
      </c>
      <c r="T48" t="s">
        <v>105</v>
      </c>
      <c r="U48" t="s">
        <v>106</v>
      </c>
      <c r="V48" t="s">
        <v>107</v>
      </c>
      <c r="W48" t="s">
        <v>446</v>
      </c>
      <c r="X48" t="s">
        <v>109</v>
      </c>
    </row>
    <row r="49" spans="1:24" x14ac:dyDescent="0.3">
      <c r="A49">
        <v>4867</v>
      </c>
      <c r="B49">
        <v>77175</v>
      </c>
      <c r="C49" t="s">
        <v>28</v>
      </c>
      <c r="D49">
        <v>122</v>
      </c>
      <c r="F49" t="s">
        <v>220</v>
      </c>
      <c r="G49" t="s">
        <v>445</v>
      </c>
      <c r="H49">
        <v>2</v>
      </c>
      <c r="I49">
        <v>1</v>
      </c>
      <c r="J49">
        <v>3534.07</v>
      </c>
      <c r="K49" s="22">
        <v>45574</v>
      </c>
      <c r="L49" s="22">
        <v>45572</v>
      </c>
      <c r="M49" s="22">
        <v>45572</v>
      </c>
      <c r="N49">
        <v>7068.15</v>
      </c>
      <c r="O49">
        <v>7068.15</v>
      </c>
      <c r="P49" s="22">
        <v>45559.000347222223</v>
      </c>
      <c r="Q49" t="s">
        <v>104</v>
      </c>
      <c r="T49" t="s">
        <v>105</v>
      </c>
      <c r="U49" t="s">
        <v>106</v>
      </c>
      <c r="V49" t="s">
        <v>107</v>
      </c>
      <c r="W49" t="s">
        <v>446</v>
      </c>
      <c r="X49" t="s">
        <v>109</v>
      </c>
    </row>
    <row r="50" spans="1:24" x14ac:dyDescent="0.3">
      <c r="A50">
        <v>4884</v>
      </c>
      <c r="B50">
        <v>77268</v>
      </c>
      <c r="C50" t="s">
        <v>28</v>
      </c>
      <c r="D50">
        <v>122</v>
      </c>
      <c r="F50" t="s">
        <v>220</v>
      </c>
      <c r="G50" t="s">
        <v>445</v>
      </c>
      <c r="H50">
        <v>2</v>
      </c>
      <c r="I50">
        <v>1</v>
      </c>
      <c r="J50">
        <v>1760.65</v>
      </c>
      <c r="K50" s="22">
        <v>45573</v>
      </c>
      <c r="L50" s="22">
        <v>45572</v>
      </c>
      <c r="M50" s="22">
        <v>45572</v>
      </c>
      <c r="N50">
        <v>3521.3</v>
      </c>
      <c r="O50">
        <v>3521.3</v>
      </c>
      <c r="P50" s="22">
        <v>45559.000347222223</v>
      </c>
      <c r="Q50" t="s">
        <v>104</v>
      </c>
      <c r="T50" t="s">
        <v>105</v>
      </c>
      <c r="U50" t="s">
        <v>106</v>
      </c>
      <c r="V50" t="s">
        <v>107</v>
      </c>
      <c r="W50" t="s">
        <v>446</v>
      </c>
      <c r="X50" t="s">
        <v>109</v>
      </c>
    </row>
    <row r="51" spans="1:24" x14ac:dyDescent="0.3">
      <c r="A51">
        <v>4887</v>
      </c>
      <c r="B51">
        <v>77272</v>
      </c>
      <c r="C51" t="s">
        <v>28</v>
      </c>
      <c r="D51">
        <v>122</v>
      </c>
      <c r="F51" t="s">
        <v>375</v>
      </c>
      <c r="G51" t="s">
        <v>445</v>
      </c>
      <c r="H51">
        <v>2</v>
      </c>
      <c r="I51">
        <v>2</v>
      </c>
      <c r="J51">
        <v>3477.32</v>
      </c>
      <c r="K51" s="22">
        <v>45573</v>
      </c>
      <c r="L51" s="22">
        <v>45572</v>
      </c>
      <c r="M51" s="22">
        <v>45572</v>
      </c>
      <c r="N51">
        <v>6954.63</v>
      </c>
      <c r="O51">
        <v>6954.63</v>
      </c>
      <c r="P51" s="22">
        <v>45559.000347222223</v>
      </c>
      <c r="Q51" t="s">
        <v>104</v>
      </c>
      <c r="T51" t="s">
        <v>105</v>
      </c>
      <c r="U51" t="s">
        <v>106</v>
      </c>
      <c r="V51" t="s">
        <v>107</v>
      </c>
      <c r="W51" t="s">
        <v>446</v>
      </c>
      <c r="X51" t="s">
        <v>109</v>
      </c>
    </row>
    <row r="52" spans="1:24" x14ac:dyDescent="0.3">
      <c r="A52">
        <v>4023</v>
      </c>
      <c r="B52">
        <v>70302</v>
      </c>
      <c r="C52" t="s">
        <v>28</v>
      </c>
      <c r="D52">
        <v>122</v>
      </c>
      <c r="F52" t="s">
        <v>347</v>
      </c>
      <c r="G52" t="s">
        <v>445</v>
      </c>
      <c r="H52">
        <v>3</v>
      </c>
      <c r="I52">
        <v>3</v>
      </c>
      <c r="J52">
        <v>1716.78</v>
      </c>
      <c r="K52" s="22">
        <v>45572</v>
      </c>
      <c r="L52" s="22"/>
      <c r="M52" s="22">
        <v>45567</v>
      </c>
      <c r="N52">
        <v>5150.34</v>
      </c>
      <c r="O52">
        <v>5150.34</v>
      </c>
      <c r="P52" s="22">
        <v>45518.000347222223</v>
      </c>
      <c r="Q52" t="s">
        <v>104</v>
      </c>
      <c r="T52" t="s">
        <v>105</v>
      </c>
      <c r="U52" t="s">
        <v>106</v>
      </c>
      <c r="V52" t="s">
        <v>107</v>
      </c>
      <c r="W52" t="s">
        <v>446</v>
      </c>
    </row>
    <row r="53" spans="1:24" x14ac:dyDescent="0.3">
      <c r="A53">
        <v>4271</v>
      </c>
      <c r="B53">
        <v>71928</v>
      </c>
      <c r="C53" t="s">
        <v>28</v>
      </c>
      <c r="D53">
        <v>122</v>
      </c>
      <c r="F53" t="s">
        <v>347</v>
      </c>
      <c r="G53" t="s">
        <v>445</v>
      </c>
      <c r="H53">
        <v>2</v>
      </c>
      <c r="I53">
        <v>2</v>
      </c>
      <c r="J53">
        <v>839</v>
      </c>
      <c r="K53" s="22">
        <v>45569</v>
      </c>
      <c r="L53" s="22">
        <v>45567</v>
      </c>
      <c r="M53" s="22">
        <v>45567</v>
      </c>
      <c r="N53">
        <v>1678.01</v>
      </c>
      <c r="O53">
        <v>1678.01</v>
      </c>
      <c r="P53" s="22">
        <v>45530.000347222223</v>
      </c>
      <c r="Q53" t="s">
        <v>104</v>
      </c>
      <c r="T53" t="s">
        <v>105</v>
      </c>
      <c r="U53" t="s">
        <v>106</v>
      </c>
      <c r="V53" t="s">
        <v>107</v>
      </c>
      <c r="W53" t="s">
        <v>446</v>
      </c>
      <c r="X53" t="s">
        <v>109</v>
      </c>
    </row>
    <row r="54" spans="1:24" x14ac:dyDescent="0.3">
      <c r="A54">
        <v>4504</v>
      </c>
      <c r="B54">
        <v>74382</v>
      </c>
      <c r="C54" t="s">
        <v>28</v>
      </c>
      <c r="D54">
        <v>122</v>
      </c>
      <c r="F54" t="s">
        <v>347</v>
      </c>
      <c r="G54" t="s">
        <v>445</v>
      </c>
      <c r="H54">
        <v>4</v>
      </c>
      <c r="I54">
        <v>1</v>
      </c>
      <c r="J54">
        <v>741.4</v>
      </c>
      <c r="K54" s="22">
        <v>45569</v>
      </c>
      <c r="L54" s="22">
        <v>45567</v>
      </c>
      <c r="M54" s="22">
        <v>45567</v>
      </c>
      <c r="N54">
        <v>2965.6</v>
      </c>
      <c r="O54">
        <v>2965.6</v>
      </c>
      <c r="P54" s="22">
        <v>45541.000347222223</v>
      </c>
      <c r="Q54" t="s">
        <v>104</v>
      </c>
      <c r="T54" t="s">
        <v>105</v>
      </c>
      <c r="U54" t="s">
        <v>106</v>
      </c>
      <c r="V54" t="s">
        <v>107</v>
      </c>
      <c r="W54" t="s">
        <v>446</v>
      </c>
      <c r="X54" t="s">
        <v>109</v>
      </c>
    </row>
    <row r="55" spans="1:24" x14ac:dyDescent="0.3">
      <c r="A55">
        <v>4823</v>
      </c>
      <c r="B55">
        <v>76227</v>
      </c>
      <c r="C55" t="s">
        <v>28</v>
      </c>
      <c r="D55">
        <v>122</v>
      </c>
      <c r="F55" t="s">
        <v>217</v>
      </c>
      <c r="G55" t="s">
        <v>445</v>
      </c>
      <c r="H55">
        <v>2</v>
      </c>
      <c r="I55">
        <v>2</v>
      </c>
      <c r="J55">
        <v>775</v>
      </c>
      <c r="K55" s="22">
        <v>45569</v>
      </c>
      <c r="L55" s="22">
        <v>45567</v>
      </c>
      <c r="M55" s="22">
        <v>45567</v>
      </c>
      <c r="N55">
        <v>1550.38</v>
      </c>
      <c r="O55">
        <v>1550.38</v>
      </c>
      <c r="P55" s="22">
        <v>45553.000347222223</v>
      </c>
      <c r="Q55" t="s">
        <v>104</v>
      </c>
      <c r="R55" t="s">
        <v>213</v>
      </c>
      <c r="S55" t="s">
        <v>363</v>
      </c>
      <c r="T55" t="s">
        <v>105</v>
      </c>
      <c r="U55" t="s">
        <v>106</v>
      </c>
      <c r="V55" t="s">
        <v>107</v>
      </c>
      <c r="W55" t="s">
        <v>446</v>
      </c>
      <c r="X55" t="s">
        <v>109</v>
      </c>
    </row>
    <row r="56" spans="1:24" x14ac:dyDescent="0.3">
      <c r="A56">
        <v>3831</v>
      </c>
      <c r="B56">
        <v>68357</v>
      </c>
      <c r="C56" t="s">
        <v>28</v>
      </c>
      <c r="D56">
        <v>122</v>
      </c>
      <c r="F56" t="s">
        <v>347</v>
      </c>
      <c r="G56" t="s">
        <v>445</v>
      </c>
      <c r="H56">
        <v>4</v>
      </c>
      <c r="I56">
        <v>3</v>
      </c>
      <c r="J56">
        <v>808.49</v>
      </c>
      <c r="K56" s="22">
        <v>45565</v>
      </c>
      <c r="L56" s="22">
        <v>45565</v>
      </c>
      <c r="M56" s="22">
        <v>45565</v>
      </c>
      <c r="N56">
        <v>3233.95</v>
      </c>
      <c r="O56">
        <v>3233.95</v>
      </c>
      <c r="P56" s="22">
        <v>45506.000347222223</v>
      </c>
      <c r="Q56" t="s">
        <v>104</v>
      </c>
      <c r="T56" t="s">
        <v>105</v>
      </c>
      <c r="U56" t="s">
        <v>106</v>
      </c>
      <c r="V56" t="s">
        <v>107</v>
      </c>
      <c r="W56" t="s">
        <v>446</v>
      </c>
      <c r="X56" t="s">
        <v>109</v>
      </c>
    </row>
    <row r="57" spans="1:24" x14ac:dyDescent="0.3">
      <c r="A57">
        <v>4511</v>
      </c>
      <c r="B57">
        <v>74398</v>
      </c>
      <c r="C57" t="s">
        <v>28</v>
      </c>
      <c r="D57">
        <v>122</v>
      </c>
      <c r="F57" t="s">
        <v>220</v>
      </c>
      <c r="G57" t="s">
        <v>445</v>
      </c>
      <c r="H57">
        <v>3</v>
      </c>
      <c r="I57">
        <v>2</v>
      </c>
      <c r="J57">
        <v>2505.85</v>
      </c>
      <c r="K57" s="22">
        <v>45566</v>
      </c>
      <c r="L57" s="22">
        <v>45565</v>
      </c>
      <c r="M57" s="22">
        <v>45565</v>
      </c>
      <c r="N57">
        <v>7517.56</v>
      </c>
      <c r="O57">
        <v>7517.56</v>
      </c>
      <c r="P57" s="22">
        <v>45541.000347222223</v>
      </c>
      <c r="Q57" t="s">
        <v>104</v>
      </c>
      <c r="T57" t="s">
        <v>105</v>
      </c>
      <c r="U57" t="s">
        <v>106</v>
      </c>
      <c r="V57" t="s">
        <v>107</v>
      </c>
      <c r="W57" t="s">
        <v>446</v>
      </c>
      <c r="X57" t="s">
        <v>109</v>
      </c>
    </row>
    <row r="58" spans="1:24" x14ac:dyDescent="0.3">
      <c r="A58">
        <v>4772</v>
      </c>
      <c r="B58">
        <v>75696</v>
      </c>
      <c r="C58" t="s">
        <v>28</v>
      </c>
      <c r="D58">
        <v>122</v>
      </c>
      <c r="F58" t="s">
        <v>375</v>
      </c>
      <c r="G58" t="s">
        <v>445</v>
      </c>
      <c r="H58">
        <v>3</v>
      </c>
      <c r="I58">
        <v>2</v>
      </c>
      <c r="J58">
        <v>5478.58</v>
      </c>
      <c r="K58" s="22">
        <v>45566</v>
      </c>
      <c r="L58" s="22">
        <v>45565</v>
      </c>
      <c r="M58" s="22">
        <v>45565</v>
      </c>
      <c r="N58">
        <v>16435.740000000002</v>
      </c>
      <c r="O58">
        <v>16435.740000000002</v>
      </c>
      <c r="P58" s="22">
        <v>45551.000347222223</v>
      </c>
      <c r="Q58" t="s">
        <v>104</v>
      </c>
      <c r="T58" t="s">
        <v>105</v>
      </c>
      <c r="U58" t="s">
        <v>106</v>
      </c>
      <c r="V58" t="s">
        <v>107</v>
      </c>
      <c r="W58" t="s">
        <v>446</v>
      </c>
      <c r="X58" t="s">
        <v>109</v>
      </c>
    </row>
    <row r="59" spans="1:24" x14ac:dyDescent="0.3">
      <c r="A59">
        <v>4806</v>
      </c>
      <c r="B59">
        <v>76163</v>
      </c>
      <c r="C59" t="s">
        <v>28</v>
      </c>
      <c r="D59">
        <v>122</v>
      </c>
      <c r="F59" t="s">
        <v>220</v>
      </c>
      <c r="G59" t="s">
        <v>445</v>
      </c>
      <c r="H59">
        <v>2</v>
      </c>
      <c r="I59">
        <v>1</v>
      </c>
      <c r="J59">
        <v>2845.76</v>
      </c>
      <c r="K59" s="22">
        <v>45567</v>
      </c>
      <c r="L59" s="22">
        <v>45565</v>
      </c>
      <c r="M59" s="22">
        <v>45565</v>
      </c>
      <c r="N59">
        <v>5691.53</v>
      </c>
      <c r="O59">
        <v>5691.53</v>
      </c>
      <c r="P59" s="22">
        <v>45553.000347222223</v>
      </c>
      <c r="Q59" t="s">
        <v>104</v>
      </c>
      <c r="T59" t="s">
        <v>105</v>
      </c>
      <c r="U59" t="s">
        <v>106</v>
      </c>
      <c r="V59" t="s">
        <v>107</v>
      </c>
      <c r="W59" t="s">
        <v>446</v>
      </c>
      <c r="X59" t="s">
        <v>109</v>
      </c>
    </row>
    <row r="60" spans="1:24" x14ac:dyDescent="0.3">
      <c r="A60">
        <v>4886</v>
      </c>
      <c r="B60">
        <v>77272</v>
      </c>
      <c r="C60" t="s">
        <v>28</v>
      </c>
      <c r="D60">
        <v>122</v>
      </c>
      <c r="F60" t="s">
        <v>375</v>
      </c>
      <c r="G60" t="s">
        <v>445</v>
      </c>
      <c r="H60">
        <v>2</v>
      </c>
      <c r="I60">
        <v>1</v>
      </c>
      <c r="J60">
        <v>3477.31</v>
      </c>
      <c r="K60" s="22">
        <v>45566</v>
      </c>
      <c r="L60" s="22">
        <v>45565</v>
      </c>
      <c r="M60" s="22">
        <v>45565</v>
      </c>
      <c r="N60">
        <v>6954.63</v>
      </c>
      <c r="O60">
        <v>6954.63</v>
      </c>
      <c r="P60" s="22">
        <v>45559.000347222223</v>
      </c>
      <c r="Q60" t="s">
        <v>104</v>
      </c>
      <c r="T60" t="s">
        <v>105</v>
      </c>
      <c r="U60" t="s">
        <v>106</v>
      </c>
      <c r="V60" t="s">
        <v>107</v>
      </c>
      <c r="W60" t="s">
        <v>446</v>
      </c>
      <c r="X60" t="s">
        <v>109</v>
      </c>
    </row>
    <row r="61" spans="1:24" x14ac:dyDescent="0.3">
      <c r="A61">
        <v>4403</v>
      </c>
      <c r="B61">
        <v>73454</v>
      </c>
      <c r="C61" t="s">
        <v>28</v>
      </c>
      <c r="D61">
        <v>122</v>
      </c>
      <c r="F61" t="s">
        <v>347</v>
      </c>
      <c r="G61" t="s">
        <v>445</v>
      </c>
      <c r="H61">
        <v>2</v>
      </c>
      <c r="I61">
        <v>1</v>
      </c>
      <c r="J61">
        <v>1079.9100000000001</v>
      </c>
      <c r="K61" s="22">
        <v>45561</v>
      </c>
      <c r="L61" s="22">
        <v>45560</v>
      </c>
      <c r="M61" s="22">
        <v>45560</v>
      </c>
      <c r="N61">
        <v>2028</v>
      </c>
      <c r="O61">
        <v>2028</v>
      </c>
      <c r="P61" s="22">
        <v>45538.000347222223</v>
      </c>
      <c r="Q61" t="s">
        <v>104</v>
      </c>
      <c r="T61" t="s">
        <v>105</v>
      </c>
      <c r="U61" t="s">
        <v>106</v>
      </c>
      <c r="V61" t="s">
        <v>107</v>
      </c>
      <c r="W61" t="s">
        <v>446</v>
      </c>
      <c r="X61" t="s">
        <v>109</v>
      </c>
    </row>
    <row r="62" spans="1:24" x14ac:dyDescent="0.3">
      <c r="A62">
        <v>4822</v>
      </c>
      <c r="B62">
        <v>76227</v>
      </c>
      <c r="C62" t="s">
        <v>28</v>
      </c>
      <c r="D62">
        <v>122</v>
      </c>
      <c r="F62" t="s">
        <v>217</v>
      </c>
      <c r="G62" t="s">
        <v>445</v>
      </c>
      <c r="H62">
        <v>2</v>
      </c>
      <c r="I62">
        <v>1</v>
      </c>
      <c r="J62">
        <v>775.38</v>
      </c>
      <c r="K62" s="22">
        <v>45562</v>
      </c>
      <c r="L62" s="22">
        <v>45560</v>
      </c>
      <c r="M62" s="22">
        <v>45560</v>
      </c>
      <c r="N62">
        <v>1550.38</v>
      </c>
      <c r="O62">
        <v>1550.38</v>
      </c>
      <c r="P62" s="22">
        <v>45553.000347222223</v>
      </c>
      <c r="Q62" t="s">
        <v>104</v>
      </c>
      <c r="R62" t="s">
        <v>213</v>
      </c>
      <c r="S62" t="s">
        <v>363</v>
      </c>
      <c r="T62" t="s">
        <v>105</v>
      </c>
      <c r="U62" t="s">
        <v>106</v>
      </c>
      <c r="V62" t="s">
        <v>107</v>
      </c>
      <c r="W62" t="s">
        <v>446</v>
      </c>
      <c r="X62" t="s">
        <v>109</v>
      </c>
    </row>
    <row r="63" spans="1:24" x14ac:dyDescent="0.3">
      <c r="A63">
        <v>3171</v>
      </c>
      <c r="B63">
        <v>61919</v>
      </c>
      <c r="C63" t="s">
        <v>28</v>
      </c>
      <c r="D63">
        <v>122</v>
      </c>
      <c r="F63" t="s">
        <v>347</v>
      </c>
      <c r="G63" t="s">
        <v>445</v>
      </c>
      <c r="H63">
        <v>5</v>
      </c>
      <c r="I63">
        <v>5</v>
      </c>
      <c r="J63">
        <v>1082.9000000000001</v>
      </c>
      <c r="K63" s="22">
        <v>45560</v>
      </c>
      <c r="L63" s="22">
        <v>45558</v>
      </c>
      <c r="M63" s="22">
        <v>45558</v>
      </c>
      <c r="N63">
        <v>5414.54</v>
      </c>
      <c r="O63">
        <v>5414.54</v>
      </c>
      <c r="P63" s="22">
        <v>45471.000347222223</v>
      </c>
      <c r="Q63" t="s">
        <v>104</v>
      </c>
      <c r="T63" t="s">
        <v>105</v>
      </c>
      <c r="U63" t="s">
        <v>106</v>
      </c>
      <c r="V63" t="s">
        <v>107</v>
      </c>
      <c r="W63" t="s">
        <v>446</v>
      </c>
      <c r="X63" t="s">
        <v>109</v>
      </c>
    </row>
    <row r="64" spans="1:24" x14ac:dyDescent="0.3">
      <c r="A64">
        <v>4022</v>
      </c>
      <c r="B64">
        <v>70302</v>
      </c>
      <c r="C64" t="s">
        <v>28</v>
      </c>
      <c r="D64">
        <v>122</v>
      </c>
      <c r="F64" t="s">
        <v>347</v>
      </c>
      <c r="G64" t="s">
        <v>445</v>
      </c>
      <c r="H64">
        <v>3</v>
      </c>
      <c r="I64">
        <v>2</v>
      </c>
      <c r="J64">
        <v>1716.78</v>
      </c>
      <c r="K64" s="22">
        <v>45558</v>
      </c>
      <c r="L64" s="22">
        <v>45558</v>
      </c>
      <c r="M64" s="22">
        <v>45558</v>
      </c>
      <c r="N64">
        <v>5150.34</v>
      </c>
      <c r="O64">
        <v>5150.34</v>
      </c>
      <c r="P64" s="22">
        <v>45518.000347222223</v>
      </c>
      <c r="Q64" t="s">
        <v>104</v>
      </c>
      <c r="T64" t="s">
        <v>105</v>
      </c>
      <c r="U64" t="s">
        <v>106</v>
      </c>
      <c r="V64" t="s">
        <v>107</v>
      </c>
      <c r="W64" t="s">
        <v>446</v>
      </c>
      <c r="X64" t="s">
        <v>109</v>
      </c>
    </row>
    <row r="65" spans="1:24" x14ac:dyDescent="0.3">
      <c r="A65">
        <v>4269</v>
      </c>
      <c r="B65">
        <v>71925</v>
      </c>
      <c r="C65" t="s">
        <v>28</v>
      </c>
      <c r="D65">
        <v>122</v>
      </c>
      <c r="F65" t="s">
        <v>220</v>
      </c>
      <c r="G65" t="s">
        <v>445</v>
      </c>
      <c r="H65">
        <v>3</v>
      </c>
      <c r="I65">
        <v>3</v>
      </c>
      <c r="J65">
        <v>2390.3000000000002</v>
      </c>
      <c r="K65" s="22">
        <v>45559</v>
      </c>
      <c r="L65" s="22">
        <v>45558</v>
      </c>
      <c r="M65" s="22">
        <v>45558</v>
      </c>
      <c r="N65">
        <v>7170.89</v>
      </c>
      <c r="O65">
        <v>7170.89</v>
      </c>
      <c r="P65" s="22">
        <v>45530.000347222223</v>
      </c>
      <c r="Q65" t="s">
        <v>104</v>
      </c>
      <c r="T65" t="s">
        <v>105</v>
      </c>
      <c r="U65" t="s">
        <v>106</v>
      </c>
      <c r="V65" t="s">
        <v>107</v>
      </c>
      <c r="W65" t="s">
        <v>446</v>
      </c>
      <c r="X65" t="s">
        <v>109</v>
      </c>
    </row>
    <row r="66" spans="1:24" x14ac:dyDescent="0.3">
      <c r="A66">
        <v>4402</v>
      </c>
      <c r="B66">
        <v>73446</v>
      </c>
      <c r="C66" t="s">
        <v>28</v>
      </c>
      <c r="D66">
        <v>122</v>
      </c>
      <c r="F66" t="s">
        <v>220</v>
      </c>
      <c r="G66" t="s">
        <v>445</v>
      </c>
      <c r="H66">
        <v>2</v>
      </c>
      <c r="I66">
        <v>2</v>
      </c>
      <c r="J66">
        <v>2823.51</v>
      </c>
      <c r="K66" s="22">
        <v>45559</v>
      </c>
      <c r="L66" s="22">
        <v>45558</v>
      </c>
      <c r="M66" s="22">
        <v>45558</v>
      </c>
      <c r="N66">
        <v>5647.01</v>
      </c>
      <c r="O66">
        <v>5647.01</v>
      </c>
      <c r="P66" s="22">
        <v>45538.000347222223</v>
      </c>
      <c r="Q66" t="s">
        <v>104</v>
      </c>
      <c r="T66" t="s">
        <v>105</v>
      </c>
      <c r="U66" t="s">
        <v>106</v>
      </c>
      <c r="V66" t="s">
        <v>107</v>
      </c>
      <c r="W66" t="s">
        <v>446</v>
      </c>
      <c r="X66" t="s">
        <v>109</v>
      </c>
    </row>
    <row r="67" spans="1:24" x14ac:dyDescent="0.3">
      <c r="A67">
        <v>4509</v>
      </c>
      <c r="B67">
        <v>74392</v>
      </c>
      <c r="C67" t="s">
        <v>28</v>
      </c>
      <c r="D67">
        <v>122</v>
      </c>
      <c r="F67" t="s">
        <v>375</v>
      </c>
      <c r="G67" t="s">
        <v>445</v>
      </c>
      <c r="H67">
        <v>2</v>
      </c>
      <c r="I67">
        <v>2</v>
      </c>
      <c r="J67">
        <v>5491.07</v>
      </c>
      <c r="K67" s="22">
        <v>45560</v>
      </c>
      <c r="L67" s="22">
        <v>45558</v>
      </c>
      <c r="M67" s="22">
        <v>45558</v>
      </c>
      <c r="N67">
        <v>10982.14</v>
      </c>
      <c r="O67">
        <v>10982.14</v>
      </c>
      <c r="P67" s="22">
        <v>45541.000347222223</v>
      </c>
      <c r="Q67" t="s">
        <v>104</v>
      </c>
      <c r="T67" t="s">
        <v>105</v>
      </c>
      <c r="U67" t="s">
        <v>106</v>
      </c>
      <c r="V67" t="s">
        <v>107</v>
      </c>
      <c r="W67" t="s">
        <v>446</v>
      </c>
      <c r="X67" t="s">
        <v>109</v>
      </c>
    </row>
    <row r="68" spans="1:24" x14ac:dyDescent="0.3">
      <c r="A68">
        <v>4510</v>
      </c>
      <c r="B68">
        <v>74398</v>
      </c>
      <c r="C68" t="s">
        <v>28</v>
      </c>
      <c r="D68">
        <v>122</v>
      </c>
      <c r="F68" t="s">
        <v>220</v>
      </c>
      <c r="G68" t="s">
        <v>445</v>
      </c>
      <c r="H68">
        <v>3</v>
      </c>
      <c r="I68">
        <v>1</v>
      </c>
      <c r="J68">
        <v>2505.86</v>
      </c>
      <c r="K68" s="22">
        <v>45559</v>
      </c>
      <c r="L68" s="22">
        <v>45558</v>
      </c>
      <c r="M68" s="22">
        <v>45558</v>
      </c>
      <c r="N68">
        <v>7517.56</v>
      </c>
      <c r="O68">
        <v>7517.56</v>
      </c>
      <c r="P68" s="22">
        <v>45541.000347222223</v>
      </c>
      <c r="Q68" t="s">
        <v>104</v>
      </c>
      <c r="T68" t="s">
        <v>105</v>
      </c>
      <c r="U68" t="s">
        <v>106</v>
      </c>
      <c r="V68" t="s">
        <v>107</v>
      </c>
      <c r="W68" t="s">
        <v>446</v>
      </c>
      <c r="X68" t="s">
        <v>109</v>
      </c>
    </row>
    <row r="69" spans="1:24" x14ac:dyDescent="0.3">
      <c r="A69">
        <v>4771</v>
      </c>
      <c r="B69">
        <v>75696</v>
      </c>
      <c r="C69" t="s">
        <v>28</v>
      </c>
      <c r="D69">
        <v>122</v>
      </c>
      <c r="F69" t="s">
        <v>375</v>
      </c>
      <c r="G69" t="s">
        <v>445</v>
      </c>
      <c r="H69">
        <v>3</v>
      </c>
      <c r="I69">
        <v>1</v>
      </c>
      <c r="J69">
        <v>5478.58</v>
      </c>
      <c r="K69" s="22">
        <v>45559</v>
      </c>
      <c r="L69" s="22">
        <v>45558</v>
      </c>
      <c r="M69" s="22">
        <v>45558</v>
      </c>
      <c r="N69">
        <v>16435.740000000002</v>
      </c>
      <c r="O69">
        <v>16435.740000000002</v>
      </c>
      <c r="P69" s="22">
        <v>45551.000347222223</v>
      </c>
      <c r="Q69" t="s">
        <v>104</v>
      </c>
      <c r="T69" t="s">
        <v>105</v>
      </c>
      <c r="U69" t="s">
        <v>106</v>
      </c>
      <c r="V69" t="s">
        <v>107</v>
      </c>
      <c r="W69" t="s">
        <v>446</v>
      </c>
      <c r="X69" t="s">
        <v>109</v>
      </c>
    </row>
    <row r="70" spans="1:24" x14ac:dyDescent="0.3">
      <c r="A70">
        <v>4270</v>
      </c>
      <c r="B70">
        <v>71928</v>
      </c>
      <c r="C70" t="s">
        <v>28</v>
      </c>
      <c r="D70">
        <v>122</v>
      </c>
      <c r="F70" t="s">
        <v>347</v>
      </c>
      <c r="G70" t="s">
        <v>445</v>
      </c>
      <c r="H70">
        <v>2</v>
      </c>
      <c r="I70">
        <v>1</v>
      </c>
      <c r="J70">
        <v>839.01</v>
      </c>
      <c r="K70" s="22">
        <v>45554</v>
      </c>
      <c r="L70" s="22">
        <v>45553</v>
      </c>
      <c r="M70" s="22">
        <v>45553</v>
      </c>
      <c r="N70">
        <v>1678.01</v>
      </c>
      <c r="O70">
        <v>1678.01</v>
      </c>
      <c r="P70" s="22">
        <v>45530.000347222223</v>
      </c>
      <c r="Q70" t="s">
        <v>104</v>
      </c>
      <c r="T70" t="s">
        <v>105</v>
      </c>
      <c r="U70" t="s">
        <v>106</v>
      </c>
      <c r="V70" t="s">
        <v>107</v>
      </c>
      <c r="W70" t="s">
        <v>446</v>
      </c>
      <c r="X70" t="s">
        <v>109</v>
      </c>
    </row>
    <row r="71" spans="1:24" x14ac:dyDescent="0.3">
      <c r="A71">
        <v>3036</v>
      </c>
      <c r="B71">
        <v>60187</v>
      </c>
      <c r="C71" t="s">
        <v>28</v>
      </c>
      <c r="D71">
        <v>122</v>
      </c>
      <c r="F71" t="s">
        <v>347</v>
      </c>
      <c r="G71" t="s">
        <v>445</v>
      </c>
      <c r="H71">
        <v>4</v>
      </c>
      <c r="I71">
        <v>4</v>
      </c>
      <c r="J71">
        <v>1179.9100000000001</v>
      </c>
      <c r="K71" s="22">
        <v>45551</v>
      </c>
      <c r="L71" s="22">
        <v>45551</v>
      </c>
      <c r="M71" s="22">
        <v>45551</v>
      </c>
      <c r="N71">
        <v>4719.6400000000003</v>
      </c>
      <c r="O71">
        <v>4719.6400000000003</v>
      </c>
      <c r="P71" s="22">
        <v>45464.000347222223</v>
      </c>
      <c r="Q71" t="s">
        <v>104</v>
      </c>
      <c r="T71" t="s">
        <v>105</v>
      </c>
      <c r="U71" t="s">
        <v>106</v>
      </c>
      <c r="V71" t="s">
        <v>107</v>
      </c>
      <c r="W71" t="s">
        <v>446</v>
      </c>
      <c r="X71" t="s">
        <v>109</v>
      </c>
    </row>
    <row r="72" spans="1:24" x14ac:dyDescent="0.3">
      <c r="A72">
        <v>4266</v>
      </c>
      <c r="B72">
        <v>71917</v>
      </c>
      <c r="C72" t="s">
        <v>28</v>
      </c>
      <c r="D72">
        <v>122</v>
      </c>
      <c r="F72" t="s">
        <v>375</v>
      </c>
      <c r="G72" t="s">
        <v>445</v>
      </c>
      <c r="H72">
        <v>3</v>
      </c>
      <c r="I72">
        <v>3</v>
      </c>
      <c r="J72">
        <v>3888.78</v>
      </c>
      <c r="K72" s="22">
        <v>45552</v>
      </c>
      <c r="L72" s="22">
        <v>45551</v>
      </c>
      <c r="M72" s="22">
        <v>45551</v>
      </c>
      <c r="N72">
        <v>11666.34</v>
      </c>
      <c r="O72">
        <v>11666.34</v>
      </c>
      <c r="P72" s="22">
        <v>45530.000347222223</v>
      </c>
      <c r="Q72" t="s">
        <v>104</v>
      </c>
      <c r="T72" t="s">
        <v>105</v>
      </c>
      <c r="U72" t="s">
        <v>106</v>
      </c>
      <c r="V72" t="s">
        <v>107</v>
      </c>
      <c r="W72" t="s">
        <v>446</v>
      </c>
      <c r="X72" t="s">
        <v>109</v>
      </c>
    </row>
    <row r="73" spans="1:24" x14ac:dyDescent="0.3">
      <c r="A73">
        <v>4268</v>
      </c>
      <c r="B73">
        <v>71925</v>
      </c>
      <c r="C73" t="s">
        <v>28</v>
      </c>
      <c r="D73">
        <v>122</v>
      </c>
      <c r="F73" t="s">
        <v>220</v>
      </c>
      <c r="G73" t="s">
        <v>445</v>
      </c>
      <c r="H73">
        <v>3</v>
      </c>
      <c r="I73">
        <v>2</v>
      </c>
      <c r="J73">
        <v>2390.3000000000002</v>
      </c>
      <c r="K73" s="22">
        <v>45552</v>
      </c>
      <c r="L73" s="22">
        <v>45551</v>
      </c>
      <c r="M73" s="22">
        <v>45551</v>
      </c>
      <c r="N73">
        <v>7170.89</v>
      </c>
      <c r="O73">
        <v>7170.89</v>
      </c>
      <c r="P73" s="22">
        <v>45530.000347222223</v>
      </c>
      <c r="Q73" t="s">
        <v>104</v>
      </c>
      <c r="T73" t="s">
        <v>105</v>
      </c>
      <c r="U73" t="s">
        <v>106</v>
      </c>
      <c r="V73" t="s">
        <v>107</v>
      </c>
      <c r="W73" t="s">
        <v>446</v>
      </c>
      <c r="X73" t="s">
        <v>109</v>
      </c>
    </row>
    <row r="74" spans="1:24" x14ac:dyDescent="0.3">
      <c r="A74">
        <v>4401</v>
      </c>
      <c r="B74">
        <v>73446</v>
      </c>
      <c r="C74" t="s">
        <v>28</v>
      </c>
      <c r="D74">
        <v>122</v>
      </c>
      <c r="F74" t="s">
        <v>220</v>
      </c>
      <c r="G74" t="s">
        <v>445</v>
      </c>
      <c r="H74">
        <v>2</v>
      </c>
      <c r="I74">
        <v>1</v>
      </c>
      <c r="J74">
        <v>2823.5</v>
      </c>
      <c r="K74" s="22">
        <v>45552</v>
      </c>
      <c r="L74" s="22">
        <v>45551</v>
      </c>
      <c r="M74" s="22">
        <v>45551</v>
      </c>
      <c r="N74">
        <v>5647.01</v>
      </c>
      <c r="O74">
        <v>5647.01</v>
      </c>
      <c r="P74" s="22">
        <v>45538.000347222223</v>
      </c>
      <c r="Q74" t="s">
        <v>104</v>
      </c>
      <c r="T74" t="s">
        <v>105</v>
      </c>
      <c r="U74" t="s">
        <v>106</v>
      </c>
      <c r="V74" t="s">
        <v>107</v>
      </c>
      <c r="W74" t="s">
        <v>446</v>
      </c>
      <c r="X74" t="s">
        <v>109</v>
      </c>
    </row>
    <row r="75" spans="1:24" x14ac:dyDescent="0.3">
      <c r="A75">
        <v>4508</v>
      </c>
      <c r="B75">
        <v>74392</v>
      </c>
      <c r="C75" t="s">
        <v>28</v>
      </c>
      <c r="D75">
        <v>122</v>
      </c>
      <c r="F75" t="s">
        <v>375</v>
      </c>
      <c r="G75" t="s">
        <v>445</v>
      </c>
      <c r="H75">
        <v>2</v>
      </c>
      <c r="I75">
        <v>1</v>
      </c>
      <c r="J75">
        <v>5491.07</v>
      </c>
      <c r="K75" s="22">
        <v>45553</v>
      </c>
      <c r="L75" s="22">
        <v>45551</v>
      </c>
      <c r="M75" s="22">
        <v>45551</v>
      </c>
      <c r="N75">
        <v>10982.14</v>
      </c>
      <c r="O75">
        <v>10982.14</v>
      </c>
      <c r="P75" s="22">
        <v>45541.000347222223</v>
      </c>
      <c r="Q75" t="s">
        <v>104</v>
      </c>
      <c r="T75" t="s">
        <v>105</v>
      </c>
      <c r="U75" t="s">
        <v>106</v>
      </c>
      <c r="V75" t="s">
        <v>107</v>
      </c>
      <c r="W75" t="s">
        <v>446</v>
      </c>
      <c r="X75" t="s">
        <v>109</v>
      </c>
    </row>
    <row r="76" spans="1:24" x14ac:dyDescent="0.3">
      <c r="A76">
        <v>3830</v>
      </c>
      <c r="B76">
        <v>68357</v>
      </c>
      <c r="C76" t="s">
        <v>28</v>
      </c>
      <c r="D76">
        <v>122</v>
      </c>
      <c r="F76" t="s">
        <v>347</v>
      </c>
      <c r="G76" t="s">
        <v>445</v>
      </c>
      <c r="H76">
        <v>4</v>
      </c>
      <c r="I76">
        <v>2</v>
      </c>
      <c r="J76">
        <v>808.49</v>
      </c>
      <c r="K76" s="22">
        <v>45548</v>
      </c>
      <c r="L76" s="22">
        <v>45546</v>
      </c>
      <c r="M76" s="22">
        <v>45546</v>
      </c>
      <c r="N76">
        <v>3233.95</v>
      </c>
      <c r="O76">
        <v>3233.95</v>
      </c>
      <c r="P76" s="22">
        <v>45506.000347222223</v>
      </c>
      <c r="Q76" t="s">
        <v>104</v>
      </c>
      <c r="T76" t="s">
        <v>105</v>
      </c>
      <c r="U76" t="s">
        <v>106</v>
      </c>
      <c r="V76" t="s">
        <v>107</v>
      </c>
      <c r="W76" t="s">
        <v>446</v>
      </c>
      <c r="X76" t="s">
        <v>109</v>
      </c>
    </row>
    <row r="77" spans="1:24" x14ac:dyDescent="0.3">
      <c r="A77">
        <v>3170</v>
      </c>
      <c r="B77">
        <v>61919</v>
      </c>
      <c r="C77" t="s">
        <v>28</v>
      </c>
      <c r="D77">
        <v>122</v>
      </c>
      <c r="F77" t="s">
        <v>347</v>
      </c>
      <c r="G77" t="s">
        <v>445</v>
      </c>
      <c r="H77">
        <v>5</v>
      </c>
      <c r="I77">
        <v>4</v>
      </c>
      <c r="J77">
        <v>1082.9100000000001</v>
      </c>
      <c r="K77" s="22">
        <v>45545</v>
      </c>
      <c r="L77" s="22">
        <v>45544</v>
      </c>
      <c r="M77" s="22">
        <v>45544</v>
      </c>
      <c r="N77">
        <v>5414.54</v>
      </c>
      <c r="O77">
        <v>5414.54</v>
      </c>
      <c r="P77" s="22">
        <v>45471.000347222223</v>
      </c>
      <c r="Q77" t="s">
        <v>104</v>
      </c>
      <c r="T77" t="s">
        <v>105</v>
      </c>
      <c r="U77" t="s">
        <v>106</v>
      </c>
      <c r="V77" t="s">
        <v>107</v>
      </c>
      <c r="W77" t="s">
        <v>446</v>
      </c>
      <c r="X77" t="s">
        <v>109</v>
      </c>
    </row>
    <row r="78" spans="1:24" x14ac:dyDescent="0.3">
      <c r="A78">
        <v>2842</v>
      </c>
      <c r="B78">
        <v>58906</v>
      </c>
      <c r="C78" t="s">
        <v>28</v>
      </c>
      <c r="D78">
        <v>122</v>
      </c>
      <c r="F78" t="s">
        <v>347</v>
      </c>
      <c r="G78" t="s">
        <v>445</v>
      </c>
      <c r="H78">
        <v>4</v>
      </c>
      <c r="I78">
        <v>4</v>
      </c>
      <c r="J78">
        <v>2079.4499999999998</v>
      </c>
      <c r="K78" s="22">
        <v>45544</v>
      </c>
      <c r="L78" s="22">
        <v>45544</v>
      </c>
      <c r="M78" s="22">
        <v>45544</v>
      </c>
      <c r="N78">
        <v>8317.83</v>
      </c>
      <c r="O78">
        <v>8317.83</v>
      </c>
      <c r="P78" s="22">
        <v>45457.000347222223</v>
      </c>
      <c r="Q78" t="s">
        <v>104</v>
      </c>
      <c r="T78" t="s">
        <v>105</v>
      </c>
      <c r="U78" t="s">
        <v>106</v>
      </c>
      <c r="V78" t="s">
        <v>107</v>
      </c>
      <c r="W78" t="s">
        <v>446</v>
      </c>
      <c r="X78" t="s">
        <v>109</v>
      </c>
    </row>
    <row r="79" spans="1:24" x14ac:dyDescent="0.3">
      <c r="A79">
        <v>4008</v>
      </c>
      <c r="B79">
        <v>70249</v>
      </c>
      <c r="C79" t="s">
        <v>28</v>
      </c>
      <c r="D79">
        <v>122</v>
      </c>
      <c r="F79" t="s">
        <v>375</v>
      </c>
      <c r="G79" t="s">
        <v>445</v>
      </c>
      <c r="H79">
        <v>4</v>
      </c>
      <c r="I79">
        <v>4</v>
      </c>
      <c r="J79">
        <v>4513.0600000000004</v>
      </c>
      <c r="K79" s="22">
        <v>45545</v>
      </c>
      <c r="L79" s="22">
        <v>45544</v>
      </c>
      <c r="M79" s="22">
        <v>45544</v>
      </c>
      <c r="N79">
        <v>18052.240000000002</v>
      </c>
      <c r="O79">
        <v>18052.240000000002</v>
      </c>
      <c r="P79" s="22">
        <v>45518.000347222223</v>
      </c>
      <c r="Q79" t="s">
        <v>104</v>
      </c>
      <c r="T79" t="s">
        <v>105</v>
      </c>
      <c r="U79" t="s">
        <v>106</v>
      </c>
      <c r="V79" t="s">
        <v>107</v>
      </c>
      <c r="W79" t="s">
        <v>446</v>
      </c>
      <c r="X79" t="s">
        <v>109</v>
      </c>
    </row>
    <row r="80" spans="1:24" x14ac:dyDescent="0.3">
      <c r="A80">
        <v>4181</v>
      </c>
      <c r="B80">
        <v>71437</v>
      </c>
      <c r="C80" t="s">
        <v>28</v>
      </c>
      <c r="D80">
        <v>122</v>
      </c>
      <c r="F80" t="s">
        <v>375</v>
      </c>
      <c r="G80" t="s">
        <v>445</v>
      </c>
      <c r="H80">
        <v>3</v>
      </c>
      <c r="I80">
        <v>3</v>
      </c>
      <c r="J80">
        <v>4159.7</v>
      </c>
      <c r="K80" s="22">
        <v>45545</v>
      </c>
      <c r="L80" s="22">
        <v>45544</v>
      </c>
      <c r="M80" s="22">
        <v>45544</v>
      </c>
      <c r="N80">
        <v>12479.09</v>
      </c>
      <c r="O80">
        <v>12479.09</v>
      </c>
      <c r="P80" s="22">
        <v>45525.000347222223</v>
      </c>
      <c r="Q80" t="s">
        <v>104</v>
      </c>
      <c r="T80" t="s">
        <v>105</v>
      </c>
      <c r="U80" t="s">
        <v>106</v>
      </c>
      <c r="V80" t="s">
        <v>107</v>
      </c>
      <c r="W80" t="s">
        <v>446</v>
      </c>
      <c r="X80" t="s">
        <v>109</v>
      </c>
    </row>
    <row r="81" spans="1:24" x14ac:dyDescent="0.3">
      <c r="A81">
        <v>4183</v>
      </c>
      <c r="B81">
        <v>71447</v>
      </c>
      <c r="C81" t="s">
        <v>28</v>
      </c>
      <c r="D81">
        <v>122</v>
      </c>
      <c r="F81" t="s">
        <v>220</v>
      </c>
      <c r="G81" t="s">
        <v>445</v>
      </c>
      <c r="H81">
        <v>2</v>
      </c>
      <c r="I81">
        <v>2</v>
      </c>
      <c r="J81">
        <v>3333.98</v>
      </c>
      <c r="K81" s="22">
        <v>45545</v>
      </c>
      <c r="L81" s="22">
        <v>45544</v>
      </c>
      <c r="M81" s="22">
        <v>45544</v>
      </c>
      <c r="N81">
        <v>6667.96</v>
      </c>
      <c r="O81">
        <v>6667.96</v>
      </c>
      <c r="P81" s="22">
        <v>45525.000347222223</v>
      </c>
      <c r="Q81" t="s">
        <v>104</v>
      </c>
      <c r="T81" t="s">
        <v>105</v>
      </c>
      <c r="U81" t="s">
        <v>106</v>
      </c>
      <c r="V81" t="s">
        <v>107</v>
      </c>
      <c r="W81" t="s">
        <v>446</v>
      </c>
      <c r="X81" t="s">
        <v>109</v>
      </c>
    </row>
    <row r="82" spans="1:24" x14ac:dyDescent="0.3">
      <c r="A82">
        <v>4265</v>
      </c>
      <c r="B82">
        <v>71917</v>
      </c>
      <c r="C82" t="s">
        <v>28</v>
      </c>
      <c r="D82">
        <v>122</v>
      </c>
      <c r="F82" t="s">
        <v>375</v>
      </c>
      <c r="G82" t="s">
        <v>445</v>
      </c>
      <c r="H82">
        <v>3</v>
      </c>
      <c r="I82">
        <v>2</v>
      </c>
      <c r="J82">
        <v>3888.78</v>
      </c>
      <c r="K82" s="22">
        <v>45545</v>
      </c>
      <c r="L82" s="22">
        <v>45544</v>
      </c>
      <c r="M82" s="22">
        <v>45544</v>
      </c>
      <c r="N82">
        <v>11666.34</v>
      </c>
      <c r="O82">
        <v>11666.34</v>
      </c>
      <c r="P82" s="22">
        <v>45530.000347222223</v>
      </c>
      <c r="Q82" t="s">
        <v>104</v>
      </c>
      <c r="T82" t="s">
        <v>105</v>
      </c>
      <c r="U82" t="s">
        <v>106</v>
      </c>
      <c r="V82" t="s">
        <v>107</v>
      </c>
      <c r="W82" t="s">
        <v>446</v>
      </c>
      <c r="X82" t="s">
        <v>109</v>
      </c>
    </row>
    <row r="83" spans="1:24" x14ac:dyDescent="0.3">
      <c r="A83">
        <v>4267</v>
      </c>
      <c r="B83">
        <v>71925</v>
      </c>
      <c r="C83" t="s">
        <v>28</v>
      </c>
      <c r="D83">
        <v>122</v>
      </c>
      <c r="F83" t="s">
        <v>220</v>
      </c>
      <c r="G83" t="s">
        <v>445</v>
      </c>
      <c r="H83">
        <v>3</v>
      </c>
      <c r="I83">
        <v>1</v>
      </c>
      <c r="J83">
        <v>2390.29</v>
      </c>
      <c r="K83" s="22">
        <v>45545</v>
      </c>
      <c r="L83" s="22">
        <v>45544</v>
      </c>
      <c r="M83" s="22">
        <v>45544</v>
      </c>
      <c r="N83">
        <v>7170.89</v>
      </c>
      <c r="O83">
        <v>7170.89</v>
      </c>
      <c r="P83" s="22">
        <v>45530.000347222223</v>
      </c>
      <c r="Q83" t="s">
        <v>104</v>
      </c>
      <c r="T83" t="s">
        <v>105</v>
      </c>
      <c r="U83" t="s">
        <v>106</v>
      </c>
      <c r="V83" t="s">
        <v>107</v>
      </c>
      <c r="W83" t="s">
        <v>446</v>
      </c>
      <c r="X83" t="s">
        <v>109</v>
      </c>
    </row>
    <row r="84" spans="1:24" x14ac:dyDescent="0.3">
      <c r="A84">
        <v>4021</v>
      </c>
      <c r="B84">
        <v>70302</v>
      </c>
      <c r="C84" t="s">
        <v>28</v>
      </c>
      <c r="D84">
        <v>122</v>
      </c>
      <c r="F84" t="s">
        <v>347</v>
      </c>
      <c r="G84" t="s">
        <v>445</v>
      </c>
      <c r="H84">
        <v>3</v>
      </c>
      <c r="I84">
        <v>1</v>
      </c>
      <c r="J84">
        <v>1716.78</v>
      </c>
      <c r="K84" s="22">
        <v>45541</v>
      </c>
      <c r="L84" s="22">
        <v>45539</v>
      </c>
      <c r="M84" s="22">
        <v>45539</v>
      </c>
      <c r="N84">
        <v>5150.34</v>
      </c>
      <c r="O84">
        <v>5150.34</v>
      </c>
      <c r="P84" s="22">
        <v>45518.000347222223</v>
      </c>
      <c r="Q84" t="s">
        <v>104</v>
      </c>
      <c r="T84" t="s">
        <v>105</v>
      </c>
      <c r="U84" t="s">
        <v>106</v>
      </c>
      <c r="V84" t="s">
        <v>107</v>
      </c>
      <c r="W84" t="s">
        <v>446</v>
      </c>
      <c r="X84" t="s">
        <v>109</v>
      </c>
    </row>
    <row r="85" spans="1:24" x14ac:dyDescent="0.3">
      <c r="A85">
        <v>4004</v>
      </c>
      <c r="B85">
        <v>70216</v>
      </c>
      <c r="C85" t="s">
        <v>28</v>
      </c>
      <c r="D85">
        <v>122</v>
      </c>
      <c r="F85" t="s">
        <v>220</v>
      </c>
      <c r="G85" t="s">
        <v>445</v>
      </c>
      <c r="H85">
        <v>2</v>
      </c>
      <c r="I85">
        <v>2</v>
      </c>
      <c r="J85">
        <v>2777.6</v>
      </c>
      <c r="K85" s="22">
        <v>45538</v>
      </c>
      <c r="L85" s="22">
        <v>45537</v>
      </c>
      <c r="M85" s="22">
        <v>45537</v>
      </c>
      <c r="N85">
        <v>5555.19</v>
      </c>
      <c r="O85">
        <v>5555.19</v>
      </c>
      <c r="P85" s="22">
        <v>45518.000347222223</v>
      </c>
      <c r="Q85" t="s">
        <v>104</v>
      </c>
      <c r="R85" t="s">
        <v>112</v>
      </c>
      <c r="S85" t="s">
        <v>113</v>
      </c>
      <c r="T85" t="s">
        <v>105</v>
      </c>
      <c r="U85" t="s">
        <v>106</v>
      </c>
      <c r="V85" t="s">
        <v>107</v>
      </c>
      <c r="W85" t="s">
        <v>446</v>
      </c>
      <c r="X85" t="s">
        <v>109</v>
      </c>
    </row>
    <row r="86" spans="1:24" x14ac:dyDescent="0.3">
      <c r="A86">
        <v>4007</v>
      </c>
      <c r="B86">
        <v>70249</v>
      </c>
      <c r="C86" t="s">
        <v>28</v>
      </c>
      <c r="D86">
        <v>122</v>
      </c>
      <c r="F86" t="s">
        <v>375</v>
      </c>
      <c r="G86" t="s">
        <v>445</v>
      </c>
      <c r="H86">
        <v>4</v>
      </c>
      <c r="I86">
        <v>3</v>
      </c>
      <c r="J86">
        <v>4513.0600000000004</v>
      </c>
      <c r="K86" s="22">
        <v>45538</v>
      </c>
      <c r="L86" s="22">
        <v>45537</v>
      </c>
      <c r="M86" s="22">
        <v>45537</v>
      </c>
      <c r="N86">
        <v>18052.240000000002</v>
      </c>
      <c r="O86">
        <v>18052.240000000002</v>
      </c>
      <c r="P86" s="22">
        <v>45518.000347222223</v>
      </c>
      <c r="Q86" t="s">
        <v>104</v>
      </c>
      <c r="T86" t="s">
        <v>105</v>
      </c>
      <c r="U86" t="s">
        <v>106</v>
      </c>
      <c r="V86" t="s">
        <v>107</v>
      </c>
      <c r="W86" t="s">
        <v>446</v>
      </c>
      <c r="X86" t="s">
        <v>109</v>
      </c>
    </row>
    <row r="87" spans="1:24" x14ac:dyDescent="0.3">
      <c r="A87">
        <v>4180</v>
      </c>
      <c r="B87">
        <v>71437</v>
      </c>
      <c r="C87" t="s">
        <v>28</v>
      </c>
      <c r="D87">
        <v>122</v>
      </c>
      <c r="F87" t="s">
        <v>375</v>
      </c>
      <c r="G87" t="s">
        <v>445</v>
      </c>
      <c r="H87">
        <v>3</v>
      </c>
      <c r="I87">
        <v>2</v>
      </c>
      <c r="J87">
        <v>4159.7</v>
      </c>
      <c r="K87" s="22">
        <v>45538</v>
      </c>
      <c r="L87" s="22">
        <v>45537</v>
      </c>
      <c r="M87" s="22">
        <v>45537</v>
      </c>
      <c r="N87">
        <v>12479.09</v>
      </c>
      <c r="O87">
        <v>12479.09</v>
      </c>
      <c r="P87" s="22">
        <v>45525.000347222223</v>
      </c>
      <c r="Q87" t="s">
        <v>104</v>
      </c>
      <c r="T87" t="s">
        <v>105</v>
      </c>
      <c r="U87" t="s">
        <v>106</v>
      </c>
      <c r="V87" t="s">
        <v>107</v>
      </c>
      <c r="W87" t="s">
        <v>446</v>
      </c>
      <c r="X87" t="s">
        <v>109</v>
      </c>
    </row>
    <row r="88" spans="1:24" x14ac:dyDescent="0.3">
      <c r="A88">
        <v>4182</v>
      </c>
      <c r="B88">
        <v>71447</v>
      </c>
      <c r="C88" t="s">
        <v>28</v>
      </c>
      <c r="D88">
        <v>122</v>
      </c>
      <c r="F88" t="s">
        <v>220</v>
      </c>
      <c r="G88" t="s">
        <v>445</v>
      </c>
      <c r="H88">
        <v>2</v>
      </c>
      <c r="I88">
        <v>1</v>
      </c>
      <c r="J88">
        <v>3333.98</v>
      </c>
      <c r="K88" s="22">
        <v>45538</v>
      </c>
      <c r="L88" s="22">
        <v>45537</v>
      </c>
      <c r="M88" s="22">
        <v>45537</v>
      </c>
      <c r="N88">
        <v>6667.96</v>
      </c>
      <c r="O88">
        <v>6667.96</v>
      </c>
      <c r="P88" s="22">
        <v>45525.000347222223</v>
      </c>
      <c r="Q88" t="s">
        <v>104</v>
      </c>
      <c r="T88" t="s">
        <v>105</v>
      </c>
      <c r="U88" t="s">
        <v>106</v>
      </c>
      <c r="V88" t="s">
        <v>107</v>
      </c>
      <c r="W88" t="s">
        <v>446</v>
      </c>
      <c r="X88" t="s">
        <v>109</v>
      </c>
    </row>
    <row r="89" spans="1:24" x14ac:dyDescent="0.3">
      <c r="A89">
        <v>4188</v>
      </c>
      <c r="B89">
        <v>71476</v>
      </c>
      <c r="C89" t="s">
        <v>28</v>
      </c>
      <c r="D89">
        <v>122</v>
      </c>
      <c r="F89" t="s">
        <v>195</v>
      </c>
      <c r="G89" t="s">
        <v>445</v>
      </c>
      <c r="H89">
        <v>2</v>
      </c>
      <c r="I89">
        <v>2</v>
      </c>
      <c r="J89">
        <v>2453.66</v>
      </c>
      <c r="K89" s="22">
        <v>45537</v>
      </c>
      <c r="L89" s="22">
        <v>45537</v>
      </c>
      <c r="M89" s="22">
        <v>45537</v>
      </c>
      <c r="N89">
        <v>4907.33</v>
      </c>
      <c r="O89">
        <v>4907.33</v>
      </c>
      <c r="P89" s="22">
        <v>45525.000347222223</v>
      </c>
      <c r="Q89" t="s">
        <v>104</v>
      </c>
      <c r="T89" t="s">
        <v>105</v>
      </c>
      <c r="U89" t="s">
        <v>106</v>
      </c>
      <c r="V89" t="s">
        <v>107</v>
      </c>
      <c r="W89" t="s">
        <v>446</v>
      </c>
      <c r="X89" t="s">
        <v>109</v>
      </c>
    </row>
    <row r="90" spans="1:24" x14ac:dyDescent="0.3">
      <c r="A90">
        <v>4264</v>
      </c>
      <c r="B90">
        <v>71917</v>
      </c>
      <c r="C90" t="s">
        <v>28</v>
      </c>
      <c r="D90">
        <v>122</v>
      </c>
      <c r="F90" t="s">
        <v>375</v>
      </c>
      <c r="G90" t="s">
        <v>445</v>
      </c>
      <c r="H90">
        <v>3</v>
      </c>
      <c r="I90">
        <v>1</v>
      </c>
      <c r="J90">
        <v>3888.78</v>
      </c>
      <c r="K90" s="22">
        <v>45538</v>
      </c>
      <c r="L90" s="22">
        <v>45537</v>
      </c>
      <c r="M90" s="22">
        <v>45537</v>
      </c>
      <c r="N90">
        <v>11666.34</v>
      </c>
      <c r="O90">
        <v>11666.34</v>
      </c>
      <c r="P90" s="22">
        <v>45530.000347222223</v>
      </c>
      <c r="Q90" t="s">
        <v>104</v>
      </c>
      <c r="T90" t="s">
        <v>105</v>
      </c>
      <c r="U90" t="s">
        <v>106</v>
      </c>
      <c r="V90" t="s">
        <v>107</v>
      </c>
      <c r="W90" t="s">
        <v>446</v>
      </c>
      <c r="X90" t="s">
        <v>109</v>
      </c>
    </row>
    <row r="91" spans="1:24" x14ac:dyDescent="0.3">
      <c r="A91">
        <v>3035</v>
      </c>
      <c r="B91">
        <v>60187</v>
      </c>
      <c r="C91" t="s">
        <v>28</v>
      </c>
      <c r="D91">
        <v>122</v>
      </c>
      <c r="F91" t="s">
        <v>347</v>
      </c>
      <c r="G91" t="s">
        <v>445</v>
      </c>
      <c r="H91">
        <v>4</v>
      </c>
      <c r="I91">
        <v>3</v>
      </c>
      <c r="J91">
        <v>1179.9100000000001</v>
      </c>
      <c r="K91" s="22">
        <v>45537</v>
      </c>
      <c r="L91" s="22">
        <v>45537</v>
      </c>
      <c r="M91" s="22">
        <v>45537</v>
      </c>
      <c r="N91">
        <v>4719.6400000000003</v>
      </c>
      <c r="O91">
        <v>4719.6400000000003</v>
      </c>
      <c r="P91" s="22">
        <v>45464.000347222223</v>
      </c>
      <c r="Q91" t="s">
        <v>104</v>
      </c>
      <c r="T91" t="s">
        <v>105</v>
      </c>
      <c r="U91" t="s">
        <v>106</v>
      </c>
      <c r="V91" t="s">
        <v>107</v>
      </c>
      <c r="W91" t="s">
        <v>446</v>
      </c>
      <c r="X91" t="s">
        <v>109</v>
      </c>
    </row>
    <row r="92" spans="1:24" x14ac:dyDescent="0.3">
      <c r="A92">
        <v>3829</v>
      </c>
      <c r="B92">
        <v>68357</v>
      </c>
      <c r="C92" t="s">
        <v>28</v>
      </c>
      <c r="D92">
        <v>122</v>
      </c>
      <c r="F92" t="s">
        <v>347</v>
      </c>
      <c r="G92" t="s">
        <v>445</v>
      </c>
      <c r="H92">
        <v>4</v>
      </c>
      <c r="I92">
        <v>1</v>
      </c>
      <c r="J92">
        <v>808.49</v>
      </c>
      <c r="K92" s="22">
        <v>45533</v>
      </c>
      <c r="L92" s="22">
        <v>45532</v>
      </c>
      <c r="M92" s="22">
        <v>45532</v>
      </c>
      <c r="N92">
        <v>3233.95</v>
      </c>
      <c r="O92">
        <v>3233.95</v>
      </c>
      <c r="P92" s="22">
        <v>45506.000347222223</v>
      </c>
      <c r="Q92" t="s">
        <v>104</v>
      </c>
      <c r="T92" t="s">
        <v>105</v>
      </c>
      <c r="U92" t="s">
        <v>106</v>
      </c>
      <c r="V92" t="s">
        <v>107</v>
      </c>
      <c r="W92" t="s">
        <v>446</v>
      </c>
      <c r="X92" t="s">
        <v>109</v>
      </c>
    </row>
    <row r="93" spans="1:24" x14ac:dyDescent="0.3">
      <c r="A93">
        <v>3848</v>
      </c>
      <c r="B93">
        <v>68520</v>
      </c>
      <c r="C93" t="s">
        <v>28</v>
      </c>
      <c r="D93">
        <v>122</v>
      </c>
      <c r="F93" t="s">
        <v>220</v>
      </c>
      <c r="G93" t="s">
        <v>445</v>
      </c>
      <c r="H93">
        <v>2</v>
      </c>
      <c r="I93">
        <v>2</v>
      </c>
      <c r="J93">
        <v>2237.27</v>
      </c>
      <c r="K93" s="22">
        <v>45534</v>
      </c>
      <c r="L93" s="22">
        <v>45532</v>
      </c>
      <c r="M93" s="22">
        <v>45532</v>
      </c>
      <c r="N93">
        <v>4474.53</v>
      </c>
      <c r="O93">
        <v>4474.53</v>
      </c>
      <c r="P93" s="22">
        <v>45506.000347222223</v>
      </c>
      <c r="Q93" t="s">
        <v>104</v>
      </c>
      <c r="T93" t="s">
        <v>105</v>
      </c>
      <c r="U93" t="s">
        <v>106</v>
      </c>
      <c r="V93" t="s">
        <v>107</v>
      </c>
      <c r="W93" t="s">
        <v>446</v>
      </c>
      <c r="X93" t="s">
        <v>109</v>
      </c>
    </row>
    <row r="94" spans="1:24" x14ac:dyDescent="0.3">
      <c r="A94">
        <v>4003</v>
      </c>
      <c r="B94">
        <v>70216</v>
      </c>
      <c r="C94" t="s">
        <v>28</v>
      </c>
      <c r="D94">
        <v>122</v>
      </c>
      <c r="F94" t="s">
        <v>220</v>
      </c>
      <c r="G94" t="s">
        <v>445</v>
      </c>
      <c r="H94">
        <v>2</v>
      </c>
      <c r="I94">
        <v>1</v>
      </c>
      <c r="J94">
        <v>2777.59</v>
      </c>
      <c r="K94" s="22">
        <v>45531</v>
      </c>
      <c r="L94" s="22">
        <v>45530</v>
      </c>
      <c r="M94" s="22">
        <v>45530</v>
      </c>
      <c r="N94">
        <v>5555.19</v>
      </c>
      <c r="O94">
        <v>5555.19</v>
      </c>
      <c r="P94" s="22">
        <v>45518.000347222223</v>
      </c>
      <c r="Q94" t="s">
        <v>104</v>
      </c>
      <c r="R94" t="s">
        <v>112</v>
      </c>
      <c r="S94" t="s">
        <v>113</v>
      </c>
      <c r="T94" t="s">
        <v>105</v>
      </c>
      <c r="U94" t="s">
        <v>106</v>
      </c>
      <c r="V94" t="s">
        <v>107</v>
      </c>
      <c r="W94" t="s">
        <v>446</v>
      </c>
    </row>
    <row r="95" spans="1:24" x14ac:dyDescent="0.3">
      <c r="A95">
        <v>4006</v>
      </c>
      <c r="B95">
        <v>70249</v>
      </c>
      <c r="C95" t="s">
        <v>28</v>
      </c>
      <c r="D95">
        <v>122</v>
      </c>
      <c r="F95" t="s">
        <v>375</v>
      </c>
      <c r="G95" t="s">
        <v>445</v>
      </c>
      <c r="H95">
        <v>4</v>
      </c>
      <c r="I95">
        <v>2</v>
      </c>
      <c r="J95">
        <v>4513.0600000000004</v>
      </c>
      <c r="K95" s="22">
        <v>45531</v>
      </c>
      <c r="L95" s="22">
        <v>45530</v>
      </c>
      <c r="M95" s="22">
        <v>45530</v>
      </c>
      <c r="N95">
        <v>18052.240000000002</v>
      </c>
      <c r="O95">
        <v>18052.240000000002</v>
      </c>
      <c r="P95" s="22">
        <v>45518.000347222223</v>
      </c>
      <c r="Q95" t="s">
        <v>104</v>
      </c>
      <c r="T95" t="s">
        <v>105</v>
      </c>
      <c r="U95" t="s">
        <v>106</v>
      </c>
      <c r="V95" t="s">
        <v>107</v>
      </c>
      <c r="W95" t="s">
        <v>446</v>
      </c>
    </row>
    <row r="96" spans="1:24" x14ac:dyDescent="0.3">
      <c r="A96">
        <v>4010</v>
      </c>
      <c r="B96">
        <v>70259</v>
      </c>
      <c r="C96" t="s">
        <v>28</v>
      </c>
      <c r="D96">
        <v>122</v>
      </c>
      <c r="F96" t="s">
        <v>261</v>
      </c>
      <c r="G96" t="s">
        <v>445</v>
      </c>
      <c r="H96">
        <v>2</v>
      </c>
      <c r="I96">
        <v>2</v>
      </c>
      <c r="J96">
        <v>2955.32</v>
      </c>
      <c r="K96" s="22">
        <v>45530</v>
      </c>
      <c r="L96" s="22">
        <v>45530</v>
      </c>
      <c r="M96" s="22">
        <v>45530</v>
      </c>
      <c r="N96">
        <v>5910.64</v>
      </c>
      <c r="O96">
        <v>5910.64</v>
      </c>
      <c r="P96" s="22">
        <v>45518.000347222223</v>
      </c>
      <c r="Q96" t="s">
        <v>104</v>
      </c>
      <c r="T96" t="s">
        <v>105</v>
      </c>
      <c r="U96" t="s">
        <v>106</v>
      </c>
      <c r="V96" t="s">
        <v>107</v>
      </c>
      <c r="W96" t="s">
        <v>446</v>
      </c>
    </row>
    <row r="97" spans="1:23" x14ac:dyDescent="0.3">
      <c r="A97">
        <v>4020</v>
      </c>
      <c r="B97">
        <v>70301</v>
      </c>
      <c r="C97" t="s">
        <v>28</v>
      </c>
      <c r="D97">
        <v>122</v>
      </c>
      <c r="F97" t="s">
        <v>195</v>
      </c>
      <c r="G97" t="s">
        <v>445</v>
      </c>
      <c r="H97">
        <v>2</v>
      </c>
      <c r="I97">
        <v>2</v>
      </c>
      <c r="J97">
        <v>3123.51</v>
      </c>
      <c r="K97" s="22">
        <v>45530</v>
      </c>
      <c r="L97" s="22">
        <v>45530</v>
      </c>
      <c r="M97" s="22">
        <v>45530</v>
      </c>
      <c r="N97">
        <v>5937.42</v>
      </c>
      <c r="O97">
        <v>5937.42</v>
      </c>
      <c r="P97" s="22">
        <v>45518.000347222223</v>
      </c>
      <c r="Q97" t="s">
        <v>104</v>
      </c>
      <c r="T97" t="s">
        <v>105</v>
      </c>
      <c r="U97" t="s">
        <v>106</v>
      </c>
      <c r="V97" t="s">
        <v>107</v>
      </c>
      <c r="W97" t="s">
        <v>446</v>
      </c>
    </row>
    <row r="98" spans="1:23" x14ac:dyDescent="0.3">
      <c r="A98">
        <v>4179</v>
      </c>
      <c r="B98">
        <v>71437</v>
      </c>
      <c r="C98" t="s">
        <v>28</v>
      </c>
      <c r="D98">
        <v>122</v>
      </c>
      <c r="F98" t="s">
        <v>375</v>
      </c>
      <c r="G98" t="s">
        <v>445</v>
      </c>
      <c r="H98">
        <v>3</v>
      </c>
      <c r="I98">
        <v>1</v>
      </c>
      <c r="J98">
        <v>4159.6899999999996</v>
      </c>
      <c r="K98" s="22">
        <v>45531</v>
      </c>
      <c r="L98" s="22">
        <v>45530</v>
      </c>
      <c r="M98" s="22">
        <v>45530</v>
      </c>
      <c r="N98">
        <v>12479.09</v>
      </c>
      <c r="O98">
        <v>12479.09</v>
      </c>
      <c r="P98" s="22">
        <v>45525.000347222223</v>
      </c>
      <c r="Q98" t="s">
        <v>104</v>
      </c>
      <c r="T98" t="s">
        <v>105</v>
      </c>
      <c r="U98" t="s">
        <v>106</v>
      </c>
      <c r="V98" t="s">
        <v>107</v>
      </c>
      <c r="W98" t="s">
        <v>446</v>
      </c>
    </row>
    <row r="99" spans="1:23" x14ac:dyDescent="0.3">
      <c r="A99">
        <v>4187</v>
      </c>
      <c r="B99">
        <v>71476</v>
      </c>
      <c r="C99" t="s">
        <v>28</v>
      </c>
      <c r="D99">
        <v>122</v>
      </c>
      <c r="F99" t="s">
        <v>195</v>
      </c>
      <c r="G99" t="s">
        <v>445</v>
      </c>
      <c r="H99">
        <v>2</v>
      </c>
      <c r="I99">
        <v>1</v>
      </c>
      <c r="J99">
        <v>2453.67</v>
      </c>
      <c r="K99" s="22">
        <v>45530</v>
      </c>
      <c r="L99" s="22">
        <v>45530</v>
      </c>
      <c r="M99" s="22">
        <v>45530</v>
      </c>
      <c r="N99">
        <v>4907.33</v>
      </c>
      <c r="O99">
        <v>4907.33</v>
      </c>
      <c r="P99" s="22">
        <v>45525.000347222223</v>
      </c>
      <c r="Q99" t="s">
        <v>104</v>
      </c>
      <c r="T99" t="s">
        <v>105</v>
      </c>
      <c r="U99" t="s">
        <v>106</v>
      </c>
      <c r="V99" t="s">
        <v>107</v>
      </c>
      <c r="W99" t="s">
        <v>446</v>
      </c>
    </row>
    <row r="100" spans="1:23" x14ac:dyDescent="0.3">
      <c r="A100">
        <v>2841</v>
      </c>
      <c r="B100">
        <v>58906</v>
      </c>
      <c r="C100" t="s">
        <v>28</v>
      </c>
      <c r="D100">
        <v>122</v>
      </c>
      <c r="F100" t="s">
        <v>347</v>
      </c>
      <c r="G100" t="s">
        <v>445</v>
      </c>
      <c r="H100">
        <v>4</v>
      </c>
      <c r="I100">
        <v>3</v>
      </c>
      <c r="J100">
        <v>2079.46</v>
      </c>
      <c r="K100" s="22">
        <v>45530</v>
      </c>
      <c r="L100" s="22">
        <v>45530</v>
      </c>
      <c r="M100" s="22">
        <v>45530</v>
      </c>
      <c r="N100">
        <v>8317.83</v>
      </c>
      <c r="O100">
        <v>8317.83</v>
      </c>
      <c r="P100" s="22">
        <v>45457.000347222223</v>
      </c>
      <c r="Q100" t="s">
        <v>104</v>
      </c>
      <c r="T100" t="s">
        <v>105</v>
      </c>
      <c r="U100" t="s">
        <v>106</v>
      </c>
      <c r="V100" t="s">
        <v>107</v>
      </c>
      <c r="W100" t="s">
        <v>446</v>
      </c>
    </row>
    <row r="101" spans="1:23" x14ac:dyDescent="0.3">
      <c r="A101">
        <v>3169</v>
      </c>
      <c r="B101">
        <v>61919</v>
      </c>
      <c r="C101" t="s">
        <v>28</v>
      </c>
      <c r="D101">
        <v>122</v>
      </c>
      <c r="F101" t="s">
        <v>347</v>
      </c>
      <c r="G101" t="s">
        <v>445</v>
      </c>
      <c r="H101">
        <v>5</v>
      </c>
      <c r="I101">
        <v>3</v>
      </c>
      <c r="J101">
        <v>1082.9100000000001</v>
      </c>
      <c r="K101" s="22">
        <v>45530</v>
      </c>
      <c r="L101" s="22">
        <v>45530</v>
      </c>
      <c r="M101" s="22">
        <v>45530</v>
      </c>
      <c r="N101">
        <v>5414.54</v>
      </c>
      <c r="O101">
        <v>5414.54</v>
      </c>
      <c r="P101" s="22">
        <v>45471.000347222223</v>
      </c>
      <c r="Q101" t="s">
        <v>104</v>
      </c>
      <c r="T101" t="s">
        <v>105</v>
      </c>
      <c r="U101" t="s">
        <v>106</v>
      </c>
      <c r="V101" t="s">
        <v>107</v>
      </c>
      <c r="W101" t="s">
        <v>446</v>
      </c>
    </row>
    <row r="102" spans="1:23" x14ac:dyDescent="0.3">
      <c r="A102">
        <v>3836</v>
      </c>
      <c r="B102">
        <v>68408</v>
      </c>
      <c r="C102" t="s">
        <v>28</v>
      </c>
      <c r="D102">
        <v>122</v>
      </c>
      <c r="F102" t="s">
        <v>292</v>
      </c>
      <c r="G102" t="s">
        <v>445</v>
      </c>
      <c r="H102">
        <v>2</v>
      </c>
      <c r="I102">
        <v>2</v>
      </c>
      <c r="J102">
        <v>638.04999999999995</v>
      </c>
      <c r="K102" s="22">
        <v>45530</v>
      </c>
      <c r="L102" s="22">
        <v>45530</v>
      </c>
      <c r="M102" s="22">
        <v>45530</v>
      </c>
      <c r="N102">
        <v>1276.1099999999999</v>
      </c>
      <c r="O102">
        <v>1276.1099999999999</v>
      </c>
      <c r="P102" s="22">
        <v>45506.000347222223</v>
      </c>
      <c r="Q102" t="s">
        <v>104</v>
      </c>
      <c r="T102" t="s">
        <v>105</v>
      </c>
      <c r="U102" t="s">
        <v>106</v>
      </c>
      <c r="V102" t="s">
        <v>107</v>
      </c>
      <c r="W102" t="s">
        <v>446</v>
      </c>
    </row>
    <row r="103" spans="1:23" x14ac:dyDescent="0.3">
      <c r="A103">
        <v>3847</v>
      </c>
      <c r="B103">
        <v>68520</v>
      </c>
      <c r="C103" t="s">
        <v>28</v>
      </c>
      <c r="D103">
        <v>122</v>
      </c>
      <c r="F103" t="s">
        <v>220</v>
      </c>
      <c r="G103" t="s">
        <v>445</v>
      </c>
      <c r="H103">
        <v>2</v>
      </c>
      <c r="I103">
        <v>1</v>
      </c>
      <c r="J103">
        <v>2237.2600000000002</v>
      </c>
      <c r="K103" s="22">
        <v>45527</v>
      </c>
      <c r="L103" s="22"/>
      <c r="M103" s="22">
        <v>45525</v>
      </c>
      <c r="N103">
        <v>4474.53</v>
      </c>
      <c r="O103">
        <v>4474.53</v>
      </c>
      <c r="P103" s="22">
        <v>45506.000347222223</v>
      </c>
      <c r="Q103" t="s">
        <v>104</v>
      </c>
      <c r="T103" t="s">
        <v>105</v>
      </c>
      <c r="U103" t="s">
        <v>106</v>
      </c>
      <c r="V103" t="s">
        <v>107</v>
      </c>
      <c r="W103" t="s">
        <v>446</v>
      </c>
    </row>
    <row r="104" spans="1:23" x14ac:dyDescent="0.3">
      <c r="A104">
        <v>4005</v>
      </c>
      <c r="B104">
        <v>70249</v>
      </c>
      <c r="C104" t="s">
        <v>28</v>
      </c>
      <c r="D104">
        <v>122</v>
      </c>
      <c r="F104" t="s">
        <v>375</v>
      </c>
      <c r="G104" t="s">
        <v>445</v>
      </c>
      <c r="H104">
        <v>4</v>
      </c>
      <c r="I104">
        <v>1</v>
      </c>
      <c r="J104">
        <v>4513.0600000000004</v>
      </c>
      <c r="K104" s="22">
        <v>45524</v>
      </c>
      <c r="L104" s="22">
        <v>45523</v>
      </c>
      <c r="M104" s="22">
        <v>45523</v>
      </c>
      <c r="N104">
        <v>18052.240000000002</v>
      </c>
      <c r="O104">
        <v>18052.240000000002</v>
      </c>
      <c r="P104" s="22">
        <v>45518.000347222223</v>
      </c>
      <c r="Q104" t="s">
        <v>104</v>
      </c>
      <c r="T104" t="s">
        <v>105</v>
      </c>
      <c r="U104" t="s">
        <v>106</v>
      </c>
      <c r="V104" t="s">
        <v>107</v>
      </c>
      <c r="W104" t="s">
        <v>446</v>
      </c>
    </row>
    <row r="105" spans="1:23" x14ac:dyDescent="0.3">
      <c r="A105">
        <v>4009</v>
      </c>
      <c r="B105">
        <v>70259</v>
      </c>
      <c r="C105" t="s">
        <v>28</v>
      </c>
      <c r="D105">
        <v>122</v>
      </c>
      <c r="F105" t="s">
        <v>261</v>
      </c>
      <c r="G105" t="s">
        <v>445</v>
      </c>
      <c r="H105">
        <v>2</v>
      </c>
      <c r="I105">
        <v>1</v>
      </c>
      <c r="J105">
        <v>2955.32</v>
      </c>
      <c r="K105" s="22">
        <v>45523</v>
      </c>
      <c r="L105" s="22">
        <v>45523</v>
      </c>
      <c r="M105" s="22">
        <v>45523</v>
      </c>
      <c r="N105">
        <v>5910.64</v>
      </c>
      <c r="O105">
        <v>5910.64</v>
      </c>
      <c r="P105" s="22">
        <v>45518.000347222223</v>
      </c>
      <c r="Q105" t="s">
        <v>104</v>
      </c>
      <c r="T105" t="s">
        <v>105</v>
      </c>
      <c r="U105" t="s">
        <v>106</v>
      </c>
      <c r="V105" t="s">
        <v>107</v>
      </c>
      <c r="W105" t="s">
        <v>446</v>
      </c>
    </row>
    <row r="106" spans="1:23" x14ac:dyDescent="0.3">
      <c r="A106">
        <v>4019</v>
      </c>
      <c r="B106">
        <v>70301</v>
      </c>
      <c r="C106" t="s">
        <v>28</v>
      </c>
      <c r="D106">
        <v>122</v>
      </c>
      <c r="F106" t="s">
        <v>195</v>
      </c>
      <c r="G106" t="s">
        <v>445</v>
      </c>
      <c r="H106">
        <v>2</v>
      </c>
      <c r="I106">
        <v>1</v>
      </c>
      <c r="J106">
        <v>2813.91</v>
      </c>
      <c r="K106" s="22">
        <v>45523</v>
      </c>
      <c r="L106" s="22">
        <v>45523</v>
      </c>
      <c r="M106" s="22">
        <v>45523</v>
      </c>
      <c r="N106">
        <v>5937.42</v>
      </c>
      <c r="O106">
        <v>5937.42</v>
      </c>
      <c r="P106" s="22">
        <v>45518.000347222223</v>
      </c>
      <c r="Q106" t="s">
        <v>104</v>
      </c>
      <c r="T106" t="s">
        <v>105</v>
      </c>
      <c r="U106" t="s">
        <v>106</v>
      </c>
      <c r="V106" t="s">
        <v>107</v>
      </c>
      <c r="W106" t="s">
        <v>446</v>
      </c>
    </row>
    <row r="107" spans="1:23" x14ac:dyDescent="0.3">
      <c r="A107">
        <v>3568</v>
      </c>
      <c r="B107">
        <v>65962</v>
      </c>
      <c r="C107" t="s">
        <v>28</v>
      </c>
      <c r="D107">
        <v>122</v>
      </c>
      <c r="F107" t="s">
        <v>375</v>
      </c>
      <c r="G107" t="s">
        <v>445</v>
      </c>
      <c r="H107">
        <v>4</v>
      </c>
      <c r="I107">
        <v>4</v>
      </c>
      <c r="J107">
        <v>4512.8500000000004</v>
      </c>
      <c r="K107" s="22">
        <v>45525</v>
      </c>
      <c r="L107" s="22">
        <v>45523</v>
      </c>
      <c r="M107" s="22">
        <v>45523</v>
      </c>
      <c r="N107">
        <v>18051.400000000001</v>
      </c>
      <c r="O107">
        <v>18051.400000000001</v>
      </c>
      <c r="P107" s="22">
        <v>45492.000347222223</v>
      </c>
      <c r="Q107" t="s">
        <v>104</v>
      </c>
      <c r="T107" t="s">
        <v>105</v>
      </c>
      <c r="U107" t="s">
        <v>106</v>
      </c>
      <c r="V107" t="s">
        <v>107</v>
      </c>
      <c r="W107" t="s">
        <v>446</v>
      </c>
    </row>
    <row r="108" spans="1:23" x14ac:dyDescent="0.3">
      <c r="A108">
        <v>3761</v>
      </c>
      <c r="B108">
        <v>67972</v>
      </c>
      <c r="C108" t="s">
        <v>28</v>
      </c>
      <c r="D108">
        <v>122</v>
      </c>
      <c r="F108" t="s">
        <v>375</v>
      </c>
      <c r="G108" t="s">
        <v>445</v>
      </c>
      <c r="H108">
        <v>3</v>
      </c>
      <c r="I108">
        <v>3</v>
      </c>
      <c r="J108">
        <v>4863.2700000000004</v>
      </c>
      <c r="K108" s="22">
        <v>45524</v>
      </c>
      <c r="L108" s="22">
        <v>45523</v>
      </c>
      <c r="M108" s="22">
        <v>45523</v>
      </c>
      <c r="N108">
        <v>14589.8</v>
      </c>
      <c r="O108">
        <v>14589.8</v>
      </c>
      <c r="P108" s="22">
        <v>45504.000347222223</v>
      </c>
      <c r="Q108" t="s">
        <v>104</v>
      </c>
      <c r="T108" t="s">
        <v>105</v>
      </c>
      <c r="U108" t="s">
        <v>106</v>
      </c>
      <c r="V108" t="s">
        <v>107</v>
      </c>
      <c r="W108" t="s">
        <v>446</v>
      </c>
    </row>
    <row r="109" spans="1:23" x14ac:dyDescent="0.3">
      <c r="A109">
        <v>3828</v>
      </c>
      <c r="B109">
        <v>68343</v>
      </c>
      <c r="C109" t="s">
        <v>28</v>
      </c>
      <c r="D109">
        <v>122</v>
      </c>
      <c r="F109" t="s">
        <v>261</v>
      </c>
      <c r="G109" t="s">
        <v>445</v>
      </c>
      <c r="H109">
        <v>2</v>
      </c>
      <c r="I109">
        <v>2</v>
      </c>
      <c r="J109">
        <v>2725.18</v>
      </c>
      <c r="K109" s="22">
        <v>45524</v>
      </c>
      <c r="L109" s="22">
        <v>45523</v>
      </c>
      <c r="M109" s="22">
        <v>45523</v>
      </c>
      <c r="N109">
        <v>5450.35</v>
      </c>
      <c r="O109">
        <v>5450.35</v>
      </c>
      <c r="P109" s="22">
        <v>45506.000347222223</v>
      </c>
      <c r="Q109" t="s">
        <v>104</v>
      </c>
      <c r="R109" t="s">
        <v>112</v>
      </c>
      <c r="S109" t="s">
        <v>113</v>
      </c>
      <c r="T109" t="s">
        <v>105</v>
      </c>
      <c r="U109" t="s">
        <v>106</v>
      </c>
      <c r="V109" t="s">
        <v>107</v>
      </c>
      <c r="W109" t="s">
        <v>446</v>
      </c>
    </row>
    <row r="110" spans="1:23" x14ac:dyDescent="0.3">
      <c r="A110">
        <v>3834</v>
      </c>
      <c r="B110">
        <v>68398</v>
      </c>
      <c r="C110" t="s">
        <v>28</v>
      </c>
      <c r="D110">
        <v>122</v>
      </c>
      <c r="F110" t="s">
        <v>220</v>
      </c>
      <c r="G110" t="s">
        <v>445</v>
      </c>
      <c r="H110">
        <v>2</v>
      </c>
      <c r="I110">
        <v>2</v>
      </c>
      <c r="J110">
        <v>1624.08</v>
      </c>
      <c r="K110" s="22">
        <v>45524</v>
      </c>
      <c r="L110" s="22">
        <v>45523</v>
      </c>
      <c r="M110" s="22">
        <v>45523</v>
      </c>
      <c r="N110">
        <v>3248.15</v>
      </c>
      <c r="O110">
        <v>3248.15</v>
      </c>
      <c r="P110" s="22">
        <v>45506.000347222223</v>
      </c>
      <c r="Q110" t="s">
        <v>104</v>
      </c>
      <c r="R110" t="s">
        <v>112</v>
      </c>
      <c r="S110" t="s">
        <v>113</v>
      </c>
      <c r="T110" t="s">
        <v>105</v>
      </c>
      <c r="U110" t="s">
        <v>106</v>
      </c>
      <c r="V110" t="s">
        <v>107</v>
      </c>
      <c r="W110" t="s">
        <v>446</v>
      </c>
    </row>
    <row r="111" spans="1:23" x14ac:dyDescent="0.3">
      <c r="A111">
        <v>3835</v>
      </c>
      <c r="B111">
        <v>68408</v>
      </c>
      <c r="C111" t="s">
        <v>28</v>
      </c>
      <c r="D111">
        <v>122</v>
      </c>
      <c r="F111" t="s">
        <v>292</v>
      </c>
      <c r="G111" t="s">
        <v>445</v>
      </c>
      <c r="H111">
        <v>2</v>
      </c>
      <c r="I111">
        <v>1</v>
      </c>
      <c r="J111">
        <v>638.05999999999995</v>
      </c>
      <c r="K111" s="22">
        <v>45523</v>
      </c>
      <c r="L111" s="22"/>
      <c r="M111" s="22">
        <v>45523</v>
      </c>
      <c r="N111">
        <v>1276.1099999999999</v>
      </c>
      <c r="O111">
        <v>1276.1099999999999</v>
      </c>
      <c r="P111" s="22">
        <v>45506.000347222223</v>
      </c>
      <c r="Q111" t="s">
        <v>104</v>
      </c>
      <c r="T111" t="s">
        <v>105</v>
      </c>
      <c r="U111" t="s">
        <v>106</v>
      </c>
      <c r="V111" t="s">
        <v>107</v>
      </c>
      <c r="W111" t="s">
        <v>446</v>
      </c>
    </row>
    <row r="112" spans="1:23" x14ac:dyDescent="0.3">
      <c r="A112">
        <v>3850</v>
      </c>
      <c r="B112">
        <v>68528</v>
      </c>
      <c r="C112" t="s">
        <v>28</v>
      </c>
      <c r="D112">
        <v>122</v>
      </c>
      <c r="F112" t="s">
        <v>375</v>
      </c>
      <c r="G112" t="s">
        <v>445</v>
      </c>
      <c r="H112">
        <v>2</v>
      </c>
      <c r="I112">
        <v>2</v>
      </c>
      <c r="J112">
        <v>4595.72</v>
      </c>
      <c r="K112" s="22">
        <v>45525</v>
      </c>
      <c r="L112" s="22">
        <v>45523</v>
      </c>
      <c r="M112" s="22">
        <v>45523</v>
      </c>
      <c r="N112">
        <v>9191.43</v>
      </c>
      <c r="O112">
        <v>9191.43</v>
      </c>
      <c r="P112" s="22">
        <v>45506.000347222223</v>
      </c>
      <c r="Q112" t="s">
        <v>104</v>
      </c>
      <c r="T112" t="s">
        <v>105</v>
      </c>
      <c r="U112" t="s">
        <v>106</v>
      </c>
      <c r="V112" t="s">
        <v>107</v>
      </c>
      <c r="W112" t="s">
        <v>446</v>
      </c>
    </row>
    <row r="113" spans="1:23" x14ac:dyDescent="0.3">
      <c r="A113">
        <v>2482</v>
      </c>
      <c r="B113">
        <v>55999</v>
      </c>
      <c r="C113" t="s">
        <v>28</v>
      </c>
      <c r="D113">
        <v>122</v>
      </c>
      <c r="F113" t="s">
        <v>347</v>
      </c>
      <c r="G113" t="s">
        <v>445</v>
      </c>
      <c r="H113">
        <v>5</v>
      </c>
      <c r="I113">
        <v>5</v>
      </c>
      <c r="J113">
        <v>1144.7</v>
      </c>
      <c r="K113" s="22">
        <v>45523</v>
      </c>
      <c r="L113" s="22">
        <v>45523</v>
      </c>
      <c r="M113" s="22">
        <v>45523</v>
      </c>
      <c r="N113">
        <v>5723.54</v>
      </c>
      <c r="O113">
        <v>5723.54</v>
      </c>
      <c r="P113" s="22">
        <v>45440.000347222223</v>
      </c>
      <c r="Q113" t="s">
        <v>104</v>
      </c>
      <c r="T113" t="s">
        <v>105</v>
      </c>
      <c r="U113" t="s">
        <v>106</v>
      </c>
      <c r="V113" t="s">
        <v>107</v>
      </c>
      <c r="W113" t="s">
        <v>446</v>
      </c>
    </row>
    <row r="114" spans="1:23" x14ac:dyDescent="0.3">
      <c r="A114">
        <v>3034</v>
      </c>
      <c r="B114">
        <v>60187</v>
      </c>
      <c r="C114" t="s">
        <v>28</v>
      </c>
      <c r="D114">
        <v>122</v>
      </c>
      <c r="F114" t="s">
        <v>347</v>
      </c>
      <c r="G114" t="s">
        <v>445</v>
      </c>
      <c r="H114">
        <v>4</v>
      </c>
      <c r="I114">
        <v>2</v>
      </c>
      <c r="J114">
        <v>1179.9100000000001</v>
      </c>
      <c r="K114" s="22">
        <v>45523</v>
      </c>
      <c r="L114" s="22">
        <v>45523</v>
      </c>
      <c r="M114" s="22">
        <v>45523</v>
      </c>
      <c r="N114">
        <v>4719.6400000000003</v>
      </c>
      <c r="O114">
        <v>4719.6400000000003</v>
      </c>
      <c r="P114" s="22">
        <v>45464.000347222223</v>
      </c>
      <c r="Q114" t="s">
        <v>104</v>
      </c>
      <c r="T114" t="s">
        <v>105</v>
      </c>
      <c r="U114" t="s">
        <v>106</v>
      </c>
      <c r="V114" t="s">
        <v>107</v>
      </c>
      <c r="W114" t="s">
        <v>446</v>
      </c>
    </row>
    <row r="115" spans="1:23" x14ac:dyDescent="0.3">
      <c r="A115">
        <v>3574</v>
      </c>
      <c r="B115">
        <v>66013</v>
      </c>
      <c r="C115" t="s">
        <v>28</v>
      </c>
      <c r="D115">
        <v>122</v>
      </c>
      <c r="F115" t="s">
        <v>292</v>
      </c>
      <c r="G115" t="s">
        <v>445</v>
      </c>
      <c r="H115">
        <v>2</v>
      </c>
      <c r="I115">
        <v>2</v>
      </c>
      <c r="J115">
        <v>558.29</v>
      </c>
      <c r="K115" s="22">
        <v>45519</v>
      </c>
      <c r="L115" s="22">
        <v>45518</v>
      </c>
      <c r="M115" s="22">
        <v>45518</v>
      </c>
      <c r="N115">
        <v>1116.5899999999999</v>
      </c>
      <c r="O115">
        <v>1116.5899999999999</v>
      </c>
      <c r="P115" s="22">
        <v>45492.000347222223</v>
      </c>
      <c r="Q115" t="s">
        <v>104</v>
      </c>
      <c r="T115" t="s">
        <v>105</v>
      </c>
      <c r="U115" t="s">
        <v>106</v>
      </c>
      <c r="V115" t="s">
        <v>107</v>
      </c>
      <c r="W115" t="s">
        <v>446</v>
      </c>
    </row>
    <row r="116" spans="1:23" x14ac:dyDescent="0.3">
      <c r="A116">
        <v>3168</v>
      </c>
      <c r="B116">
        <v>61919</v>
      </c>
      <c r="C116" t="s">
        <v>28</v>
      </c>
      <c r="D116">
        <v>122</v>
      </c>
      <c r="F116" t="s">
        <v>347</v>
      </c>
      <c r="G116" t="s">
        <v>445</v>
      </c>
      <c r="H116">
        <v>5</v>
      </c>
      <c r="I116">
        <v>2</v>
      </c>
      <c r="J116">
        <v>1082.9100000000001</v>
      </c>
      <c r="K116" s="22">
        <v>45516</v>
      </c>
      <c r="L116" s="22">
        <v>45516</v>
      </c>
      <c r="M116" s="22">
        <v>45516</v>
      </c>
      <c r="N116">
        <v>5414.54</v>
      </c>
      <c r="O116">
        <v>5414.54</v>
      </c>
      <c r="P116" s="22">
        <v>45471.000347222223</v>
      </c>
      <c r="Q116" t="s">
        <v>104</v>
      </c>
      <c r="T116" t="s">
        <v>105</v>
      </c>
      <c r="U116" t="s">
        <v>106</v>
      </c>
      <c r="V116" t="s">
        <v>107</v>
      </c>
      <c r="W116" t="s">
        <v>446</v>
      </c>
    </row>
    <row r="117" spans="1:23" x14ac:dyDescent="0.3">
      <c r="A117">
        <v>3567</v>
      </c>
      <c r="B117">
        <v>65962</v>
      </c>
      <c r="C117" t="s">
        <v>28</v>
      </c>
      <c r="D117">
        <v>122</v>
      </c>
      <c r="F117" t="s">
        <v>375</v>
      </c>
      <c r="G117" t="s">
        <v>445</v>
      </c>
      <c r="H117">
        <v>4</v>
      </c>
      <c r="I117">
        <v>3</v>
      </c>
      <c r="J117">
        <v>4512.8500000000004</v>
      </c>
      <c r="K117" s="22">
        <v>45518</v>
      </c>
      <c r="L117" s="22">
        <v>45516</v>
      </c>
      <c r="M117" s="22">
        <v>45516</v>
      </c>
      <c r="N117">
        <v>18051.400000000001</v>
      </c>
      <c r="O117">
        <v>18051.400000000001</v>
      </c>
      <c r="P117" s="22">
        <v>45492.000347222223</v>
      </c>
      <c r="Q117" t="s">
        <v>104</v>
      </c>
      <c r="T117" t="s">
        <v>105</v>
      </c>
      <c r="U117" t="s">
        <v>106</v>
      </c>
      <c r="V117" t="s">
        <v>107</v>
      </c>
      <c r="W117" t="s">
        <v>446</v>
      </c>
    </row>
    <row r="118" spans="1:23" x14ac:dyDescent="0.3">
      <c r="A118">
        <v>3760</v>
      </c>
      <c r="B118">
        <v>67972</v>
      </c>
      <c r="C118" t="s">
        <v>28</v>
      </c>
      <c r="D118">
        <v>122</v>
      </c>
      <c r="F118" t="s">
        <v>375</v>
      </c>
      <c r="G118" t="s">
        <v>445</v>
      </c>
      <c r="H118">
        <v>3</v>
      </c>
      <c r="I118">
        <v>2</v>
      </c>
      <c r="J118">
        <v>4863.2700000000004</v>
      </c>
      <c r="K118" s="22">
        <v>45517</v>
      </c>
      <c r="L118" s="22">
        <v>45516</v>
      </c>
      <c r="M118" s="22">
        <v>45516</v>
      </c>
      <c r="N118">
        <v>14589.8</v>
      </c>
      <c r="O118">
        <v>14589.8</v>
      </c>
      <c r="P118" s="22">
        <v>45504.000347222223</v>
      </c>
      <c r="Q118" t="s">
        <v>104</v>
      </c>
      <c r="T118" t="s">
        <v>105</v>
      </c>
      <c r="U118" t="s">
        <v>106</v>
      </c>
      <c r="V118" t="s">
        <v>107</v>
      </c>
      <c r="W118" t="s">
        <v>446</v>
      </c>
    </row>
    <row r="119" spans="1:23" x14ac:dyDescent="0.3">
      <c r="A119">
        <v>3763</v>
      </c>
      <c r="B119">
        <v>67978</v>
      </c>
      <c r="C119" t="s">
        <v>28</v>
      </c>
      <c r="D119">
        <v>122</v>
      </c>
      <c r="F119" t="s">
        <v>195</v>
      </c>
      <c r="G119" t="s">
        <v>445</v>
      </c>
      <c r="H119">
        <v>2</v>
      </c>
      <c r="I119">
        <v>2</v>
      </c>
      <c r="J119">
        <v>2837.28</v>
      </c>
      <c r="K119" s="22">
        <v>45516</v>
      </c>
      <c r="L119" s="22">
        <v>45516</v>
      </c>
      <c r="M119" s="22">
        <v>45516</v>
      </c>
      <c r="N119">
        <v>5674.57</v>
      </c>
      <c r="O119">
        <v>5674.57</v>
      </c>
      <c r="P119" s="22">
        <v>45505.000347222223</v>
      </c>
      <c r="Q119" t="s">
        <v>104</v>
      </c>
      <c r="T119" t="s">
        <v>105</v>
      </c>
      <c r="U119" t="s">
        <v>106</v>
      </c>
      <c r="V119" t="s">
        <v>107</v>
      </c>
      <c r="W119" t="s">
        <v>446</v>
      </c>
    </row>
    <row r="120" spans="1:23" x14ac:dyDescent="0.3">
      <c r="A120">
        <v>3827</v>
      </c>
      <c r="B120">
        <v>68343</v>
      </c>
      <c r="C120" t="s">
        <v>28</v>
      </c>
      <c r="D120">
        <v>122</v>
      </c>
      <c r="F120" t="s">
        <v>261</v>
      </c>
      <c r="G120" t="s">
        <v>445</v>
      </c>
      <c r="H120">
        <v>2</v>
      </c>
      <c r="I120">
        <v>1</v>
      </c>
      <c r="J120">
        <v>2725.17</v>
      </c>
      <c r="K120" s="22">
        <v>45517</v>
      </c>
      <c r="L120" s="22">
        <v>45516</v>
      </c>
      <c r="M120" s="22">
        <v>45516</v>
      </c>
      <c r="N120">
        <v>5450.35</v>
      </c>
      <c r="O120">
        <v>5450.35</v>
      </c>
      <c r="P120" s="22">
        <v>45506.000347222223</v>
      </c>
      <c r="Q120" t="s">
        <v>104</v>
      </c>
      <c r="R120" t="s">
        <v>112</v>
      </c>
      <c r="S120" t="s">
        <v>113</v>
      </c>
      <c r="T120" t="s">
        <v>105</v>
      </c>
      <c r="U120" t="s">
        <v>106</v>
      </c>
      <c r="V120" t="s">
        <v>107</v>
      </c>
      <c r="W120" t="s">
        <v>446</v>
      </c>
    </row>
    <row r="121" spans="1:23" x14ac:dyDescent="0.3">
      <c r="A121">
        <v>3833</v>
      </c>
      <c r="B121">
        <v>68398</v>
      </c>
      <c r="C121" t="s">
        <v>28</v>
      </c>
      <c r="D121">
        <v>122</v>
      </c>
      <c r="F121" t="s">
        <v>220</v>
      </c>
      <c r="G121" t="s">
        <v>445</v>
      </c>
      <c r="H121">
        <v>2</v>
      </c>
      <c r="I121">
        <v>1</v>
      </c>
      <c r="J121">
        <v>1624.07</v>
      </c>
      <c r="K121" s="22">
        <v>45517</v>
      </c>
      <c r="L121" s="22">
        <v>45516</v>
      </c>
      <c r="M121" s="22">
        <v>45516</v>
      </c>
      <c r="N121">
        <v>3248.15</v>
      </c>
      <c r="O121">
        <v>3248.15</v>
      </c>
      <c r="P121" s="22">
        <v>45506.000347222223</v>
      </c>
      <c r="Q121" t="s">
        <v>104</v>
      </c>
      <c r="R121" t="s">
        <v>112</v>
      </c>
      <c r="S121" t="s">
        <v>113</v>
      </c>
      <c r="T121" t="s">
        <v>105</v>
      </c>
      <c r="U121" t="s">
        <v>106</v>
      </c>
      <c r="V121" t="s">
        <v>107</v>
      </c>
      <c r="W121" t="s">
        <v>446</v>
      </c>
    </row>
    <row r="122" spans="1:23" x14ac:dyDescent="0.3">
      <c r="A122">
        <v>3849</v>
      </c>
      <c r="B122">
        <v>68528</v>
      </c>
      <c r="C122" t="s">
        <v>28</v>
      </c>
      <c r="D122">
        <v>122</v>
      </c>
      <c r="F122" t="s">
        <v>375</v>
      </c>
      <c r="G122" t="s">
        <v>445</v>
      </c>
      <c r="H122">
        <v>2</v>
      </c>
      <c r="I122">
        <v>1</v>
      </c>
      <c r="J122">
        <v>4595.71</v>
      </c>
      <c r="K122" s="22">
        <v>45518</v>
      </c>
      <c r="L122" s="22">
        <v>45516</v>
      </c>
      <c r="M122" s="22">
        <v>45516</v>
      </c>
      <c r="N122">
        <v>9191.43</v>
      </c>
      <c r="O122">
        <v>9191.43</v>
      </c>
      <c r="P122" s="22">
        <v>45506.000347222223</v>
      </c>
      <c r="Q122" t="s">
        <v>104</v>
      </c>
      <c r="T122" t="s">
        <v>105</v>
      </c>
      <c r="U122" t="s">
        <v>106</v>
      </c>
      <c r="V122" t="s">
        <v>107</v>
      </c>
      <c r="W122" t="s">
        <v>446</v>
      </c>
    </row>
    <row r="123" spans="1:23" x14ac:dyDescent="0.3">
      <c r="A123">
        <v>2840</v>
      </c>
      <c r="B123">
        <v>58906</v>
      </c>
      <c r="C123" t="s">
        <v>28</v>
      </c>
      <c r="D123">
        <v>122</v>
      </c>
      <c r="F123" t="s">
        <v>347</v>
      </c>
      <c r="G123" t="s">
        <v>445</v>
      </c>
      <c r="H123">
        <v>4</v>
      </c>
      <c r="I123">
        <v>2</v>
      </c>
      <c r="J123">
        <v>2079.46</v>
      </c>
      <c r="K123" s="22">
        <v>45516</v>
      </c>
      <c r="L123" s="22">
        <v>45516</v>
      </c>
      <c r="M123" s="22">
        <v>45516</v>
      </c>
      <c r="N123">
        <v>8317.83</v>
      </c>
      <c r="O123">
        <v>8317.83</v>
      </c>
      <c r="P123" s="22">
        <v>45457.000347222223</v>
      </c>
      <c r="Q123" t="s">
        <v>104</v>
      </c>
      <c r="T123" t="s">
        <v>105</v>
      </c>
      <c r="U123" t="s">
        <v>106</v>
      </c>
      <c r="V123" t="s">
        <v>107</v>
      </c>
      <c r="W123" t="s">
        <v>446</v>
      </c>
    </row>
    <row r="124" spans="1:23" x14ac:dyDescent="0.3">
      <c r="A124">
        <v>3491</v>
      </c>
      <c r="B124">
        <v>65221</v>
      </c>
      <c r="C124" t="s">
        <v>28</v>
      </c>
      <c r="D124">
        <v>122</v>
      </c>
      <c r="F124" t="s">
        <v>220</v>
      </c>
      <c r="G124" t="s">
        <v>445</v>
      </c>
      <c r="H124">
        <v>2</v>
      </c>
      <c r="I124">
        <v>2</v>
      </c>
      <c r="J124">
        <v>2279.48</v>
      </c>
      <c r="K124" s="22">
        <v>45510</v>
      </c>
      <c r="L124" s="22">
        <v>45509</v>
      </c>
      <c r="M124" s="22">
        <v>45509</v>
      </c>
      <c r="N124">
        <v>4558.95</v>
      </c>
      <c r="O124">
        <v>4558.95</v>
      </c>
      <c r="P124" s="22">
        <v>45489.000347222223</v>
      </c>
      <c r="Q124" t="s">
        <v>104</v>
      </c>
      <c r="T124" t="s">
        <v>105</v>
      </c>
      <c r="U124" t="s">
        <v>106</v>
      </c>
      <c r="V124" t="s">
        <v>107</v>
      </c>
      <c r="W124" t="s">
        <v>446</v>
      </c>
    </row>
    <row r="125" spans="1:23" x14ac:dyDescent="0.3">
      <c r="A125">
        <v>3566</v>
      </c>
      <c r="B125">
        <v>65962</v>
      </c>
      <c r="C125" t="s">
        <v>28</v>
      </c>
      <c r="D125">
        <v>122</v>
      </c>
      <c r="F125" t="s">
        <v>375</v>
      </c>
      <c r="G125" t="s">
        <v>445</v>
      </c>
      <c r="H125">
        <v>4</v>
      </c>
      <c r="I125">
        <v>2</v>
      </c>
      <c r="J125">
        <v>4512.8500000000004</v>
      </c>
      <c r="K125" s="22">
        <v>45511</v>
      </c>
      <c r="L125" s="22">
        <v>45509</v>
      </c>
      <c r="M125" s="22">
        <v>45509</v>
      </c>
      <c r="N125">
        <v>18051.400000000001</v>
      </c>
      <c r="O125">
        <v>18051.400000000001</v>
      </c>
      <c r="P125" s="22">
        <v>45492.000347222223</v>
      </c>
      <c r="Q125" t="s">
        <v>104</v>
      </c>
      <c r="T125" t="s">
        <v>105</v>
      </c>
      <c r="U125" t="s">
        <v>106</v>
      </c>
      <c r="V125" t="s">
        <v>107</v>
      </c>
      <c r="W125" t="s">
        <v>446</v>
      </c>
    </row>
    <row r="126" spans="1:23" x14ac:dyDescent="0.3">
      <c r="A126">
        <v>3759</v>
      </c>
      <c r="B126">
        <v>67972</v>
      </c>
      <c r="C126" t="s">
        <v>28</v>
      </c>
      <c r="D126">
        <v>122</v>
      </c>
      <c r="F126" t="s">
        <v>375</v>
      </c>
      <c r="G126" t="s">
        <v>445</v>
      </c>
      <c r="H126">
        <v>3</v>
      </c>
      <c r="I126">
        <v>1</v>
      </c>
      <c r="J126">
        <v>4863.26</v>
      </c>
      <c r="K126" s="22">
        <v>45510</v>
      </c>
      <c r="L126" s="22">
        <v>45509</v>
      </c>
      <c r="M126" s="22">
        <v>45509</v>
      </c>
      <c r="N126">
        <v>14589.8</v>
      </c>
      <c r="O126">
        <v>14589.8</v>
      </c>
      <c r="P126" s="22">
        <v>45504.000347222223</v>
      </c>
      <c r="Q126" t="s">
        <v>104</v>
      </c>
      <c r="T126" t="s">
        <v>105</v>
      </c>
      <c r="U126" t="s">
        <v>106</v>
      </c>
      <c r="V126" t="s">
        <v>107</v>
      </c>
      <c r="W126" t="s">
        <v>446</v>
      </c>
    </row>
    <row r="127" spans="1:23" x14ac:dyDescent="0.3">
      <c r="A127">
        <v>3762</v>
      </c>
      <c r="B127">
        <v>67978</v>
      </c>
      <c r="C127" t="s">
        <v>28</v>
      </c>
      <c r="D127">
        <v>122</v>
      </c>
      <c r="F127" t="s">
        <v>195</v>
      </c>
      <c r="G127" t="s">
        <v>445</v>
      </c>
      <c r="H127">
        <v>2</v>
      </c>
      <c r="I127">
        <v>1</v>
      </c>
      <c r="J127">
        <v>2837.29</v>
      </c>
      <c r="K127" s="22">
        <v>45509</v>
      </c>
      <c r="L127" s="22">
        <v>45509</v>
      </c>
      <c r="M127" s="22">
        <v>45509</v>
      </c>
      <c r="N127">
        <v>5674.57</v>
      </c>
      <c r="O127">
        <v>5674.57</v>
      </c>
      <c r="P127" s="22">
        <v>45505.000347222223</v>
      </c>
      <c r="Q127" t="s">
        <v>104</v>
      </c>
      <c r="T127" t="s">
        <v>105</v>
      </c>
      <c r="U127" t="s">
        <v>106</v>
      </c>
      <c r="V127" t="s">
        <v>107</v>
      </c>
      <c r="W127" t="s">
        <v>446</v>
      </c>
    </row>
    <row r="128" spans="1:23" x14ac:dyDescent="0.3">
      <c r="A128">
        <v>2481</v>
      </c>
      <c r="B128">
        <v>55999</v>
      </c>
      <c r="C128" t="s">
        <v>28</v>
      </c>
      <c r="D128">
        <v>122</v>
      </c>
      <c r="F128" t="s">
        <v>347</v>
      </c>
      <c r="G128" t="s">
        <v>445</v>
      </c>
      <c r="H128">
        <v>5</v>
      </c>
      <c r="I128">
        <v>4</v>
      </c>
      <c r="J128">
        <v>1144.71</v>
      </c>
      <c r="K128" s="22">
        <v>45509</v>
      </c>
      <c r="L128" s="22">
        <v>45509</v>
      </c>
      <c r="M128" s="22">
        <v>45509</v>
      </c>
      <c r="N128">
        <v>5723.54</v>
      </c>
      <c r="O128">
        <v>5723.54</v>
      </c>
      <c r="P128" s="22">
        <v>45440.000347222223</v>
      </c>
      <c r="Q128" t="s">
        <v>104</v>
      </c>
      <c r="T128" t="s">
        <v>105</v>
      </c>
      <c r="U128" t="s">
        <v>106</v>
      </c>
      <c r="V128" t="s">
        <v>107</v>
      </c>
      <c r="W128" t="s">
        <v>446</v>
      </c>
    </row>
    <row r="129" spans="1:23" x14ac:dyDescent="0.3">
      <c r="A129">
        <v>2704</v>
      </c>
      <c r="B129">
        <v>57689</v>
      </c>
      <c r="C129" t="s">
        <v>28</v>
      </c>
      <c r="D129">
        <v>122</v>
      </c>
      <c r="F129" t="s">
        <v>347</v>
      </c>
      <c r="G129" t="s">
        <v>445</v>
      </c>
      <c r="H129">
        <v>3</v>
      </c>
      <c r="I129">
        <v>3</v>
      </c>
      <c r="J129">
        <v>880.55</v>
      </c>
      <c r="K129" s="22">
        <v>45509</v>
      </c>
      <c r="L129" s="22">
        <v>45509</v>
      </c>
      <c r="M129" s="22">
        <v>45509</v>
      </c>
      <c r="N129">
        <v>2641.63</v>
      </c>
      <c r="O129">
        <v>2641.63</v>
      </c>
      <c r="P129" s="22">
        <v>45450.000347222223</v>
      </c>
      <c r="Q129" t="s">
        <v>104</v>
      </c>
      <c r="T129" t="s">
        <v>105</v>
      </c>
      <c r="U129" t="s">
        <v>106</v>
      </c>
      <c r="V129" t="s">
        <v>107</v>
      </c>
      <c r="W129" t="s">
        <v>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89"/>
  <sheetViews>
    <sheetView workbookViewId="0">
      <selection activeCell="L11" sqref="L11"/>
    </sheetView>
  </sheetViews>
  <sheetFormatPr defaultRowHeight="14.4" x14ac:dyDescent="0.3"/>
  <cols>
    <col min="6" max="6" width="17" bestFit="1" customWidth="1"/>
    <col min="8" max="8" width="65.6640625" bestFit="1" customWidth="1"/>
  </cols>
  <sheetData>
    <row r="1" spans="1:9" x14ac:dyDescent="0.3">
      <c r="A1" t="s">
        <v>449</v>
      </c>
      <c r="B1" t="s">
        <v>450</v>
      </c>
      <c r="C1" t="s">
        <v>451</v>
      </c>
      <c r="D1" t="s">
        <v>23</v>
      </c>
      <c r="E1" t="s">
        <v>24</v>
      </c>
      <c r="F1" t="s">
        <v>12</v>
      </c>
      <c r="G1" t="s">
        <v>452</v>
      </c>
      <c r="H1" t="s">
        <v>453</v>
      </c>
      <c r="I1" t="s">
        <v>27</v>
      </c>
    </row>
    <row r="2" spans="1:9" x14ac:dyDescent="0.3">
      <c r="A2">
        <v>41270</v>
      </c>
      <c r="B2">
        <v>113</v>
      </c>
      <c r="C2" t="s">
        <v>109</v>
      </c>
      <c r="D2">
        <v>122</v>
      </c>
      <c r="E2" t="s">
        <v>28</v>
      </c>
      <c r="F2" s="22">
        <v>45590</v>
      </c>
      <c r="G2" t="s">
        <v>454</v>
      </c>
      <c r="H2" t="s">
        <v>455</v>
      </c>
      <c r="I2">
        <v>1505.55</v>
      </c>
    </row>
    <row r="3" spans="1:9" x14ac:dyDescent="0.3">
      <c r="A3">
        <v>41271</v>
      </c>
      <c r="B3">
        <v>113</v>
      </c>
      <c r="C3" t="s">
        <v>109</v>
      </c>
      <c r="D3">
        <v>122</v>
      </c>
      <c r="E3" t="s">
        <v>28</v>
      </c>
      <c r="F3" s="22">
        <v>45590</v>
      </c>
      <c r="G3" t="s">
        <v>454</v>
      </c>
      <c r="H3" t="s">
        <v>456</v>
      </c>
      <c r="I3">
        <v>115.2</v>
      </c>
    </row>
    <row r="4" spans="1:9" x14ac:dyDescent="0.3">
      <c r="A4">
        <v>41272</v>
      </c>
      <c r="B4">
        <v>113</v>
      </c>
      <c r="C4" t="s">
        <v>109</v>
      </c>
      <c r="D4">
        <v>122</v>
      </c>
      <c r="E4" t="s">
        <v>28</v>
      </c>
      <c r="F4" s="22">
        <v>45590</v>
      </c>
      <c r="G4" t="s">
        <v>457</v>
      </c>
      <c r="H4" t="s">
        <v>458</v>
      </c>
      <c r="I4">
        <v>-171.2</v>
      </c>
    </row>
    <row r="5" spans="1:9" x14ac:dyDescent="0.3">
      <c r="A5">
        <v>41266</v>
      </c>
      <c r="B5">
        <v>113</v>
      </c>
      <c r="C5" t="s">
        <v>109</v>
      </c>
      <c r="D5">
        <v>122</v>
      </c>
      <c r="E5" t="s">
        <v>28</v>
      </c>
      <c r="F5" s="22">
        <v>45589</v>
      </c>
      <c r="G5" t="s">
        <v>454</v>
      </c>
      <c r="H5" t="s">
        <v>459</v>
      </c>
      <c r="I5">
        <v>350.03</v>
      </c>
    </row>
    <row r="6" spans="1:9" x14ac:dyDescent="0.3">
      <c r="A6">
        <v>41267</v>
      </c>
      <c r="B6">
        <v>113</v>
      </c>
      <c r="C6" t="s">
        <v>109</v>
      </c>
      <c r="D6">
        <v>122</v>
      </c>
      <c r="E6" t="s">
        <v>28</v>
      </c>
      <c r="F6" s="22">
        <v>45589</v>
      </c>
      <c r="G6" t="s">
        <v>454</v>
      </c>
      <c r="H6" t="s">
        <v>460</v>
      </c>
      <c r="I6">
        <v>57.6</v>
      </c>
    </row>
    <row r="7" spans="1:9" x14ac:dyDescent="0.3">
      <c r="A7">
        <v>41268</v>
      </c>
      <c r="B7">
        <v>113</v>
      </c>
      <c r="C7" t="s">
        <v>109</v>
      </c>
      <c r="D7">
        <v>122</v>
      </c>
      <c r="E7" t="s">
        <v>28</v>
      </c>
      <c r="F7" s="22">
        <v>45589</v>
      </c>
      <c r="G7" t="s">
        <v>457</v>
      </c>
      <c r="H7" t="s">
        <v>461</v>
      </c>
      <c r="I7">
        <v>-33.9</v>
      </c>
    </row>
    <row r="8" spans="1:9" x14ac:dyDescent="0.3">
      <c r="A8">
        <v>41217</v>
      </c>
      <c r="B8">
        <v>113</v>
      </c>
      <c r="C8" t="s">
        <v>109</v>
      </c>
      <c r="D8">
        <v>122</v>
      </c>
      <c r="E8" t="s">
        <v>28</v>
      </c>
      <c r="F8" s="22">
        <v>45588</v>
      </c>
      <c r="G8" t="s">
        <v>454</v>
      </c>
      <c r="H8" t="s">
        <v>462</v>
      </c>
      <c r="I8">
        <v>364.83</v>
      </c>
    </row>
    <row r="9" spans="1:9" x14ac:dyDescent="0.3">
      <c r="A9">
        <v>41218</v>
      </c>
      <c r="B9">
        <v>113</v>
      </c>
      <c r="C9" t="s">
        <v>109</v>
      </c>
      <c r="D9">
        <v>122</v>
      </c>
      <c r="E9" t="s">
        <v>28</v>
      </c>
      <c r="F9" s="22">
        <v>45588</v>
      </c>
      <c r="G9" t="s">
        <v>457</v>
      </c>
      <c r="H9" t="s">
        <v>463</v>
      </c>
      <c r="I9">
        <v>-1234.3</v>
      </c>
    </row>
    <row r="10" spans="1:9" x14ac:dyDescent="0.3">
      <c r="A10">
        <v>41219</v>
      </c>
      <c r="B10">
        <v>113</v>
      </c>
      <c r="C10" t="s">
        <v>109</v>
      </c>
      <c r="D10">
        <v>122</v>
      </c>
      <c r="E10" t="s">
        <v>28</v>
      </c>
      <c r="F10" s="22">
        <v>45588</v>
      </c>
      <c r="G10" t="s">
        <v>457</v>
      </c>
      <c r="H10" t="s">
        <v>464</v>
      </c>
      <c r="I10">
        <v>-90000</v>
      </c>
    </row>
    <row r="11" spans="1:9" x14ac:dyDescent="0.3">
      <c r="A11">
        <v>41220</v>
      </c>
      <c r="B11">
        <v>113</v>
      </c>
      <c r="C11" t="s">
        <v>109</v>
      </c>
      <c r="D11">
        <v>122</v>
      </c>
      <c r="E11" t="s">
        <v>28</v>
      </c>
      <c r="F11" s="22">
        <v>45588</v>
      </c>
      <c r="G11" t="s">
        <v>457</v>
      </c>
      <c r="H11" t="s">
        <v>465</v>
      </c>
      <c r="I11">
        <v>-60000</v>
      </c>
    </row>
    <row r="12" spans="1:9" x14ac:dyDescent="0.3">
      <c r="A12">
        <v>41221</v>
      </c>
      <c r="B12">
        <v>113</v>
      </c>
      <c r="C12" t="s">
        <v>109</v>
      </c>
      <c r="D12">
        <v>122</v>
      </c>
      <c r="E12" t="s">
        <v>28</v>
      </c>
      <c r="F12" s="22">
        <v>45588</v>
      </c>
      <c r="G12" t="s">
        <v>457</v>
      </c>
      <c r="H12" t="s">
        <v>466</v>
      </c>
      <c r="I12">
        <v>-9120</v>
      </c>
    </row>
    <row r="13" spans="1:9" x14ac:dyDescent="0.3">
      <c r="A13">
        <v>41222</v>
      </c>
      <c r="B13">
        <v>113</v>
      </c>
      <c r="C13" t="s">
        <v>109</v>
      </c>
      <c r="D13">
        <v>122</v>
      </c>
      <c r="E13" t="s">
        <v>28</v>
      </c>
      <c r="F13" s="22">
        <v>45588</v>
      </c>
      <c r="G13" t="s">
        <v>457</v>
      </c>
      <c r="H13" t="s">
        <v>467</v>
      </c>
      <c r="I13">
        <v>-119.99</v>
      </c>
    </row>
    <row r="14" spans="1:9" x14ac:dyDescent="0.3">
      <c r="A14">
        <v>41223</v>
      </c>
      <c r="B14">
        <v>113</v>
      </c>
      <c r="C14" t="s">
        <v>109</v>
      </c>
      <c r="D14">
        <v>122</v>
      </c>
      <c r="E14" t="s">
        <v>28</v>
      </c>
      <c r="F14" s="22">
        <v>45588</v>
      </c>
      <c r="G14" t="s">
        <v>457</v>
      </c>
      <c r="H14" t="s">
        <v>468</v>
      </c>
      <c r="I14">
        <v>-6479.18</v>
      </c>
    </row>
    <row r="15" spans="1:9" x14ac:dyDescent="0.3">
      <c r="A15">
        <v>41224</v>
      </c>
      <c r="B15">
        <v>113</v>
      </c>
      <c r="C15" t="s">
        <v>109</v>
      </c>
      <c r="D15">
        <v>122</v>
      </c>
      <c r="E15" t="s">
        <v>28</v>
      </c>
      <c r="F15" s="22">
        <v>45588</v>
      </c>
      <c r="G15" t="s">
        <v>457</v>
      </c>
      <c r="H15" t="s">
        <v>469</v>
      </c>
      <c r="I15">
        <v>-2300</v>
      </c>
    </row>
    <row r="16" spans="1:9" x14ac:dyDescent="0.3">
      <c r="A16">
        <v>41225</v>
      </c>
      <c r="B16">
        <v>113</v>
      </c>
      <c r="C16" t="s">
        <v>109</v>
      </c>
      <c r="D16">
        <v>122</v>
      </c>
      <c r="E16" t="s">
        <v>28</v>
      </c>
      <c r="F16" s="22">
        <v>45588</v>
      </c>
      <c r="G16" t="s">
        <v>457</v>
      </c>
      <c r="H16" t="s">
        <v>470</v>
      </c>
      <c r="I16">
        <v>-733</v>
      </c>
    </row>
    <row r="17" spans="1:9" x14ac:dyDescent="0.3">
      <c r="A17">
        <v>41226</v>
      </c>
      <c r="B17">
        <v>113</v>
      </c>
      <c r="C17" t="s">
        <v>109</v>
      </c>
      <c r="D17">
        <v>122</v>
      </c>
      <c r="E17" t="s">
        <v>28</v>
      </c>
      <c r="F17" s="22">
        <v>45588</v>
      </c>
      <c r="G17" t="s">
        <v>457</v>
      </c>
      <c r="H17" t="s">
        <v>471</v>
      </c>
      <c r="I17">
        <v>-2578.46</v>
      </c>
    </row>
    <row r="18" spans="1:9" x14ac:dyDescent="0.3">
      <c r="A18">
        <v>41227</v>
      </c>
      <c r="B18">
        <v>113</v>
      </c>
      <c r="C18" t="s">
        <v>109</v>
      </c>
      <c r="D18">
        <v>122</v>
      </c>
      <c r="E18" t="s">
        <v>28</v>
      </c>
      <c r="F18" s="22">
        <v>45588</v>
      </c>
      <c r="G18" t="s">
        <v>457</v>
      </c>
      <c r="H18" t="s">
        <v>472</v>
      </c>
      <c r="I18">
        <v>-1740</v>
      </c>
    </row>
    <row r="19" spans="1:9" x14ac:dyDescent="0.3">
      <c r="A19">
        <v>41228</v>
      </c>
      <c r="B19">
        <v>113</v>
      </c>
      <c r="C19" t="s">
        <v>109</v>
      </c>
      <c r="D19">
        <v>122</v>
      </c>
      <c r="E19" t="s">
        <v>28</v>
      </c>
      <c r="F19" s="22">
        <v>45588</v>
      </c>
      <c r="G19" t="s">
        <v>457</v>
      </c>
      <c r="H19" t="s">
        <v>473</v>
      </c>
      <c r="I19">
        <v>-198</v>
      </c>
    </row>
    <row r="20" spans="1:9" x14ac:dyDescent="0.3">
      <c r="A20">
        <v>41229</v>
      </c>
      <c r="B20">
        <v>113</v>
      </c>
      <c r="C20" t="s">
        <v>109</v>
      </c>
      <c r="D20">
        <v>122</v>
      </c>
      <c r="E20" t="s">
        <v>28</v>
      </c>
      <c r="F20" s="22">
        <v>45588</v>
      </c>
      <c r="G20" t="s">
        <v>457</v>
      </c>
      <c r="H20" t="s">
        <v>474</v>
      </c>
      <c r="I20">
        <v>-501.21</v>
      </c>
    </row>
    <row r="21" spans="1:9" x14ac:dyDescent="0.3">
      <c r="A21">
        <v>41230</v>
      </c>
      <c r="B21">
        <v>113</v>
      </c>
      <c r="C21" t="s">
        <v>109</v>
      </c>
      <c r="D21">
        <v>122</v>
      </c>
      <c r="E21" t="s">
        <v>28</v>
      </c>
      <c r="F21" s="22">
        <v>45588</v>
      </c>
      <c r="G21" t="s">
        <v>457</v>
      </c>
      <c r="H21" t="s">
        <v>475</v>
      </c>
      <c r="I21">
        <v>-473.4</v>
      </c>
    </row>
    <row r="22" spans="1:9" x14ac:dyDescent="0.3">
      <c r="A22">
        <v>41231</v>
      </c>
      <c r="B22">
        <v>113</v>
      </c>
      <c r="C22" t="s">
        <v>109</v>
      </c>
      <c r="D22">
        <v>122</v>
      </c>
      <c r="E22" t="s">
        <v>28</v>
      </c>
      <c r="F22" s="22">
        <v>45588</v>
      </c>
      <c r="G22" t="s">
        <v>457</v>
      </c>
      <c r="H22" t="s">
        <v>476</v>
      </c>
      <c r="I22">
        <v>-645.12</v>
      </c>
    </row>
    <row r="23" spans="1:9" x14ac:dyDescent="0.3">
      <c r="A23">
        <v>41232</v>
      </c>
      <c r="B23">
        <v>113</v>
      </c>
      <c r="C23" t="s">
        <v>109</v>
      </c>
      <c r="D23">
        <v>122</v>
      </c>
      <c r="E23" t="s">
        <v>28</v>
      </c>
      <c r="F23" s="22">
        <v>45588</v>
      </c>
      <c r="G23" t="s">
        <v>457</v>
      </c>
      <c r="H23" t="s">
        <v>477</v>
      </c>
      <c r="I23">
        <v>-1769.49</v>
      </c>
    </row>
    <row r="24" spans="1:9" x14ac:dyDescent="0.3">
      <c r="A24">
        <v>41233</v>
      </c>
      <c r="B24">
        <v>113</v>
      </c>
      <c r="C24" t="s">
        <v>109</v>
      </c>
      <c r="D24">
        <v>122</v>
      </c>
      <c r="E24" t="s">
        <v>28</v>
      </c>
      <c r="F24" s="22">
        <v>45588</v>
      </c>
      <c r="G24" t="s">
        <v>457</v>
      </c>
      <c r="H24" t="s">
        <v>477</v>
      </c>
      <c r="I24">
        <v>-1573.78</v>
      </c>
    </row>
    <row r="25" spans="1:9" x14ac:dyDescent="0.3">
      <c r="A25">
        <v>41234</v>
      </c>
      <c r="B25">
        <v>113</v>
      </c>
      <c r="C25" t="s">
        <v>109</v>
      </c>
      <c r="D25">
        <v>122</v>
      </c>
      <c r="E25" t="s">
        <v>28</v>
      </c>
      <c r="F25" s="22">
        <v>45588</v>
      </c>
      <c r="G25" t="s">
        <v>457</v>
      </c>
      <c r="H25" t="s">
        <v>478</v>
      </c>
      <c r="I25">
        <v>-321.10000000000002</v>
      </c>
    </row>
    <row r="26" spans="1:9" x14ac:dyDescent="0.3">
      <c r="A26">
        <v>41235</v>
      </c>
      <c r="B26">
        <v>113</v>
      </c>
      <c r="C26" t="s">
        <v>109</v>
      </c>
      <c r="D26">
        <v>122</v>
      </c>
      <c r="E26" t="s">
        <v>28</v>
      </c>
      <c r="F26" s="22">
        <v>45588</v>
      </c>
      <c r="G26" t="s">
        <v>457</v>
      </c>
      <c r="H26" t="s">
        <v>479</v>
      </c>
      <c r="I26">
        <v>-903.28</v>
      </c>
    </row>
    <row r="27" spans="1:9" x14ac:dyDescent="0.3">
      <c r="A27">
        <v>41236</v>
      </c>
      <c r="B27">
        <v>113</v>
      </c>
      <c r="C27" t="s">
        <v>109</v>
      </c>
      <c r="D27">
        <v>122</v>
      </c>
      <c r="E27" t="s">
        <v>28</v>
      </c>
      <c r="F27" s="22">
        <v>45588</v>
      </c>
      <c r="G27" t="s">
        <v>457</v>
      </c>
      <c r="H27" t="s">
        <v>480</v>
      </c>
      <c r="I27">
        <v>-648</v>
      </c>
    </row>
    <row r="28" spans="1:9" x14ac:dyDescent="0.3">
      <c r="A28">
        <v>41237</v>
      </c>
      <c r="B28">
        <v>113</v>
      </c>
      <c r="C28" t="s">
        <v>109</v>
      </c>
      <c r="D28">
        <v>122</v>
      </c>
      <c r="E28" t="s">
        <v>28</v>
      </c>
      <c r="F28" s="22">
        <v>45588</v>
      </c>
      <c r="G28" t="s">
        <v>457</v>
      </c>
      <c r="H28" t="s">
        <v>481</v>
      </c>
      <c r="I28">
        <v>-1250</v>
      </c>
    </row>
    <row r="29" spans="1:9" x14ac:dyDescent="0.3">
      <c r="A29">
        <v>41238</v>
      </c>
      <c r="B29">
        <v>113</v>
      </c>
      <c r="C29" t="s">
        <v>109</v>
      </c>
      <c r="D29">
        <v>122</v>
      </c>
      <c r="E29" t="s">
        <v>28</v>
      </c>
      <c r="F29" s="22">
        <v>45588</v>
      </c>
      <c r="G29" t="s">
        <v>457</v>
      </c>
      <c r="H29" t="s">
        <v>482</v>
      </c>
      <c r="I29">
        <v>-667.25</v>
      </c>
    </row>
    <row r="30" spans="1:9" x14ac:dyDescent="0.3">
      <c r="A30">
        <v>41239</v>
      </c>
      <c r="B30">
        <v>113</v>
      </c>
      <c r="C30" t="s">
        <v>109</v>
      </c>
      <c r="D30">
        <v>122</v>
      </c>
      <c r="E30" t="s">
        <v>28</v>
      </c>
      <c r="F30" s="22">
        <v>45588</v>
      </c>
      <c r="G30" t="s">
        <v>457</v>
      </c>
      <c r="H30" t="s">
        <v>483</v>
      </c>
      <c r="I30">
        <v>-821.94</v>
      </c>
    </row>
    <row r="31" spans="1:9" x14ac:dyDescent="0.3">
      <c r="A31">
        <v>41240</v>
      </c>
      <c r="B31">
        <v>113</v>
      </c>
      <c r="C31" t="s">
        <v>109</v>
      </c>
      <c r="D31">
        <v>122</v>
      </c>
      <c r="E31" t="s">
        <v>28</v>
      </c>
      <c r="F31" s="22">
        <v>45588</v>
      </c>
      <c r="G31" t="s">
        <v>457</v>
      </c>
      <c r="H31" t="s">
        <v>472</v>
      </c>
      <c r="I31">
        <v>-870</v>
      </c>
    </row>
    <row r="32" spans="1:9" x14ac:dyDescent="0.3">
      <c r="A32">
        <v>41241</v>
      </c>
      <c r="B32">
        <v>113</v>
      </c>
      <c r="C32" t="s">
        <v>109</v>
      </c>
      <c r="D32">
        <v>122</v>
      </c>
      <c r="E32" t="s">
        <v>28</v>
      </c>
      <c r="F32" s="22">
        <v>45588</v>
      </c>
      <c r="G32" t="s">
        <v>457</v>
      </c>
      <c r="H32" t="s">
        <v>484</v>
      </c>
      <c r="I32">
        <v>-813</v>
      </c>
    </row>
    <row r="33" spans="1:9" x14ac:dyDescent="0.3">
      <c r="A33">
        <v>41242</v>
      </c>
      <c r="B33">
        <v>113</v>
      </c>
      <c r="C33" t="s">
        <v>109</v>
      </c>
      <c r="D33">
        <v>122</v>
      </c>
      <c r="E33" t="s">
        <v>28</v>
      </c>
      <c r="F33" s="22">
        <v>45588</v>
      </c>
      <c r="G33" t="s">
        <v>457</v>
      </c>
      <c r="H33" t="s">
        <v>485</v>
      </c>
      <c r="I33">
        <v>-565</v>
      </c>
    </row>
    <row r="34" spans="1:9" x14ac:dyDescent="0.3">
      <c r="A34">
        <v>41243</v>
      </c>
      <c r="B34">
        <v>113</v>
      </c>
      <c r="C34" t="s">
        <v>109</v>
      </c>
      <c r="D34">
        <v>122</v>
      </c>
      <c r="E34" t="s">
        <v>28</v>
      </c>
      <c r="F34" s="22">
        <v>45588</v>
      </c>
      <c r="G34" t="s">
        <v>457</v>
      </c>
      <c r="H34" t="s">
        <v>486</v>
      </c>
      <c r="I34">
        <v>-1421.4</v>
      </c>
    </row>
    <row r="35" spans="1:9" x14ac:dyDescent="0.3">
      <c r="A35">
        <v>41244</v>
      </c>
      <c r="B35">
        <v>113</v>
      </c>
      <c r="C35" t="s">
        <v>109</v>
      </c>
      <c r="D35">
        <v>122</v>
      </c>
      <c r="E35" t="s">
        <v>28</v>
      </c>
      <c r="F35" s="22">
        <v>45588</v>
      </c>
      <c r="G35" t="s">
        <v>457</v>
      </c>
      <c r="H35" t="s">
        <v>487</v>
      </c>
      <c r="I35">
        <v>-619.04</v>
      </c>
    </row>
    <row r="36" spans="1:9" x14ac:dyDescent="0.3">
      <c r="A36">
        <v>41245</v>
      </c>
      <c r="B36">
        <v>113</v>
      </c>
      <c r="C36" t="s">
        <v>109</v>
      </c>
      <c r="D36">
        <v>122</v>
      </c>
      <c r="E36" t="s">
        <v>28</v>
      </c>
      <c r="F36" s="22">
        <v>45588</v>
      </c>
      <c r="G36" t="s">
        <v>457</v>
      </c>
      <c r="H36" t="s">
        <v>486</v>
      </c>
      <c r="I36">
        <v>-1128.72</v>
      </c>
    </row>
    <row r="37" spans="1:9" x14ac:dyDescent="0.3">
      <c r="A37">
        <v>41246</v>
      </c>
      <c r="B37">
        <v>113</v>
      </c>
      <c r="C37" t="s">
        <v>109</v>
      </c>
      <c r="D37">
        <v>122</v>
      </c>
      <c r="E37" t="s">
        <v>28</v>
      </c>
      <c r="F37" s="22">
        <v>45588</v>
      </c>
      <c r="G37" t="s">
        <v>457</v>
      </c>
      <c r="H37" t="s">
        <v>486</v>
      </c>
      <c r="I37">
        <v>-523.6</v>
      </c>
    </row>
    <row r="38" spans="1:9" x14ac:dyDescent="0.3">
      <c r="A38">
        <v>41247</v>
      </c>
      <c r="B38">
        <v>113</v>
      </c>
      <c r="C38" t="s">
        <v>109</v>
      </c>
      <c r="D38">
        <v>122</v>
      </c>
      <c r="E38" t="s">
        <v>28</v>
      </c>
      <c r="F38" s="22">
        <v>45588</v>
      </c>
      <c r="G38" t="s">
        <v>457</v>
      </c>
      <c r="H38" t="s">
        <v>488</v>
      </c>
      <c r="I38">
        <v>-1006.28</v>
      </c>
    </row>
    <row r="39" spans="1:9" x14ac:dyDescent="0.3">
      <c r="A39">
        <v>41248</v>
      </c>
      <c r="B39">
        <v>113</v>
      </c>
      <c r="C39" t="s">
        <v>109</v>
      </c>
      <c r="D39">
        <v>122</v>
      </c>
      <c r="E39" t="s">
        <v>28</v>
      </c>
      <c r="F39" s="22">
        <v>45588</v>
      </c>
      <c r="G39" t="s">
        <v>457</v>
      </c>
      <c r="H39" t="s">
        <v>478</v>
      </c>
      <c r="I39">
        <v>-475.5</v>
      </c>
    </row>
    <row r="40" spans="1:9" x14ac:dyDescent="0.3">
      <c r="A40">
        <v>41249</v>
      </c>
      <c r="B40">
        <v>113</v>
      </c>
      <c r="C40" t="s">
        <v>109</v>
      </c>
      <c r="D40">
        <v>122</v>
      </c>
      <c r="E40" t="s">
        <v>28</v>
      </c>
      <c r="F40" s="22">
        <v>45588</v>
      </c>
      <c r="G40" t="s">
        <v>457</v>
      </c>
      <c r="H40" t="s">
        <v>489</v>
      </c>
      <c r="I40">
        <v>-805.2</v>
      </c>
    </row>
    <row r="41" spans="1:9" x14ac:dyDescent="0.3">
      <c r="A41">
        <v>41250</v>
      </c>
      <c r="B41">
        <v>113</v>
      </c>
      <c r="C41" t="s">
        <v>109</v>
      </c>
      <c r="D41">
        <v>122</v>
      </c>
      <c r="E41" t="s">
        <v>28</v>
      </c>
      <c r="F41" s="22">
        <v>45588</v>
      </c>
      <c r="G41" t="s">
        <v>457</v>
      </c>
      <c r="H41" t="s">
        <v>490</v>
      </c>
      <c r="I41">
        <v>-851.8</v>
      </c>
    </row>
    <row r="42" spans="1:9" x14ac:dyDescent="0.3">
      <c r="A42">
        <v>41251</v>
      </c>
      <c r="B42">
        <v>113</v>
      </c>
      <c r="C42" t="s">
        <v>109</v>
      </c>
      <c r="D42">
        <v>122</v>
      </c>
      <c r="E42" t="s">
        <v>28</v>
      </c>
      <c r="F42" s="22">
        <v>45588</v>
      </c>
      <c r="G42" t="s">
        <v>457</v>
      </c>
      <c r="H42" t="s">
        <v>491</v>
      </c>
      <c r="I42">
        <v>-450.82</v>
      </c>
    </row>
    <row r="43" spans="1:9" x14ac:dyDescent="0.3">
      <c r="A43">
        <v>41252</v>
      </c>
      <c r="B43">
        <v>113</v>
      </c>
      <c r="C43" t="s">
        <v>109</v>
      </c>
      <c r="D43">
        <v>122</v>
      </c>
      <c r="E43" t="s">
        <v>28</v>
      </c>
      <c r="F43" s="22">
        <v>45588</v>
      </c>
      <c r="G43" t="s">
        <v>457</v>
      </c>
      <c r="H43" t="s">
        <v>492</v>
      </c>
      <c r="I43">
        <v>-189.04</v>
      </c>
    </row>
    <row r="44" spans="1:9" x14ac:dyDescent="0.3">
      <c r="A44">
        <v>41253</v>
      </c>
      <c r="B44">
        <v>113</v>
      </c>
      <c r="C44" t="s">
        <v>109</v>
      </c>
      <c r="D44">
        <v>122</v>
      </c>
      <c r="E44" t="s">
        <v>28</v>
      </c>
      <c r="F44" s="22">
        <v>45588</v>
      </c>
      <c r="G44" t="s">
        <v>457</v>
      </c>
      <c r="H44" t="s">
        <v>472</v>
      </c>
      <c r="I44">
        <v>-1740</v>
      </c>
    </row>
    <row r="45" spans="1:9" x14ac:dyDescent="0.3">
      <c r="A45">
        <v>41254</v>
      </c>
      <c r="B45">
        <v>113</v>
      </c>
      <c r="C45" t="s">
        <v>109</v>
      </c>
      <c r="D45">
        <v>122</v>
      </c>
      <c r="E45" t="s">
        <v>28</v>
      </c>
      <c r="F45" s="22">
        <v>45588</v>
      </c>
      <c r="G45" t="s">
        <v>457</v>
      </c>
      <c r="H45" t="s">
        <v>493</v>
      </c>
      <c r="I45">
        <v>-789.17</v>
      </c>
    </row>
    <row r="46" spans="1:9" x14ac:dyDescent="0.3">
      <c r="A46">
        <v>41255</v>
      </c>
      <c r="B46">
        <v>113</v>
      </c>
      <c r="C46" t="s">
        <v>109</v>
      </c>
      <c r="D46">
        <v>122</v>
      </c>
      <c r="E46" t="s">
        <v>28</v>
      </c>
      <c r="F46" s="22">
        <v>45588</v>
      </c>
      <c r="G46" t="s">
        <v>457</v>
      </c>
      <c r="H46" t="s">
        <v>494</v>
      </c>
      <c r="I46">
        <v>-3385.42</v>
      </c>
    </row>
    <row r="47" spans="1:9" x14ac:dyDescent="0.3">
      <c r="A47">
        <v>41256</v>
      </c>
      <c r="B47">
        <v>113</v>
      </c>
      <c r="C47" t="s">
        <v>109</v>
      </c>
      <c r="D47">
        <v>122</v>
      </c>
      <c r="E47" t="s">
        <v>28</v>
      </c>
      <c r="F47" s="22">
        <v>45588</v>
      </c>
      <c r="G47" t="s">
        <v>457</v>
      </c>
      <c r="H47" t="s">
        <v>495</v>
      </c>
      <c r="I47">
        <v>-142.29</v>
      </c>
    </row>
    <row r="48" spans="1:9" x14ac:dyDescent="0.3">
      <c r="A48">
        <v>41257</v>
      </c>
      <c r="B48">
        <v>113</v>
      </c>
      <c r="C48" t="s">
        <v>109</v>
      </c>
      <c r="D48">
        <v>122</v>
      </c>
      <c r="E48" t="s">
        <v>28</v>
      </c>
      <c r="F48" s="22">
        <v>45588</v>
      </c>
      <c r="G48" t="s">
        <v>457</v>
      </c>
      <c r="H48" t="s">
        <v>496</v>
      </c>
      <c r="I48">
        <v>-450</v>
      </c>
    </row>
    <row r="49" spans="1:9" x14ac:dyDescent="0.3">
      <c r="A49">
        <v>41258</v>
      </c>
      <c r="B49">
        <v>113</v>
      </c>
      <c r="C49" t="s">
        <v>109</v>
      </c>
      <c r="D49">
        <v>122</v>
      </c>
      <c r="E49" t="s">
        <v>28</v>
      </c>
      <c r="F49" s="22">
        <v>45588</v>
      </c>
      <c r="G49" t="s">
        <v>457</v>
      </c>
      <c r="H49" t="s">
        <v>497</v>
      </c>
      <c r="I49">
        <v>-1724.05</v>
      </c>
    </row>
    <row r="50" spans="1:9" x14ac:dyDescent="0.3">
      <c r="A50">
        <v>41259</v>
      </c>
      <c r="B50">
        <v>113</v>
      </c>
      <c r="C50" t="s">
        <v>109</v>
      </c>
      <c r="D50">
        <v>122</v>
      </c>
      <c r="E50" t="s">
        <v>28</v>
      </c>
      <c r="F50" s="22">
        <v>45588</v>
      </c>
      <c r="G50" t="s">
        <v>457</v>
      </c>
      <c r="H50" t="s">
        <v>486</v>
      </c>
      <c r="I50">
        <v>-106</v>
      </c>
    </row>
    <row r="51" spans="1:9" x14ac:dyDescent="0.3">
      <c r="A51">
        <v>41260</v>
      </c>
      <c r="B51">
        <v>113</v>
      </c>
      <c r="C51" t="s">
        <v>109</v>
      </c>
      <c r="D51">
        <v>122</v>
      </c>
      <c r="E51" t="s">
        <v>28</v>
      </c>
      <c r="F51" s="22">
        <v>45588</v>
      </c>
      <c r="G51" t="s">
        <v>457</v>
      </c>
      <c r="H51" t="s">
        <v>498</v>
      </c>
      <c r="I51">
        <v>-14487</v>
      </c>
    </row>
    <row r="52" spans="1:9" x14ac:dyDescent="0.3">
      <c r="A52">
        <v>41261</v>
      </c>
      <c r="B52">
        <v>113</v>
      </c>
      <c r="C52" t="s">
        <v>109</v>
      </c>
      <c r="D52">
        <v>122</v>
      </c>
      <c r="E52" t="s">
        <v>28</v>
      </c>
      <c r="F52" s="22">
        <v>45588</v>
      </c>
      <c r="G52" t="s">
        <v>457</v>
      </c>
      <c r="H52" t="s">
        <v>499</v>
      </c>
      <c r="I52">
        <v>-864.9</v>
      </c>
    </row>
    <row r="53" spans="1:9" x14ac:dyDescent="0.3">
      <c r="A53">
        <v>41262</v>
      </c>
      <c r="B53">
        <v>113</v>
      </c>
      <c r="C53" t="s">
        <v>109</v>
      </c>
      <c r="D53">
        <v>122</v>
      </c>
      <c r="E53" t="s">
        <v>28</v>
      </c>
      <c r="F53" s="22">
        <v>45588</v>
      </c>
      <c r="G53" t="s">
        <v>457</v>
      </c>
      <c r="H53" t="s">
        <v>500</v>
      </c>
      <c r="I53">
        <v>-672</v>
      </c>
    </row>
    <row r="54" spans="1:9" x14ac:dyDescent="0.3">
      <c r="A54">
        <v>41263</v>
      </c>
      <c r="B54">
        <v>113</v>
      </c>
      <c r="C54" t="s">
        <v>109</v>
      </c>
      <c r="D54">
        <v>122</v>
      </c>
      <c r="E54" t="s">
        <v>28</v>
      </c>
      <c r="F54" s="22">
        <v>45588</v>
      </c>
      <c r="G54" t="s">
        <v>457</v>
      </c>
      <c r="H54" t="s">
        <v>501</v>
      </c>
      <c r="I54">
        <v>-12.3</v>
      </c>
    </row>
    <row r="55" spans="1:9" x14ac:dyDescent="0.3">
      <c r="A55">
        <v>41264</v>
      </c>
      <c r="B55">
        <v>113</v>
      </c>
      <c r="C55" t="s">
        <v>109</v>
      </c>
      <c r="D55">
        <v>122</v>
      </c>
      <c r="E55" t="s">
        <v>28</v>
      </c>
      <c r="F55" s="22">
        <v>45588</v>
      </c>
      <c r="G55" t="s">
        <v>457</v>
      </c>
      <c r="H55" t="s">
        <v>501</v>
      </c>
      <c r="I55">
        <v>-12.3</v>
      </c>
    </row>
    <row r="56" spans="1:9" x14ac:dyDescent="0.3">
      <c r="A56">
        <v>41214</v>
      </c>
      <c r="B56">
        <v>113</v>
      </c>
      <c r="C56" t="s">
        <v>109</v>
      </c>
      <c r="D56">
        <v>122</v>
      </c>
      <c r="E56" t="s">
        <v>28</v>
      </c>
      <c r="F56" s="22">
        <v>45587</v>
      </c>
      <c r="G56" t="s">
        <v>454</v>
      </c>
      <c r="H56" t="s">
        <v>502</v>
      </c>
      <c r="I56">
        <v>38.4</v>
      </c>
    </row>
    <row r="57" spans="1:9" x14ac:dyDescent="0.3">
      <c r="A57">
        <v>41215</v>
      </c>
      <c r="B57">
        <v>113</v>
      </c>
      <c r="C57" t="s">
        <v>109</v>
      </c>
      <c r="D57">
        <v>122</v>
      </c>
      <c r="E57" t="s">
        <v>28</v>
      </c>
      <c r="F57" s="22">
        <v>45587</v>
      </c>
      <c r="G57" t="s">
        <v>457</v>
      </c>
      <c r="H57" t="s">
        <v>503</v>
      </c>
      <c r="I57">
        <v>-2000.83</v>
      </c>
    </row>
    <row r="58" spans="1:9" x14ac:dyDescent="0.3">
      <c r="A58">
        <v>41181</v>
      </c>
      <c r="B58">
        <v>113</v>
      </c>
      <c r="C58" t="s">
        <v>109</v>
      </c>
      <c r="D58">
        <v>122</v>
      </c>
      <c r="E58" t="s">
        <v>28</v>
      </c>
      <c r="F58" s="22">
        <v>45586</v>
      </c>
      <c r="G58" t="s">
        <v>454</v>
      </c>
      <c r="H58" t="s">
        <v>504</v>
      </c>
      <c r="I58">
        <v>6074</v>
      </c>
    </row>
    <row r="59" spans="1:9" x14ac:dyDescent="0.3">
      <c r="A59">
        <v>41182</v>
      </c>
      <c r="B59">
        <v>113</v>
      </c>
      <c r="C59" t="s">
        <v>109</v>
      </c>
      <c r="D59">
        <v>122</v>
      </c>
      <c r="E59" t="s">
        <v>28</v>
      </c>
      <c r="F59" s="22">
        <v>45586</v>
      </c>
      <c r="G59" t="s">
        <v>454</v>
      </c>
      <c r="H59" t="s">
        <v>459</v>
      </c>
      <c r="I59">
        <v>894.65</v>
      </c>
    </row>
    <row r="60" spans="1:9" x14ac:dyDescent="0.3">
      <c r="A60">
        <v>41183</v>
      </c>
      <c r="B60">
        <v>113</v>
      </c>
      <c r="C60" t="s">
        <v>109</v>
      </c>
      <c r="D60">
        <v>122</v>
      </c>
      <c r="E60" t="s">
        <v>28</v>
      </c>
      <c r="F60" s="22">
        <v>45586</v>
      </c>
      <c r="G60" t="s">
        <v>454</v>
      </c>
      <c r="H60" t="s">
        <v>505</v>
      </c>
      <c r="I60">
        <v>224480.51</v>
      </c>
    </row>
    <row r="61" spans="1:9" x14ac:dyDescent="0.3">
      <c r="A61">
        <v>41184</v>
      </c>
      <c r="B61">
        <v>113</v>
      </c>
      <c r="C61" t="s">
        <v>109</v>
      </c>
      <c r="D61">
        <v>122</v>
      </c>
      <c r="E61" t="s">
        <v>28</v>
      </c>
      <c r="F61" s="22">
        <v>45586</v>
      </c>
      <c r="G61" t="s">
        <v>454</v>
      </c>
      <c r="H61" t="s">
        <v>506</v>
      </c>
      <c r="I61">
        <v>144</v>
      </c>
    </row>
    <row r="62" spans="1:9" x14ac:dyDescent="0.3">
      <c r="A62">
        <v>41185</v>
      </c>
      <c r="B62">
        <v>113</v>
      </c>
      <c r="C62" t="s">
        <v>109</v>
      </c>
      <c r="D62">
        <v>122</v>
      </c>
      <c r="E62" t="s">
        <v>28</v>
      </c>
      <c r="F62" s="22">
        <v>45586</v>
      </c>
      <c r="G62" t="s">
        <v>457</v>
      </c>
      <c r="H62" t="s">
        <v>507</v>
      </c>
      <c r="I62">
        <v>-394.95</v>
      </c>
    </row>
    <row r="63" spans="1:9" x14ac:dyDescent="0.3">
      <c r="A63">
        <v>41186</v>
      </c>
      <c r="B63">
        <v>113</v>
      </c>
      <c r="C63" t="s">
        <v>109</v>
      </c>
      <c r="D63">
        <v>122</v>
      </c>
      <c r="E63" t="s">
        <v>28</v>
      </c>
      <c r="F63" s="22">
        <v>45586</v>
      </c>
      <c r="G63" t="s">
        <v>457</v>
      </c>
      <c r="H63" t="s">
        <v>508</v>
      </c>
      <c r="I63">
        <v>-8.8000000000000007</v>
      </c>
    </row>
    <row r="64" spans="1:9" x14ac:dyDescent="0.3">
      <c r="A64">
        <v>41187</v>
      </c>
      <c r="B64">
        <v>113</v>
      </c>
      <c r="C64" t="s">
        <v>109</v>
      </c>
      <c r="D64">
        <v>122</v>
      </c>
      <c r="E64" t="s">
        <v>28</v>
      </c>
      <c r="F64" s="22">
        <v>45586</v>
      </c>
      <c r="G64" t="s">
        <v>457</v>
      </c>
      <c r="H64" t="s">
        <v>509</v>
      </c>
      <c r="I64">
        <v>-297.92</v>
      </c>
    </row>
    <row r="65" spans="1:9" x14ac:dyDescent="0.3">
      <c r="A65">
        <v>41188</v>
      </c>
      <c r="B65">
        <v>113</v>
      </c>
      <c r="C65" t="s">
        <v>109</v>
      </c>
      <c r="D65">
        <v>122</v>
      </c>
      <c r="E65" t="s">
        <v>28</v>
      </c>
      <c r="F65" s="22">
        <v>45586</v>
      </c>
      <c r="G65" t="s">
        <v>457</v>
      </c>
      <c r="H65" t="s">
        <v>510</v>
      </c>
      <c r="I65">
        <v>-3594.57</v>
      </c>
    </row>
    <row r="66" spans="1:9" x14ac:dyDescent="0.3">
      <c r="A66">
        <v>41189</v>
      </c>
      <c r="B66">
        <v>113</v>
      </c>
      <c r="C66" t="s">
        <v>109</v>
      </c>
      <c r="D66">
        <v>122</v>
      </c>
      <c r="E66" t="s">
        <v>28</v>
      </c>
      <c r="F66" s="22">
        <v>45586</v>
      </c>
      <c r="G66" t="s">
        <v>457</v>
      </c>
      <c r="H66" t="s">
        <v>511</v>
      </c>
      <c r="I66">
        <v>-225.68</v>
      </c>
    </row>
    <row r="67" spans="1:9" x14ac:dyDescent="0.3">
      <c r="A67">
        <v>41190</v>
      </c>
      <c r="B67">
        <v>113</v>
      </c>
      <c r="C67" t="s">
        <v>109</v>
      </c>
      <c r="D67">
        <v>122</v>
      </c>
      <c r="E67" t="s">
        <v>28</v>
      </c>
      <c r="F67" s="22">
        <v>45586</v>
      </c>
      <c r="G67" t="s">
        <v>457</v>
      </c>
      <c r="H67" t="s">
        <v>512</v>
      </c>
      <c r="I67">
        <v>-315</v>
      </c>
    </row>
    <row r="68" spans="1:9" x14ac:dyDescent="0.3">
      <c r="A68">
        <v>41191</v>
      </c>
      <c r="B68">
        <v>113</v>
      </c>
      <c r="C68" t="s">
        <v>109</v>
      </c>
      <c r="D68">
        <v>122</v>
      </c>
      <c r="E68" t="s">
        <v>28</v>
      </c>
      <c r="F68" s="22">
        <v>45586</v>
      </c>
      <c r="G68" t="s">
        <v>457</v>
      </c>
      <c r="H68" t="s">
        <v>513</v>
      </c>
      <c r="I68">
        <v>-3462.01</v>
      </c>
    </row>
    <row r="69" spans="1:9" x14ac:dyDescent="0.3">
      <c r="A69">
        <v>41192</v>
      </c>
      <c r="B69">
        <v>113</v>
      </c>
      <c r="C69" t="s">
        <v>109</v>
      </c>
      <c r="D69">
        <v>122</v>
      </c>
      <c r="E69" t="s">
        <v>28</v>
      </c>
      <c r="F69" s="22">
        <v>45586</v>
      </c>
      <c r="G69" t="s">
        <v>457</v>
      </c>
      <c r="H69" t="s">
        <v>514</v>
      </c>
      <c r="I69">
        <v>-422</v>
      </c>
    </row>
    <row r="70" spans="1:9" x14ac:dyDescent="0.3">
      <c r="A70">
        <v>41193</v>
      </c>
      <c r="B70">
        <v>113</v>
      </c>
      <c r="C70" t="s">
        <v>109</v>
      </c>
      <c r="D70">
        <v>122</v>
      </c>
      <c r="E70" t="s">
        <v>28</v>
      </c>
      <c r="F70" s="22">
        <v>45586</v>
      </c>
      <c r="G70" t="s">
        <v>457</v>
      </c>
      <c r="H70" t="s">
        <v>515</v>
      </c>
      <c r="I70">
        <v>-568.5</v>
      </c>
    </row>
    <row r="71" spans="1:9" x14ac:dyDescent="0.3">
      <c r="A71">
        <v>41194</v>
      </c>
      <c r="B71">
        <v>113</v>
      </c>
      <c r="C71" t="s">
        <v>109</v>
      </c>
      <c r="D71">
        <v>122</v>
      </c>
      <c r="E71" t="s">
        <v>28</v>
      </c>
      <c r="F71" s="22">
        <v>45586</v>
      </c>
      <c r="G71" t="s">
        <v>457</v>
      </c>
      <c r="H71" t="s">
        <v>516</v>
      </c>
      <c r="I71">
        <v>-1126.8499999999999</v>
      </c>
    </row>
    <row r="72" spans="1:9" x14ac:dyDescent="0.3">
      <c r="A72">
        <v>41195</v>
      </c>
      <c r="B72">
        <v>113</v>
      </c>
      <c r="C72" t="s">
        <v>109</v>
      </c>
      <c r="D72">
        <v>122</v>
      </c>
      <c r="E72" t="s">
        <v>28</v>
      </c>
      <c r="F72" s="22">
        <v>45586</v>
      </c>
      <c r="G72" t="s">
        <v>457</v>
      </c>
      <c r="H72" t="s">
        <v>517</v>
      </c>
      <c r="I72">
        <v>-685.44</v>
      </c>
    </row>
    <row r="73" spans="1:9" x14ac:dyDescent="0.3">
      <c r="A73">
        <v>41196</v>
      </c>
      <c r="B73">
        <v>113</v>
      </c>
      <c r="C73" t="s">
        <v>109</v>
      </c>
      <c r="D73">
        <v>122</v>
      </c>
      <c r="E73" t="s">
        <v>28</v>
      </c>
      <c r="F73" s="22">
        <v>45586</v>
      </c>
      <c r="G73" t="s">
        <v>457</v>
      </c>
      <c r="H73" t="s">
        <v>497</v>
      </c>
      <c r="I73">
        <v>-1380.43</v>
      </c>
    </row>
    <row r="74" spans="1:9" x14ac:dyDescent="0.3">
      <c r="A74">
        <v>41197</v>
      </c>
      <c r="B74">
        <v>113</v>
      </c>
      <c r="C74" t="s">
        <v>109</v>
      </c>
      <c r="D74">
        <v>122</v>
      </c>
      <c r="E74" t="s">
        <v>28</v>
      </c>
      <c r="F74" s="22">
        <v>45586</v>
      </c>
      <c r="G74" t="s">
        <v>457</v>
      </c>
      <c r="H74" t="s">
        <v>471</v>
      </c>
      <c r="I74">
        <v>-545.91999999999996</v>
      </c>
    </row>
    <row r="75" spans="1:9" x14ac:dyDescent="0.3">
      <c r="A75">
        <v>41198</v>
      </c>
      <c r="B75">
        <v>113</v>
      </c>
      <c r="C75" t="s">
        <v>109</v>
      </c>
      <c r="D75">
        <v>122</v>
      </c>
      <c r="E75" t="s">
        <v>28</v>
      </c>
      <c r="F75" s="22">
        <v>45586</v>
      </c>
      <c r="G75" t="s">
        <v>457</v>
      </c>
      <c r="H75" t="s">
        <v>518</v>
      </c>
      <c r="I75">
        <v>-4332.1099999999997</v>
      </c>
    </row>
    <row r="76" spans="1:9" x14ac:dyDescent="0.3">
      <c r="A76">
        <v>41199</v>
      </c>
      <c r="B76">
        <v>113</v>
      </c>
      <c r="C76" t="s">
        <v>109</v>
      </c>
      <c r="D76">
        <v>122</v>
      </c>
      <c r="E76" t="s">
        <v>28</v>
      </c>
      <c r="F76" s="22">
        <v>45586</v>
      </c>
      <c r="G76" t="s">
        <v>457</v>
      </c>
      <c r="H76" t="s">
        <v>478</v>
      </c>
      <c r="I76">
        <v>-518.9</v>
      </c>
    </row>
    <row r="77" spans="1:9" x14ac:dyDescent="0.3">
      <c r="A77">
        <v>41200</v>
      </c>
      <c r="B77">
        <v>113</v>
      </c>
      <c r="C77" t="s">
        <v>109</v>
      </c>
      <c r="D77">
        <v>122</v>
      </c>
      <c r="E77" t="s">
        <v>28</v>
      </c>
      <c r="F77" s="22">
        <v>45586</v>
      </c>
      <c r="G77" t="s">
        <v>457</v>
      </c>
      <c r="H77" t="s">
        <v>519</v>
      </c>
      <c r="I77">
        <v>-1459.35</v>
      </c>
    </row>
    <row r="78" spans="1:9" x14ac:dyDescent="0.3">
      <c r="A78">
        <v>41201</v>
      </c>
      <c r="B78">
        <v>113</v>
      </c>
      <c r="C78" t="s">
        <v>109</v>
      </c>
      <c r="D78">
        <v>122</v>
      </c>
      <c r="E78" t="s">
        <v>28</v>
      </c>
      <c r="F78" s="22">
        <v>45586</v>
      </c>
      <c r="G78" t="s">
        <v>457</v>
      </c>
      <c r="H78" t="s">
        <v>510</v>
      </c>
      <c r="I78">
        <v>-4274.32</v>
      </c>
    </row>
    <row r="79" spans="1:9" x14ac:dyDescent="0.3">
      <c r="A79">
        <v>41202</v>
      </c>
      <c r="B79">
        <v>113</v>
      </c>
      <c r="C79" t="s">
        <v>109</v>
      </c>
      <c r="D79">
        <v>122</v>
      </c>
      <c r="E79" t="s">
        <v>28</v>
      </c>
      <c r="F79" s="22">
        <v>45586</v>
      </c>
      <c r="G79" t="s">
        <v>457</v>
      </c>
      <c r="H79" t="s">
        <v>471</v>
      </c>
      <c r="I79">
        <v>-339.56</v>
      </c>
    </row>
    <row r="80" spans="1:9" x14ac:dyDescent="0.3">
      <c r="A80">
        <v>41203</v>
      </c>
      <c r="B80">
        <v>113</v>
      </c>
      <c r="C80" t="s">
        <v>109</v>
      </c>
      <c r="D80">
        <v>122</v>
      </c>
      <c r="E80" t="s">
        <v>28</v>
      </c>
      <c r="F80" s="22">
        <v>45586</v>
      </c>
      <c r="G80" t="s">
        <v>457</v>
      </c>
      <c r="H80" t="s">
        <v>520</v>
      </c>
      <c r="I80">
        <v>-1176</v>
      </c>
    </row>
    <row r="81" spans="1:9" x14ac:dyDescent="0.3">
      <c r="A81">
        <v>41204</v>
      </c>
      <c r="B81">
        <v>113</v>
      </c>
      <c r="C81" t="s">
        <v>109</v>
      </c>
      <c r="D81">
        <v>122</v>
      </c>
      <c r="E81" t="s">
        <v>28</v>
      </c>
      <c r="F81" s="22">
        <v>45586</v>
      </c>
      <c r="G81" t="s">
        <v>457</v>
      </c>
      <c r="H81" t="s">
        <v>497</v>
      </c>
      <c r="I81">
        <v>-1240.67</v>
      </c>
    </row>
    <row r="82" spans="1:9" x14ac:dyDescent="0.3">
      <c r="A82">
        <v>41205</v>
      </c>
      <c r="B82">
        <v>113</v>
      </c>
      <c r="C82" t="s">
        <v>109</v>
      </c>
      <c r="D82">
        <v>122</v>
      </c>
      <c r="E82" t="s">
        <v>28</v>
      </c>
      <c r="F82" s="22">
        <v>45586</v>
      </c>
      <c r="G82" t="s">
        <v>457</v>
      </c>
      <c r="H82" t="s">
        <v>521</v>
      </c>
      <c r="I82">
        <v>-583.66999999999996</v>
      </c>
    </row>
    <row r="83" spans="1:9" x14ac:dyDescent="0.3">
      <c r="A83">
        <v>41206</v>
      </c>
      <c r="B83">
        <v>113</v>
      </c>
      <c r="C83" t="s">
        <v>109</v>
      </c>
      <c r="D83">
        <v>122</v>
      </c>
      <c r="E83" t="s">
        <v>28</v>
      </c>
      <c r="F83" s="22">
        <v>45586</v>
      </c>
      <c r="G83" t="s">
        <v>457</v>
      </c>
      <c r="H83" t="s">
        <v>522</v>
      </c>
      <c r="I83">
        <v>-184.75</v>
      </c>
    </row>
    <row r="84" spans="1:9" x14ac:dyDescent="0.3">
      <c r="A84">
        <v>41207</v>
      </c>
      <c r="B84">
        <v>113</v>
      </c>
      <c r="C84" t="s">
        <v>109</v>
      </c>
      <c r="D84">
        <v>122</v>
      </c>
      <c r="E84" t="s">
        <v>28</v>
      </c>
      <c r="F84" s="22">
        <v>45586</v>
      </c>
      <c r="G84" t="s">
        <v>457</v>
      </c>
      <c r="H84" t="s">
        <v>482</v>
      </c>
      <c r="I84">
        <v>-741.4</v>
      </c>
    </row>
    <row r="85" spans="1:9" x14ac:dyDescent="0.3">
      <c r="A85">
        <v>41208</v>
      </c>
      <c r="B85">
        <v>113</v>
      </c>
      <c r="C85" t="s">
        <v>109</v>
      </c>
      <c r="D85">
        <v>122</v>
      </c>
      <c r="E85" t="s">
        <v>28</v>
      </c>
      <c r="F85" s="22">
        <v>45586</v>
      </c>
      <c r="G85" t="s">
        <v>457</v>
      </c>
      <c r="H85" t="s">
        <v>523</v>
      </c>
      <c r="I85">
        <v>-314.88</v>
      </c>
    </row>
    <row r="86" spans="1:9" x14ac:dyDescent="0.3">
      <c r="A86">
        <v>41209</v>
      </c>
      <c r="B86">
        <v>113</v>
      </c>
      <c r="C86" t="s">
        <v>109</v>
      </c>
      <c r="D86">
        <v>122</v>
      </c>
      <c r="E86" t="s">
        <v>28</v>
      </c>
      <c r="F86" s="22">
        <v>45586</v>
      </c>
      <c r="G86" t="s">
        <v>457</v>
      </c>
      <c r="H86" t="s">
        <v>524</v>
      </c>
      <c r="I86">
        <v>-2446.61</v>
      </c>
    </row>
    <row r="87" spans="1:9" x14ac:dyDescent="0.3">
      <c r="A87">
        <v>41210</v>
      </c>
      <c r="B87">
        <v>113</v>
      </c>
      <c r="C87" t="s">
        <v>109</v>
      </c>
      <c r="D87">
        <v>122</v>
      </c>
      <c r="E87" t="s">
        <v>28</v>
      </c>
      <c r="F87" s="22">
        <v>45586</v>
      </c>
      <c r="G87" t="s">
        <v>457</v>
      </c>
      <c r="H87" t="s">
        <v>525</v>
      </c>
      <c r="I87">
        <v>-237.6</v>
      </c>
    </row>
    <row r="88" spans="1:9" x14ac:dyDescent="0.3">
      <c r="A88">
        <v>41211</v>
      </c>
      <c r="B88">
        <v>113</v>
      </c>
      <c r="C88" t="s">
        <v>109</v>
      </c>
      <c r="D88">
        <v>122</v>
      </c>
      <c r="E88" t="s">
        <v>28</v>
      </c>
      <c r="F88" s="22">
        <v>45586</v>
      </c>
      <c r="G88" t="s">
        <v>457</v>
      </c>
      <c r="H88" t="s">
        <v>526</v>
      </c>
      <c r="I88">
        <v>-1429.75</v>
      </c>
    </row>
    <row r="89" spans="1:9" x14ac:dyDescent="0.3">
      <c r="A89">
        <v>41212</v>
      </c>
      <c r="B89">
        <v>113</v>
      </c>
      <c r="C89" t="s">
        <v>109</v>
      </c>
      <c r="D89">
        <v>122</v>
      </c>
      <c r="E89" t="s">
        <v>28</v>
      </c>
      <c r="F89" s="22">
        <v>45586</v>
      </c>
      <c r="G89" t="s">
        <v>457</v>
      </c>
      <c r="H89" t="s">
        <v>527</v>
      </c>
      <c r="I89">
        <v>-752.6</v>
      </c>
    </row>
    <row r="90" spans="1:9" x14ac:dyDescent="0.3">
      <c r="A90">
        <v>40460</v>
      </c>
      <c r="B90">
        <v>113</v>
      </c>
      <c r="C90" t="s">
        <v>109</v>
      </c>
      <c r="D90">
        <v>122</v>
      </c>
      <c r="E90" t="s">
        <v>28</v>
      </c>
      <c r="F90" s="22">
        <v>45583</v>
      </c>
      <c r="G90" t="s">
        <v>454</v>
      </c>
      <c r="H90" t="s">
        <v>455</v>
      </c>
      <c r="I90">
        <v>139.58000000000001</v>
      </c>
    </row>
    <row r="91" spans="1:9" x14ac:dyDescent="0.3">
      <c r="A91">
        <v>40461</v>
      </c>
      <c r="B91">
        <v>113</v>
      </c>
      <c r="C91" t="s">
        <v>109</v>
      </c>
      <c r="D91">
        <v>122</v>
      </c>
      <c r="E91" t="s">
        <v>28</v>
      </c>
      <c r="F91" s="22">
        <v>45583</v>
      </c>
      <c r="G91" t="s">
        <v>454</v>
      </c>
      <c r="H91" t="s">
        <v>455</v>
      </c>
      <c r="I91">
        <v>1478.66</v>
      </c>
    </row>
    <row r="92" spans="1:9" x14ac:dyDescent="0.3">
      <c r="A92">
        <v>40462</v>
      </c>
      <c r="B92">
        <v>113</v>
      </c>
      <c r="C92" t="s">
        <v>109</v>
      </c>
      <c r="D92">
        <v>122</v>
      </c>
      <c r="E92" t="s">
        <v>28</v>
      </c>
      <c r="F92" s="22">
        <v>45583</v>
      </c>
      <c r="G92" t="s">
        <v>454</v>
      </c>
      <c r="H92" t="s">
        <v>459</v>
      </c>
      <c r="I92">
        <v>174.47</v>
      </c>
    </row>
    <row r="93" spans="1:9" x14ac:dyDescent="0.3">
      <c r="A93">
        <v>40463</v>
      </c>
      <c r="B93">
        <v>113</v>
      </c>
      <c r="C93" t="s">
        <v>109</v>
      </c>
      <c r="D93">
        <v>122</v>
      </c>
      <c r="E93" t="s">
        <v>28</v>
      </c>
      <c r="F93" s="22">
        <v>45583</v>
      </c>
      <c r="G93" t="s">
        <v>457</v>
      </c>
      <c r="H93" t="s">
        <v>528</v>
      </c>
      <c r="I93">
        <v>-3.96</v>
      </c>
    </row>
    <row r="94" spans="1:9" x14ac:dyDescent="0.3">
      <c r="A94">
        <v>40456</v>
      </c>
      <c r="B94">
        <v>113</v>
      </c>
      <c r="C94" t="s">
        <v>109</v>
      </c>
      <c r="D94">
        <v>122</v>
      </c>
      <c r="E94" t="s">
        <v>28</v>
      </c>
      <c r="F94" s="22">
        <v>45582</v>
      </c>
      <c r="G94" t="s">
        <v>454</v>
      </c>
      <c r="H94" t="s">
        <v>529</v>
      </c>
      <c r="I94">
        <v>144</v>
      </c>
    </row>
    <row r="95" spans="1:9" x14ac:dyDescent="0.3">
      <c r="A95">
        <v>40457</v>
      </c>
      <c r="B95">
        <v>113</v>
      </c>
      <c r="C95" t="s">
        <v>109</v>
      </c>
      <c r="D95">
        <v>122</v>
      </c>
      <c r="E95" t="s">
        <v>28</v>
      </c>
      <c r="F95" s="22">
        <v>45582</v>
      </c>
      <c r="G95" t="s">
        <v>457</v>
      </c>
      <c r="H95" t="s">
        <v>530</v>
      </c>
      <c r="I95">
        <v>-400</v>
      </c>
    </row>
    <row r="96" spans="1:9" x14ac:dyDescent="0.3">
      <c r="A96">
        <v>40458</v>
      </c>
      <c r="B96">
        <v>113</v>
      </c>
      <c r="C96" t="s">
        <v>109</v>
      </c>
      <c r="D96">
        <v>122</v>
      </c>
      <c r="E96" t="s">
        <v>28</v>
      </c>
      <c r="F96" s="22">
        <v>45582</v>
      </c>
      <c r="G96" t="s">
        <v>457</v>
      </c>
      <c r="H96" t="s">
        <v>531</v>
      </c>
      <c r="I96">
        <v>-10.89</v>
      </c>
    </row>
    <row r="97" spans="1:9" x14ac:dyDescent="0.3">
      <c r="A97">
        <v>40402</v>
      </c>
      <c r="B97">
        <v>113</v>
      </c>
      <c r="C97" t="s">
        <v>109</v>
      </c>
      <c r="D97">
        <v>122</v>
      </c>
      <c r="E97" t="s">
        <v>28</v>
      </c>
      <c r="F97" s="22">
        <v>45581</v>
      </c>
      <c r="G97" t="s">
        <v>457</v>
      </c>
      <c r="H97" t="s">
        <v>532</v>
      </c>
      <c r="I97">
        <v>-19562.330000000002</v>
      </c>
    </row>
    <row r="98" spans="1:9" x14ac:dyDescent="0.3">
      <c r="A98">
        <v>40403</v>
      </c>
      <c r="B98">
        <v>113</v>
      </c>
      <c r="C98" t="s">
        <v>109</v>
      </c>
      <c r="D98">
        <v>122</v>
      </c>
      <c r="E98" t="s">
        <v>28</v>
      </c>
      <c r="F98" s="22">
        <v>45581</v>
      </c>
      <c r="G98" t="s">
        <v>457</v>
      </c>
      <c r="H98" t="s">
        <v>533</v>
      </c>
      <c r="I98">
        <v>-400</v>
      </c>
    </row>
    <row r="99" spans="1:9" x14ac:dyDescent="0.3">
      <c r="A99">
        <v>40404</v>
      </c>
      <c r="B99">
        <v>113</v>
      </c>
      <c r="C99" t="s">
        <v>109</v>
      </c>
      <c r="D99">
        <v>122</v>
      </c>
      <c r="E99" t="s">
        <v>28</v>
      </c>
      <c r="F99" s="22">
        <v>45581</v>
      </c>
      <c r="G99" t="s">
        <v>457</v>
      </c>
      <c r="H99" t="s">
        <v>534</v>
      </c>
      <c r="I99">
        <v>-700.29</v>
      </c>
    </row>
    <row r="100" spans="1:9" x14ac:dyDescent="0.3">
      <c r="A100">
        <v>40405</v>
      </c>
      <c r="B100">
        <v>113</v>
      </c>
      <c r="C100" t="s">
        <v>109</v>
      </c>
      <c r="D100">
        <v>122</v>
      </c>
      <c r="E100" t="s">
        <v>28</v>
      </c>
      <c r="F100" s="22">
        <v>45581</v>
      </c>
      <c r="G100" t="s">
        <v>457</v>
      </c>
      <c r="H100" t="s">
        <v>535</v>
      </c>
      <c r="I100">
        <v>-9323.84</v>
      </c>
    </row>
    <row r="101" spans="1:9" x14ac:dyDescent="0.3">
      <c r="A101">
        <v>40406</v>
      </c>
      <c r="B101">
        <v>113</v>
      </c>
      <c r="C101" t="s">
        <v>109</v>
      </c>
      <c r="D101">
        <v>122</v>
      </c>
      <c r="E101" t="s">
        <v>28</v>
      </c>
      <c r="F101" s="22">
        <v>45581</v>
      </c>
      <c r="G101" t="s">
        <v>457</v>
      </c>
      <c r="H101" t="s">
        <v>465</v>
      </c>
      <c r="I101">
        <v>-1692</v>
      </c>
    </row>
    <row r="102" spans="1:9" x14ac:dyDescent="0.3">
      <c r="A102">
        <v>40407</v>
      </c>
      <c r="B102">
        <v>113</v>
      </c>
      <c r="C102" t="s">
        <v>109</v>
      </c>
      <c r="D102">
        <v>122</v>
      </c>
      <c r="E102" t="s">
        <v>28</v>
      </c>
      <c r="F102" s="22">
        <v>45581</v>
      </c>
      <c r="G102" t="s">
        <v>457</v>
      </c>
      <c r="H102" t="s">
        <v>536</v>
      </c>
      <c r="I102">
        <v>-147</v>
      </c>
    </row>
    <row r="103" spans="1:9" x14ac:dyDescent="0.3">
      <c r="A103">
        <v>40408</v>
      </c>
      <c r="B103">
        <v>113</v>
      </c>
      <c r="C103" t="s">
        <v>109</v>
      </c>
      <c r="D103">
        <v>122</v>
      </c>
      <c r="E103" t="s">
        <v>28</v>
      </c>
      <c r="F103" s="22">
        <v>45581</v>
      </c>
      <c r="G103" t="s">
        <v>457</v>
      </c>
      <c r="H103" t="s">
        <v>537</v>
      </c>
      <c r="I103">
        <v>-1500</v>
      </c>
    </row>
    <row r="104" spans="1:9" x14ac:dyDescent="0.3">
      <c r="A104">
        <v>40409</v>
      </c>
      <c r="B104">
        <v>113</v>
      </c>
      <c r="C104" t="s">
        <v>109</v>
      </c>
      <c r="D104">
        <v>122</v>
      </c>
      <c r="E104" t="s">
        <v>28</v>
      </c>
      <c r="F104" s="22">
        <v>45581</v>
      </c>
      <c r="G104" t="s">
        <v>457</v>
      </c>
      <c r="H104" t="s">
        <v>538</v>
      </c>
      <c r="I104">
        <v>-109.9</v>
      </c>
    </row>
    <row r="105" spans="1:9" x14ac:dyDescent="0.3">
      <c r="A105">
        <v>40410</v>
      </c>
      <c r="B105">
        <v>113</v>
      </c>
      <c r="C105" t="s">
        <v>109</v>
      </c>
      <c r="D105">
        <v>122</v>
      </c>
      <c r="E105" t="s">
        <v>28</v>
      </c>
      <c r="F105" s="22">
        <v>45581</v>
      </c>
      <c r="G105" t="s">
        <v>457</v>
      </c>
      <c r="H105" t="s">
        <v>539</v>
      </c>
      <c r="I105">
        <v>-33493.21</v>
      </c>
    </row>
    <row r="106" spans="1:9" x14ac:dyDescent="0.3">
      <c r="A106">
        <v>40411</v>
      </c>
      <c r="B106">
        <v>113</v>
      </c>
      <c r="C106" t="s">
        <v>109</v>
      </c>
      <c r="D106">
        <v>122</v>
      </c>
      <c r="E106" t="s">
        <v>28</v>
      </c>
      <c r="F106" s="22">
        <v>45581</v>
      </c>
      <c r="G106" t="s">
        <v>457</v>
      </c>
      <c r="H106" t="s">
        <v>539</v>
      </c>
      <c r="I106">
        <v>-11777.11</v>
      </c>
    </row>
    <row r="107" spans="1:9" x14ac:dyDescent="0.3">
      <c r="A107">
        <v>40412</v>
      </c>
      <c r="B107">
        <v>113</v>
      </c>
      <c r="C107" t="s">
        <v>109</v>
      </c>
      <c r="D107">
        <v>122</v>
      </c>
      <c r="E107" t="s">
        <v>28</v>
      </c>
      <c r="F107" s="22">
        <v>45581</v>
      </c>
      <c r="G107" t="s">
        <v>457</v>
      </c>
      <c r="H107" t="s">
        <v>539</v>
      </c>
      <c r="I107">
        <v>-66.459999999999994</v>
      </c>
    </row>
    <row r="108" spans="1:9" x14ac:dyDescent="0.3">
      <c r="A108">
        <v>40413</v>
      </c>
      <c r="B108">
        <v>113</v>
      </c>
      <c r="C108" t="s">
        <v>109</v>
      </c>
      <c r="D108">
        <v>122</v>
      </c>
      <c r="E108" t="s">
        <v>28</v>
      </c>
      <c r="F108" s="22">
        <v>45581</v>
      </c>
      <c r="G108" t="s">
        <v>457</v>
      </c>
      <c r="H108" t="s">
        <v>539</v>
      </c>
      <c r="I108">
        <v>-139.5</v>
      </c>
    </row>
    <row r="109" spans="1:9" x14ac:dyDescent="0.3">
      <c r="A109">
        <v>40414</v>
      </c>
      <c r="B109">
        <v>113</v>
      </c>
      <c r="C109" t="s">
        <v>109</v>
      </c>
      <c r="D109">
        <v>122</v>
      </c>
      <c r="E109" t="s">
        <v>28</v>
      </c>
      <c r="F109" s="22">
        <v>45581</v>
      </c>
      <c r="G109" t="s">
        <v>457</v>
      </c>
      <c r="H109" t="s">
        <v>539</v>
      </c>
      <c r="I109">
        <v>-45</v>
      </c>
    </row>
    <row r="110" spans="1:9" x14ac:dyDescent="0.3">
      <c r="A110">
        <v>40415</v>
      </c>
      <c r="B110">
        <v>113</v>
      </c>
      <c r="C110" t="s">
        <v>109</v>
      </c>
      <c r="D110">
        <v>122</v>
      </c>
      <c r="E110" t="s">
        <v>28</v>
      </c>
      <c r="F110" s="22">
        <v>45581</v>
      </c>
      <c r="G110" t="s">
        <v>457</v>
      </c>
      <c r="H110" t="s">
        <v>539</v>
      </c>
      <c r="I110">
        <v>-3641.48</v>
      </c>
    </row>
    <row r="111" spans="1:9" x14ac:dyDescent="0.3">
      <c r="A111">
        <v>40416</v>
      </c>
      <c r="B111">
        <v>113</v>
      </c>
      <c r="C111" t="s">
        <v>109</v>
      </c>
      <c r="D111">
        <v>122</v>
      </c>
      <c r="E111" t="s">
        <v>28</v>
      </c>
      <c r="F111" s="22">
        <v>45581</v>
      </c>
      <c r="G111" t="s">
        <v>457</v>
      </c>
      <c r="H111" t="s">
        <v>540</v>
      </c>
      <c r="I111">
        <v>-28383.54</v>
      </c>
    </row>
    <row r="112" spans="1:9" x14ac:dyDescent="0.3">
      <c r="A112">
        <v>40417</v>
      </c>
      <c r="B112">
        <v>113</v>
      </c>
      <c r="C112" t="s">
        <v>109</v>
      </c>
      <c r="D112">
        <v>122</v>
      </c>
      <c r="E112" t="s">
        <v>28</v>
      </c>
      <c r="F112" s="22">
        <v>45581</v>
      </c>
      <c r="G112" t="s">
        <v>457</v>
      </c>
      <c r="H112" t="s">
        <v>514</v>
      </c>
      <c r="I112">
        <v>-314.62</v>
      </c>
    </row>
    <row r="113" spans="1:9" x14ac:dyDescent="0.3">
      <c r="A113">
        <v>40418</v>
      </c>
      <c r="B113">
        <v>113</v>
      </c>
      <c r="C113" t="s">
        <v>109</v>
      </c>
      <c r="D113">
        <v>122</v>
      </c>
      <c r="E113" t="s">
        <v>28</v>
      </c>
      <c r="F113" s="22">
        <v>45581</v>
      </c>
      <c r="G113" t="s">
        <v>457</v>
      </c>
      <c r="H113" t="s">
        <v>479</v>
      </c>
      <c r="I113">
        <v>-837.28</v>
      </c>
    </row>
    <row r="114" spans="1:9" x14ac:dyDescent="0.3">
      <c r="A114">
        <v>40419</v>
      </c>
      <c r="B114">
        <v>113</v>
      </c>
      <c r="C114" t="s">
        <v>109</v>
      </c>
      <c r="D114">
        <v>122</v>
      </c>
      <c r="E114" t="s">
        <v>28</v>
      </c>
      <c r="F114" s="22">
        <v>45581</v>
      </c>
      <c r="G114" t="s">
        <v>457</v>
      </c>
      <c r="H114" t="s">
        <v>541</v>
      </c>
      <c r="I114">
        <v>-660</v>
      </c>
    </row>
    <row r="115" spans="1:9" x14ac:dyDescent="0.3">
      <c r="A115">
        <v>40420</v>
      </c>
      <c r="B115">
        <v>113</v>
      </c>
      <c r="C115" t="s">
        <v>109</v>
      </c>
      <c r="D115">
        <v>122</v>
      </c>
      <c r="E115" t="s">
        <v>28</v>
      </c>
      <c r="F115" s="22">
        <v>45581</v>
      </c>
      <c r="G115" t="s">
        <v>457</v>
      </c>
      <c r="H115" t="s">
        <v>471</v>
      </c>
      <c r="I115">
        <v>-2106.0100000000002</v>
      </c>
    </row>
    <row r="116" spans="1:9" x14ac:dyDescent="0.3">
      <c r="A116">
        <v>40421</v>
      </c>
      <c r="B116">
        <v>113</v>
      </c>
      <c r="C116" t="s">
        <v>109</v>
      </c>
      <c r="D116">
        <v>122</v>
      </c>
      <c r="E116" t="s">
        <v>28</v>
      </c>
      <c r="F116" s="22">
        <v>45581</v>
      </c>
      <c r="G116" t="s">
        <v>457</v>
      </c>
      <c r="H116" t="s">
        <v>542</v>
      </c>
      <c r="I116">
        <v>-925.5</v>
      </c>
    </row>
    <row r="117" spans="1:9" x14ac:dyDescent="0.3">
      <c r="A117">
        <v>40422</v>
      </c>
      <c r="B117">
        <v>113</v>
      </c>
      <c r="C117" t="s">
        <v>109</v>
      </c>
      <c r="D117">
        <v>122</v>
      </c>
      <c r="E117" t="s">
        <v>28</v>
      </c>
      <c r="F117" s="22">
        <v>45581</v>
      </c>
      <c r="G117" t="s">
        <v>457</v>
      </c>
      <c r="H117" t="s">
        <v>543</v>
      </c>
      <c r="I117">
        <v>-185</v>
      </c>
    </row>
    <row r="118" spans="1:9" x14ac:dyDescent="0.3">
      <c r="A118">
        <v>40423</v>
      </c>
      <c r="B118">
        <v>113</v>
      </c>
      <c r="C118" t="s">
        <v>109</v>
      </c>
      <c r="D118">
        <v>122</v>
      </c>
      <c r="E118" t="s">
        <v>28</v>
      </c>
      <c r="F118" s="22">
        <v>45581</v>
      </c>
      <c r="G118" t="s">
        <v>457</v>
      </c>
      <c r="H118" t="s">
        <v>544</v>
      </c>
      <c r="I118">
        <v>-2569.3200000000002</v>
      </c>
    </row>
    <row r="119" spans="1:9" x14ac:dyDescent="0.3">
      <c r="A119">
        <v>40424</v>
      </c>
      <c r="B119">
        <v>113</v>
      </c>
      <c r="C119" t="s">
        <v>109</v>
      </c>
      <c r="D119">
        <v>122</v>
      </c>
      <c r="E119" t="s">
        <v>28</v>
      </c>
      <c r="F119" s="22">
        <v>45581</v>
      </c>
      <c r="G119" t="s">
        <v>457</v>
      </c>
      <c r="H119" t="s">
        <v>545</v>
      </c>
      <c r="I119">
        <v>-2247.59</v>
      </c>
    </row>
    <row r="120" spans="1:9" x14ac:dyDescent="0.3">
      <c r="A120">
        <v>40425</v>
      </c>
      <c r="B120">
        <v>113</v>
      </c>
      <c r="C120" t="s">
        <v>109</v>
      </c>
      <c r="D120">
        <v>122</v>
      </c>
      <c r="E120" t="s">
        <v>28</v>
      </c>
      <c r="F120" s="22">
        <v>45581</v>
      </c>
      <c r="G120" t="s">
        <v>457</v>
      </c>
      <c r="H120" t="s">
        <v>524</v>
      </c>
      <c r="I120">
        <v>-2266</v>
      </c>
    </row>
    <row r="121" spans="1:9" x14ac:dyDescent="0.3">
      <c r="A121">
        <v>40426</v>
      </c>
      <c r="B121">
        <v>113</v>
      </c>
      <c r="C121" t="s">
        <v>109</v>
      </c>
      <c r="D121">
        <v>122</v>
      </c>
      <c r="E121" t="s">
        <v>28</v>
      </c>
      <c r="F121" s="22">
        <v>45581</v>
      </c>
      <c r="G121" t="s">
        <v>457</v>
      </c>
      <c r="H121" t="s">
        <v>486</v>
      </c>
      <c r="I121">
        <v>-1439.4</v>
      </c>
    </row>
    <row r="122" spans="1:9" x14ac:dyDescent="0.3">
      <c r="A122">
        <v>40427</v>
      </c>
      <c r="B122">
        <v>113</v>
      </c>
      <c r="C122" t="s">
        <v>109</v>
      </c>
      <c r="D122">
        <v>122</v>
      </c>
      <c r="E122" t="s">
        <v>28</v>
      </c>
      <c r="F122" s="22">
        <v>45581</v>
      </c>
      <c r="G122" t="s">
        <v>457</v>
      </c>
      <c r="H122" t="s">
        <v>497</v>
      </c>
      <c r="I122">
        <v>-1345.67</v>
      </c>
    </row>
    <row r="123" spans="1:9" x14ac:dyDescent="0.3">
      <c r="A123">
        <v>40428</v>
      </c>
      <c r="B123">
        <v>113</v>
      </c>
      <c r="C123" t="s">
        <v>109</v>
      </c>
      <c r="D123">
        <v>122</v>
      </c>
      <c r="E123" t="s">
        <v>28</v>
      </c>
      <c r="F123" s="22">
        <v>45581</v>
      </c>
      <c r="G123" t="s">
        <v>457</v>
      </c>
      <c r="H123" t="s">
        <v>511</v>
      </c>
      <c r="I123">
        <v>-1696.4</v>
      </c>
    </row>
    <row r="124" spans="1:9" x14ac:dyDescent="0.3">
      <c r="A124">
        <v>40429</v>
      </c>
      <c r="B124">
        <v>113</v>
      </c>
      <c r="C124" t="s">
        <v>109</v>
      </c>
      <c r="D124">
        <v>122</v>
      </c>
      <c r="E124" t="s">
        <v>28</v>
      </c>
      <c r="F124" s="22">
        <v>45581</v>
      </c>
      <c r="G124" t="s">
        <v>457</v>
      </c>
      <c r="H124" t="s">
        <v>486</v>
      </c>
      <c r="I124">
        <v>-518.5</v>
      </c>
    </row>
    <row r="125" spans="1:9" x14ac:dyDescent="0.3">
      <c r="A125">
        <v>40430</v>
      </c>
      <c r="B125">
        <v>113</v>
      </c>
      <c r="C125" t="s">
        <v>109</v>
      </c>
      <c r="D125">
        <v>122</v>
      </c>
      <c r="E125" t="s">
        <v>28</v>
      </c>
      <c r="F125" s="22">
        <v>45581</v>
      </c>
      <c r="G125" t="s">
        <v>457</v>
      </c>
      <c r="H125" t="s">
        <v>488</v>
      </c>
      <c r="I125">
        <v>-905.02</v>
      </c>
    </row>
    <row r="126" spans="1:9" x14ac:dyDescent="0.3">
      <c r="A126">
        <v>40431</v>
      </c>
      <c r="B126">
        <v>113</v>
      </c>
      <c r="C126" t="s">
        <v>109</v>
      </c>
      <c r="D126">
        <v>122</v>
      </c>
      <c r="E126" t="s">
        <v>28</v>
      </c>
      <c r="F126" s="22">
        <v>45581</v>
      </c>
      <c r="G126" t="s">
        <v>457</v>
      </c>
      <c r="H126" t="s">
        <v>489</v>
      </c>
      <c r="I126">
        <v>-1168.3499999999999</v>
      </c>
    </row>
    <row r="127" spans="1:9" x14ac:dyDescent="0.3">
      <c r="A127">
        <v>40432</v>
      </c>
      <c r="B127">
        <v>113</v>
      </c>
      <c r="C127" t="s">
        <v>109</v>
      </c>
      <c r="D127">
        <v>122</v>
      </c>
      <c r="E127" t="s">
        <v>28</v>
      </c>
      <c r="F127" s="22">
        <v>45581</v>
      </c>
      <c r="G127" t="s">
        <v>457</v>
      </c>
      <c r="H127" t="s">
        <v>546</v>
      </c>
      <c r="I127">
        <v>-251.27</v>
      </c>
    </row>
    <row r="128" spans="1:9" x14ac:dyDescent="0.3">
      <c r="A128">
        <v>40433</v>
      </c>
      <c r="B128">
        <v>113</v>
      </c>
      <c r="C128" t="s">
        <v>109</v>
      </c>
      <c r="D128">
        <v>122</v>
      </c>
      <c r="E128" t="s">
        <v>28</v>
      </c>
      <c r="F128" s="22">
        <v>45581</v>
      </c>
      <c r="G128" t="s">
        <v>457</v>
      </c>
      <c r="H128" t="s">
        <v>547</v>
      </c>
      <c r="I128">
        <v>-959.4</v>
      </c>
    </row>
    <row r="129" spans="1:9" x14ac:dyDescent="0.3">
      <c r="A129">
        <v>40434</v>
      </c>
      <c r="B129">
        <v>113</v>
      </c>
      <c r="C129" t="s">
        <v>109</v>
      </c>
      <c r="D129">
        <v>122</v>
      </c>
      <c r="E129" t="s">
        <v>28</v>
      </c>
      <c r="F129" s="22">
        <v>45581</v>
      </c>
      <c r="G129" t="s">
        <v>457</v>
      </c>
      <c r="H129" t="s">
        <v>496</v>
      </c>
      <c r="I129">
        <v>-780</v>
      </c>
    </row>
    <row r="130" spans="1:9" x14ac:dyDescent="0.3">
      <c r="A130">
        <v>40435</v>
      </c>
      <c r="B130">
        <v>113</v>
      </c>
      <c r="C130" t="s">
        <v>109</v>
      </c>
      <c r="D130">
        <v>122</v>
      </c>
      <c r="E130" t="s">
        <v>28</v>
      </c>
      <c r="F130" s="22">
        <v>45581</v>
      </c>
      <c r="G130" t="s">
        <v>457</v>
      </c>
      <c r="H130" t="s">
        <v>548</v>
      </c>
      <c r="I130">
        <v>-716.25</v>
      </c>
    </row>
    <row r="131" spans="1:9" x14ac:dyDescent="0.3">
      <c r="A131">
        <v>40436</v>
      </c>
      <c r="B131">
        <v>113</v>
      </c>
      <c r="C131" t="s">
        <v>109</v>
      </c>
      <c r="D131">
        <v>122</v>
      </c>
      <c r="E131" t="s">
        <v>28</v>
      </c>
      <c r="F131" s="22">
        <v>45581</v>
      </c>
      <c r="G131" t="s">
        <v>457</v>
      </c>
      <c r="H131" t="s">
        <v>549</v>
      </c>
      <c r="I131">
        <v>-2334</v>
      </c>
    </row>
    <row r="132" spans="1:9" x14ac:dyDescent="0.3">
      <c r="A132">
        <v>40437</v>
      </c>
      <c r="B132">
        <v>113</v>
      </c>
      <c r="C132" t="s">
        <v>109</v>
      </c>
      <c r="D132">
        <v>122</v>
      </c>
      <c r="E132" t="s">
        <v>28</v>
      </c>
      <c r="F132" s="22">
        <v>45581</v>
      </c>
      <c r="G132" t="s">
        <v>457</v>
      </c>
      <c r="H132" t="s">
        <v>512</v>
      </c>
      <c r="I132">
        <v>-315</v>
      </c>
    </row>
    <row r="133" spans="1:9" x14ac:dyDescent="0.3">
      <c r="A133">
        <v>40438</v>
      </c>
      <c r="B133">
        <v>113</v>
      </c>
      <c r="C133" t="s">
        <v>109</v>
      </c>
      <c r="D133">
        <v>122</v>
      </c>
      <c r="E133" t="s">
        <v>28</v>
      </c>
      <c r="F133" s="22">
        <v>45581</v>
      </c>
      <c r="G133" t="s">
        <v>457</v>
      </c>
      <c r="H133" t="s">
        <v>550</v>
      </c>
      <c r="I133">
        <v>-2496.4499999999998</v>
      </c>
    </row>
    <row r="134" spans="1:9" x14ac:dyDescent="0.3">
      <c r="A134">
        <v>40439</v>
      </c>
      <c r="B134">
        <v>113</v>
      </c>
      <c r="C134" t="s">
        <v>109</v>
      </c>
      <c r="D134">
        <v>122</v>
      </c>
      <c r="E134" t="s">
        <v>28</v>
      </c>
      <c r="F134" s="22">
        <v>45581</v>
      </c>
      <c r="G134" t="s">
        <v>457</v>
      </c>
      <c r="H134" t="s">
        <v>486</v>
      </c>
      <c r="I134">
        <v>-1314.98</v>
      </c>
    </row>
    <row r="135" spans="1:9" x14ac:dyDescent="0.3">
      <c r="A135">
        <v>40440</v>
      </c>
      <c r="B135">
        <v>113</v>
      </c>
      <c r="C135" t="s">
        <v>109</v>
      </c>
      <c r="D135">
        <v>122</v>
      </c>
      <c r="E135" t="s">
        <v>28</v>
      </c>
      <c r="F135" s="22">
        <v>45581</v>
      </c>
      <c r="G135" t="s">
        <v>457</v>
      </c>
      <c r="H135" t="s">
        <v>551</v>
      </c>
      <c r="I135">
        <v>-270.45999999999998</v>
      </c>
    </row>
    <row r="136" spans="1:9" x14ac:dyDescent="0.3">
      <c r="A136">
        <v>40441</v>
      </c>
      <c r="B136">
        <v>113</v>
      </c>
      <c r="C136" t="s">
        <v>109</v>
      </c>
      <c r="D136">
        <v>122</v>
      </c>
      <c r="E136" t="s">
        <v>28</v>
      </c>
      <c r="F136" s="22">
        <v>45581</v>
      </c>
      <c r="G136" t="s">
        <v>457</v>
      </c>
      <c r="H136" t="s">
        <v>475</v>
      </c>
      <c r="I136">
        <v>-394.5</v>
      </c>
    </row>
    <row r="137" spans="1:9" x14ac:dyDescent="0.3">
      <c r="A137">
        <v>40442</v>
      </c>
      <c r="B137">
        <v>113</v>
      </c>
      <c r="C137" t="s">
        <v>109</v>
      </c>
      <c r="D137">
        <v>122</v>
      </c>
      <c r="E137" t="s">
        <v>28</v>
      </c>
      <c r="F137" s="22">
        <v>45581</v>
      </c>
      <c r="G137" t="s">
        <v>457</v>
      </c>
      <c r="H137" t="s">
        <v>476</v>
      </c>
      <c r="I137">
        <v>-645.12</v>
      </c>
    </row>
    <row r="138" spans="1:9" x14ac:dyDescent="0.3">
      <c r="A138">
        <v>40443</v>
      </c>
      <c r="B138">
        <v>113</v>
      </c>
      <c r="C138" t="s">
        <v>109</v>
      </c>
      <c r="D138">
        <v>122</v>
      </c>
      <c r="E138" t="s">
        <v>28</v>
      </c>
      <c r="F138" s="22">
        <v>45581</v>
      </c>
      <c r="G138" t="s">
        <v>457</v>
      </c>
      <c r="H138" t="s">
        <v>463</v>
      </c>
      <c r="I138">
        <v>-331.57</v>
      </c>
    </row>
    <row r="139" spans="1:9" x14ac:dyDescent="0.3">
      <c r="A139">
        <v>40444</v>
      </c>
      <c r="B139">
        <v>113</v>
      </c>
      <c r="C139" t="s">
        <v>109</v>
      </c>
      <c r="D139">
        <v>122</v>
      </c>
      <c r="E139" t="s">
        <v>28</v>
      </c>
      <c r="F139" s="22">
        <v>45581</v>
      </c>
      <c r="G139" t="s">
        <v>457</v>
      </c>
      <c r="H139" t="s">
        <v>498</v>
      </c>
      <c r="I139">
        <v>-13244</v>
      </c>
    </row>
    <row r="140" spans="1:9" x14ac:dyDescent="0.3">
      <c r="A140">
        <v>40445</v>
      </c>
      <c r="B140">
        <v>113</v>
      </c>
      <c r="C140" t="s">
        <v>109</v>
      </c>
      <c r="D140">
        <v>122</v>
      </c>
      <c r="E140" t="s">
        <v>28</v>
      </c>
      <c r="F140" s="22">
        <v>45581</v>
      </c>
      <c r="G140" t="s">
        <v>457</v>
      </c>
      <c r="H140" t="s">
        <v>518</v>
      </c>
      <c r="I140">
        <v>-2870.26</v>
      </c>
    </row>
    <row r="141" spans="1:9" x14ac:dyDescent="0.3">
      <c r="A141">
        <v>40446</v>
      </c>
      <c r="B141">
        <v>113</v>
      </c>
      <c r="C141" t="s">
        <v>109</v>
      </c>
      <c r="D141">
        <v>122</v>
      </c>
      <c r="E141" t="s">
        <v>28</v>
      </c>
      <c r="F141" s="22">
        <v>45581</v>
      </c>
      <c r="G141" t="s">
        <v>457</v>
      </c>
      <c r="H141" t="s">
        <v>478</v>
      </c>
      <c r="I141">
        <v>-279.8</v>
      </c>
    </row>
    <row r="142" spans="1:9" x14ac:dyDescent="0.3">
      <c r="A142">
        <v>40447</v>
      </c>
      <c r="B142">
        <v>113</v>
      </c>
      <c r="C142" t="s">
        <v>109</v>
      </c>
      <c r="D142">
        <v>122</v>
      </c>
      <c r="E142" t="s">
        <v>28</v>
      </c>
      <c r="F142" s="22">
        <v>45581</v>
      </c>
      <c r="G142" t="s">
        <v>457</v>
      </c>
      <c r="H142" t="s">
        <v>487</v>
      </c>
      <c r="I142">
        <v>-730</v>
      </c>
    </row>
    <row r="143" spans="1:9" x14ac:dyDescent="0.3">
      <c r="A143">
        <v>40448</v>
      </c>
      <c r="B143">
        <v>113</v>
      </c>
      <c r="C143" t="s">
        <v>109</v>
      </c>
      <c r="D143">
        <v>122</v>
      </c>
      <c r="E143" t="s">
        <v>28</v>
      </c>
      <c r="F143" s="22">
        <v>45581</v>
      </c>
      <c r="G143" t="s">
        <v>457</v>
      </c>
      <c r="H143" t="s">
        <v>527</v>
      </c>
      <c r="I143">
        <v>-399</v>
      </c>
    </row>
    <row r="144" spans="1:9" x14ac:dyDescent="0.3">
      <c r="A144">
        <v>40449</v>
      </c>
      <c r="B144">
        <v>113</v>
      </c>
      <c r="C144" t="s">
        <v>109</v>
      </c>
      <c r="D144">
        <v>122</v>
      </c>
      <c r="E144" t="s">
        <v>28</v>
      </c>
      <c r="F144" s="22">
        <v>45581</v>
      </c>
      <c r="G144" t="s">
        <v>457</v>
      </c>
      <c r="H144" t="s">
        <v>552</v>
      </c>
      <c r="I144">
        <v>-240</v>
      </c>
    </row>
    <row r="145" spans="1:9" x14ac:dyDescent="0.3">
      <c r="A145">
        <v>40450</v>
      </c>
      <c r="B145">
        <v>113</v>
      </c>
      <c r="C145" t="s">
        <v>109</v>
      </c>
      <c r="D145">
        <v>122</v>
      </c>
      <c r="E145" t="s">
        <v>28</v>
      </c>
      <c r="F145" s="22">
        <v>45581</v>
      </c>
      <c r="G145" t="s">
        <v>457</v>
      </c>
      <c r="H145" t="s">
        <v>503</v>
      </c>
      <c r="I145">
        <v>-2838.89</v>
      </c>
    </row>
    <row r="146" spans="1:9" x14ac:dyDescent="0.3">
      <c r="A146">
        <v>40451</v>
      </c>
      <c r="B146">
        <v>113</v>
      </c>
      <c r="C146" t="s">
        <v>109</v>
      </c>
      <c r="D146">
        <v>122</v>
      </c>
      <c r="E146" t="s">
        <v>28</v>
      </c>
      <c r="F146" s="22">
        <v>45581</v>
      </c>
      <c r="G146" t="s">
        <v>457</v>
      </c>
      <c r="H146" t="s">
        <v>553</v>
      </c>
      <c r="I146">
        <v>-12.3</v>
      </c>
    </row>
    <row r="147" spans="1:9" x14ac:dyDescent="0.3">
      <c r="A147">
        <v>40452</v>
      </c>
      <c r="B147">
        <v>113</v>
      </c>
      <c r="C147" t="s">
        <v>109</v>
      </c>
      <c r="D147">
        <v>122</v>
      </c>
      <c r="E147" t="s">
        <v>28</v>
      </c>
      <c r="F147" s="22">
        <v>45581</v>
      </c>
      <c r="G147" t="s">
        <v>457</v>
      </c>
      <c r="H147" t="s">
        <v>553</v>
      </c>
      <c r="I147">
        <v>-12.3</v>
      </c>
    </row>
    <row r="148" spans="1:9" x14ac:dyDescent="0.3">
      <c r="A148">
        <v>40453</v>
      </c>
      <c r="B148">
        <v>113</v>
      </c>
      <c r="C148" t="s">
        <v>109</v>
      </c>
      <c r="D148">
        <v>122</v>
      </c>
      <c r="E148" t="s">
        <v>28</v>
      </c>
      <c r="F148" s="22">
        <v>45581</v>
      </c>
      <c r="G148" t="s">
        <v>457</v>
      </c>
      <c r="H148" t="s">
        <v>553</v>
      </c>
      <c r="I148">
        <v>-12.3</v>
      </c>
    </row>
    <row r="149" spans="1:9" x14ac:dyDescent="0.3">
      <c r="A149">
        <v>40454</v>
      </c>
      <c r="B149">
        <v>113</v>
      </c>
      <c r="C149" t="s">
        <v>109</v>
      </c>
      <c r="D149">
        <v>122</v>
      </c>
      <c r="E149" t="s">
        <v>28</v>
      </c>
      <c r="F149" s="22">
        <v>45581</v>
      </c>
      <c r="G149" t="s">
        <v>457</v>
      </c>
      <c r="H149" t="s">
        <v>554</v>
      </c>
      <c r="I149">
        <v>-101.5</v>
      </c>
    </row>
    <row r="150" spans="1:9" x14ac:dyDescent="0.3">
      <c r="A150">
        <v>40393</v>
      </c>
      <c r="B150">
        <v>113</v>
      </c>
      <c r="C150" t="s">
        <v>109</v>
      </c>
      <c r="D150">
        <v>122</v>
      </c>
      <c r="E150" t="s">
        <v>28</v>
      </c>
      <c r="F150" s="22">
        <v>45580</v>
      </c>
      <c r="G150" t="s">
        <v>454</v>
      </c>
      <c r="H150" t="s">
        <v>459</v>
      </c>
      <c r="I150">
        <v>216.98</v>
      </c>
    </row>
    <row r="151" spans="1:9" x14ac:dyDescent="0.3">
      <c r="A151">
        <v>40394</v>
      </c>
      <c r="B151">
        <v>113</v>
      </c>
      <c r="C151" t="s">
        <v>109</v>
      </c>
      <c r="D151">
        <v>122</v>
      </c>
      <c r="E151" t="s">
        <v>28</v>
      </c>
      <c r="F151" s="22">
        <v>45580</v>
      </c>
      <c r="G151" t="s">
        <v>454</v>
      </c>
      <c r="H151" t="s">
        <v>459</v>
      </c>
      <c r="I151">
        <v>71.17</v>
      </c>
    </row>
    <row r="152" spans="1:9" x14ac:dyDescent="0.3">
      <c r="A152">
        <v>40395</v>
      </c>
      <c r="B152">
        <v>113</v>
      </c>
      <c r="C152" t="s">
        <v>109</v>
      </c>
      <c r="D152">
        <v>122</v>
      </c>
      <c r="E152" t="s">
        <v>28</v>
      </c>
      <c r="F152" s="22">
        <v>45580</v>
      </c>
      <c r="G152" t="s">
        <v>457</v>
      </c>
      <c r="H152" t="s">
        <v>555</v>
      </c>
      <c r="I152">
        <v>-60000</v>
      </c>
    </row>
    <row r="153" spans="1:9" x14ac:dyDescent="0.3">
      <c r="A153">
        <v>40396</v>
      </c>
      <c r="B153">
        <v>113</v>
      </c>
      <c r="C153" t="s">
        <v>109</v>
      </c>
      <c r="D153">
        <v>122</v>
      </c>
      <c r="E153" t="s">
        <v>28</v>
      </c>
      <c r="F153" s="22">
        <v>45580</v>
      </c>
      <c r="G153" t="s">
        <v>457</v>
      </c>
      <c r="H153" t="s">
        <v>465</v>
      </c>
      <c r="I153">
        <v>-40000</v>
      </c>
    </row>
    <row r="154" spans="1:9" x14ac:dyDescent="0.3">
      <c r="A154">
        <v>40397</v>
      </c>
      <c r="B154">
        <v>113</v>
      </c>
      <c r="C154" t="s">
        <v>109</v>
      </c>
      <c r="D154">
        <v>122</v>
      </c>
      <c r="E154" t="s">
        <v>28</v>
      </c>
      <c r="F154" s="22">
        <v>45580</v>
      </c>
      <c r="G154" t="s">
        <v>457</v>
      </c>
      <c r="H154" t="s">
        <v>556</v>
      </c>
      <c r="I154">
        <v>-65.5</v>
      </c>
    </row>
    <row r="155" spans="1:9" x14ac:dyDescent="0.3">
      <c r="A155">
        <v>40398</v>
      </c>
      <c r="B155">
        <v>113</v>
      </c>
      <c r="C155" t="s">
        <v>109</v>
      </c>
      <c r="D155">
        <v>122</v>
      </c>
      <c r="E155" t="s">
        <v>28</v>
      </c>
      <c r="F155" s="22">
        <v>45580</v>
      </c>
      <c r="G155" t="s">
        <v>457</v>
      </c>
      <c r="H155" t="s">
        <v>540</v>
      </c>
      <c r="I155">
        <v>-979.47</v>
      </c>
    </row>
    <row r="156" spans="1:9" x14ac:dyDescent="0.3">
      <c r="A156">
        <v>40399</v>
      </c>
      <c r="B156">
        <v>113</v>
      </c>
      <c r="C156" t="s">
        <v>109</v>
      </c>
      <c r="D156">
        <v>122</v>
      </c>
      <c r="E156" t="s">
        <v>28</v>
      </c>
      <c r="F156" s="22">
        <v>45580</v>
      </c>
      <c r="G156" t="s">
        <v>457</v>
      </c>
      <c r="H156" t="s">
        <v>557</v>
      </c>
      <c r="I156">
        <v>-12.3</v>
      </c>
    </row>
    <row r="157" spans="1:9" x14ac:dyDescent="0.3">
      <c r="A157">
        <v>40400</v>
      </c>
      <c r="B157">
        <v>113</v>
      </c>
      <c r="C157" t="s">
        <v>109</v>
      </c>
      <c r="D157">
        <v>122</v>
      </c>
      <c r="E157" t="s">
        <v>28</v>
      </c>
      <c r="F157" s="22">
        <v>45580</v>
      </c>
      <c r="G157" t="s">
        <v>457</v>
      </c>
      <c r="H157" t="s">
        <v>557</v>
      </c>
      <c r="I157">
        <v>-12.3</v>
      </c>
    </row>
    <row r="158" spans="1:9" x14ac:dyDescent="0.3">
      <c r="A158">
        <v>40347</v>
      </c>
      <c r="B158">
        <v>113</v>
      </c>
      <c r="C158" t="s">
        <v>109</v>
      </c>
      <c r="D158">
        <v>122</v>
      </c>
      <c r="E158" t="s">
        <v>28</v>
      </c>
      <c r="F158" s="22">
        <v>45579</v>
      </c>
      <c r="G158" t="s">
        <v>454</v>
      </c>
      <c r="H158" t="s">
        <v>504</v>
      </c>
      <c r="I158">
        <v>1737</v>
      </c>
    </row>
    <row r="159" spans="1:9" x14ac:dyDescent="0.3">
      <c r="A159">
        <v>40348</v>
      </c>
      <c r="B159">
        <v>113</v>
      </c>
      <c r="C159" t="s">
        <v>109</v>
      </c>
      <c r="D159">
        <v>122</v>
      </c>
      <c r="E159" t="s">
        <v>28</v>
      </c>
      <c r="F159" s="22">
        <v>45579</v>
      </c>
      <c r="G159" t="s">
        <v>454</v>
      </c>
      <c r="H159" t="s">
        <v>459</v>
      </c>
      <c r="I159">
        <v>728.03</v>
      </c>
    </row>
    <row r="160" spans="1:9" x14ac:dyDescent="0.3">
      <c r="A160">
        <v>40349</v>
      </c>
      <c r="B160">
        <v>113</v>
      </c>
      <c r="C160" t="s">
        <v>109</v>
      </c>
      <c r="D160">
        <v>122</v>
      </c>
      <c r="E160" t="s">
        <v>28</v>
      </c>
      <c r="F160" s="22">
        <v>45579</v>
      </c>
      <c r="G160" t="s">
        <v>454</v>
      </c>
      <c r="H160" t="s">
        <v>558</v>
      </c>
      <c r="I160">
        <v>221320.45</v>
      </c>
    </row>
    <row r="161" spans="1:9" x14ac:dyDescent="0.3">
      <c r="A161">
        <v>40350</v>
      </c>
      <c r="B161">
        <v>113</v>
      </c>
      <c r="C161" t="s">
        <v>109</v>
      </c>
      <c r="D161">
        <v>122</v>
      </c>
      <c r="E161" t="s">
        <v>28</v>
      </c>
      <c r="F161" s="22">
        <v>45579</v>
      </c>
      <c r="G161" t="s">
        <v>454</v>
      </c>
      <c r="H161" t="s">
        <v>559</v>
      </c>
      <c r="I161">
        <v>86.4</v>
      </c>
    </row>
    <row r="162" spans="1:9" x14ac:dyDescent="0.3">
      <c r="A162">
        <v>40351</v>
      </c>
      <c r="B162">
        <v>113</v>
      </c>
      <c r="C162" t="s">
        <v>109</v>
      </c>
      <c r="D162">
        <v>122</v>
      </c>
      <c r="E162" t="s">
        <v>28</v>
      </c>
      <c r="F162" s="22">
        <v>45579</v>
      </c>
      <c r="G162" t="s">
        <v>457</v>
      </c>
      <c r="H162" t="s">
        <v>560</v>
      </c>
      <c r="I162">
        <v>-3600</v>
      </c>
    </row>
    <row r="163" spans="1:9" x14ac:dyDescent="0.3">
      <c r="A163">
        <v>40352</v>
      </c>
      <c r="B163">
        <v>113</v>
      </c>
      <c r="C163" t="s">
        <v>109</v>
      </c>
      <c r="D163">
        <v>122</v>
      </c>
      <c r="E163" t="s">
        <v>28</v>
      </c>
      <c r="F163" s="22">
        <v>45579</v>
      </c>
      <c r="G163" t="s">
        <v>457</v>
      </c>
      <c r="H163" t="s">
        <v>561</v>
      </c>
      <c r="I163">
        <v>-1588</v>
      </c>
    </row>
    <row r="164" spans="1:9" x14ac:dyDescent="0.3">
      <c r="A164">
        <v>40353</v>
      </c>
      <c r="B164">
        <v>113</v>
      </c>
      <c r="C164" t="s">
        <v>109</v>
      </c>
      <c r="D164">
        <v>122</v>
      </c>
      <c r="E164" t="s">
        <v>28</v>
      </c>
      <c r="F164" s="22">
        <v>45579</v>
      </c>
      <c r="G164" t="s">
        <v>457</v>
      </c>
      <c r="H164" t="s">
        <v>562</v>
      </c>
      <c r="I164">
        <v>-700</v>
      </c>
    </row>
    <row r="165" spans="1:9" x14ac:dyDescent="0.3">
      <c r="A165">
        <v>40354</v>
      </c>
      <c r="B165">
        <v>113</v>
      </c>
      <c r="C165" t="s">
        <v>109</v>
      </c>
      <c r="D165">
        <v>122</v>
      </c>
      <c r="E165" t="s">
        <v>28</v>
      </c>
      <c r="F165" s="22">
        <v>45579</v>
      </c>
      <c r="G165" t="s">
        <v>457</v>
      </c>
      <c r="H165" t="s">
        <v>563</v>
      </c>
      <c r="I165">
        <v>-9800</v>
      </c>
    </row>
    <row r="166" spans="1:9" x14ac:dyDescent="0.3">
      <c r="A166">
        <v>40355</v>
      </c>
      <c r="B166">
        <v>113</v>
      </c>
      <c r="C166" t="s">
        <v>109</v>
      </c>
      <c r="D166">
        <v>122</v>
      </c>
      <c r="E166" t="s">
        <v>28</v>
      </c>
      <c r="F166" s="22">
        <v>45579</v>
      </c>
      <c r="G166" t="s">
        <v>457</v>
      </c>
      <c r="H166" t="s">
        <v>511</v>
      </c>
      <c r="I166">
        <v>-1194.9000000000001</v>
      </c>
    </row>
    <row r="167" spans="1:9" x14ac:dyDescent="0.3">
      <c r="A167">
        <v>40356</v>
      </c>
      <c r="B167">
        <v>113</v>
      </c>
      <c r="C167" t="s">
        <v>109</v>
      </c>
      <c r="D167">
        <v>122</v>
      </c>
      <c r="E167" t="s">
        <v>28</v>
      </c>
      <c r="F167" s="22">
        <v>45579</v>
      </c>
      <c r="G167" t="s">
        <v>457</v>
      </c>
      <c r="H167" t="s">
        <v>518</v>
      </c>
      <c r="I167">
        <v>-4048.18</v>
      </c>
    </row>
    <row r="168" spans="1:9" x14ac:dyDescent="0.3">
      <c r="A168">
        <v>40357</v>
      </c>
      <c r="B168">
        <v>113</v>
      </c>
      <c r="C168" t="s">
        <v>109</v>
      </c>
      <c r="D168">
        <v>122</v>
      </c>
      <c r="E168" t="s">
        <v>28</v>
      </c>
      <c r="F168" s="22">
        <v>45579</v>
      </c>
      <c r="G168" t="s">
        <v>457</v>
      </c>
      <c r="H168" t="s">
        <v>510</v>
      </c>
      <c r="I168">
        <v>-2465.5500000000002</v>
      </c>
    </row>
    <row r="169" spans="1:9" x14ac:dyDescent="0.3">
      <c r="A169">
        <v>40358</v>
      </c>
      <c r="B169">
        <v>113</v>
      </c>
      <c r="C169" t="s">
        <v>109</v>
      </c>
      <c r="D169">
        <v>122</v>
      </c>
      <c r="E169" t="s">
        <v>28</v>
      </c>
      <c r="F169" s="22">
        <v>45579</v>
      </c>
      <c r="G169" t="s">
        <v>457</v>
      </c>
      <c r="H169" t="s">
        <v>564</v>
      </c>
      <c r="I169">
        <v>-492.06</v>
      </c>
    </row>
    <row r="170" spans="1:9" x14ac:dyDescent="0.3">
      <c r="A170">
        <v>40359</v>
      </c>
      <c r="B170">
        <v>113</v>
      </c>
      <c r="C170" t="s">
        <v>109</v>
      </c>
      <c r="D170">
        <v>122</v>
      </c>
      <c r="E170" t="s">
        <v>28</v>
      </c>
      <c r="F170" s="22">
        <v>45579</v>
      </c>
      <c r="G170" t="s">
        <v>457</v>
      </c>
      <c r="H170" t="s">
        <v>518</v>
      </c>
      <c r="I170">
        <v>-3867.3</v>
      </c>
    </row>
    <row r="171" spans="1:9" x14ac:dyDescent="0.3">
      <c r="A171">
        <v>40360</v>
      </c>
      <c r="B171">
        <v>113</v>
      </c>
      <c r="C171" t="s">
        <v>109</v>
      </c>
      <c r="D171">
        <v>122</v>
      </c>
      <c r="E171" t="s">
        <v>28</v>
      </c>
      <c r="F171" s="22">
        <v>45579</v>
      </c>
      <c r="G171" t="s">
        <v>457</v>
      </c>
      <c r="H171" t="s">
        <v>478</v>
      </c>
      <c r="I171">
        <v>-629.75</v>
      </c>
    </row>
    <row r="172" spans="1:9" x14ac:dyDescent="0.3">
      <c r="A172">
        <v>40361</v>
      </c>
      <c r="B172">
        <v>113</v>
      </c>
      <c r="C172" t="s">
        <v>109</v>
      </c>
      <c r="D172">
        <v>122</v>
      </c>
      <c r="E172" t="s">
        <v>28</v>
      </c>
      <c r="F172" s="22">
        <v>45579</v>
      </c>
      <c r="G172" t="s">
        <v>457</v>
      </c>
      <c r="H172" t="s">
        <v>473</v>
      </c>
      <c r="I172">
        <v>-396</v>
      </c>
    </row>
    <row r="173" spans="1:9" x14ac:dyDescent="0.3">
      <c r="A173">
        <v>40362</v>
      </c>
      <c r="B173">
        <v>113</v>
      </c>
      <c r="C173" t="s">
        <v>109</v>
      </c>
      <c r="D173">
        <v>122</v>
      </c>
      <c r="E173" t="s">
        <v>28</v>
      </c>
      <c r="F173" s="22">
        <v>45579</v>
      </c>
      <c r="G173" t="s">
        <v>457</v>
      </c>
      <c r="H173" t="s">
        <v>503</v>
      </c>
      <c r="I173">
        <v>-3534.08</v>
      </c>
    </row>
    <row r="174" spans="1:9" x14ac:dyDescent="0.3">
      <c r="A174">
        <v>40363</v>
      </c>
      <c r="B174">
        <v>113</v>
      </c>
      <c r="C174" t="s">
        <v>109</v>
      </c>
      <c r="D174">
        <v>122</v>
      </c>
      <c r="E174" t="s">
        <v>28</v>
      </c>
      <c r="F174" s="22">
        <v>45579</v>
      </c>
      <c r="G174" t="s">
        <v>457</v>
      </c>
      <c r="H174" t="s">
        <v>565</v>
      </c>
      <c r="I174">
        <v>-997</v>
      </c>
    </row>
    <row r="175" spans="1:9" x14ac:dyDescent="0.3">
      <c r="A175">
        <v>40364</v>
      </c>
      <c r="B175">
        <v>113</v>
      </c>
      <c r="C175" t="s">
        <v>109</v>
      </c>
      <c r="D175">
        <v>122</v>
      </c>
      <c r="E175" t="s">
        <v>28</v>
      </c>
      <c r="F175" s="22">
        <v>45579</v>
      </c>
      <c r="G175" t="s">
        <v>457</v>
      </c>
      <c r="H175" t="s">
        <v>482</v>
      </c>
      <c r="I175">
        <v>-2994.3</v>
      </c>
    </row>
    <row r="176" spans="1:9" x14ac:dyDescent="0.3">
      <c r="A176">
        <v>40365</v>
      </c>
      <c r="B176">
        <v>113</v>
      </c>
      <c r="C176" t="s">
        <v>109</v>
      </c>
      <c r="D176">
        <v>122</v>
      </c>
      <c r="E176" t="s">
        <v>28</v>
      </c>
      <c r="F176" s="22">
        <v>45579</v>
      </c>
      <c r="G176" t="s">
        <v>457</v>
      </c>
      <c r="H176" t="s">
        <v>503</v>
      </c>
      <c r="I176">
        <v>-1760.65</v>
      </c>
    </row>
    <row r="177" spans="1:9" x14ac:dyDescent="0.3">
      <c r="A177">
        <v>40366</v>
      </c>
      <c r="B177">
        <v>113</v>
      </c>
      <c r="C177" t="s">
        <v>109</v>
      </c>
      <c r="D177">
        <v>122</v>
      </c>
      <c r="E177" t="s">
        <v>28</v>
      </c>
      <c r="F177" s="22">
        <v>45579</v>
      </c>
      <c r="G177" t="s">
        <v>457</v>
      </c>
      <c r="H177" t="s">
        <v>495</v>
      </c>
      <c r="I177">
        <v>-858.19</v>
      </c>
    </row>
    <row r="178" spans="1:9" x14ac:dyDescent="0.3">
      <c r="A178">
        <v>40367</v>
      </c>
      <c r="B178">
        <v>113</v>
      </c>
      <c r="C178" t="s">
        <v>109</v>
      </c>
      <c r="D178">
        <v>122</v>
      </c>
      <c r="E178" t="s">
        <v>28</v>
      </c>
      <c r="F178" s="22">
        <v>45579</v>
      </c>
      <c r="G178" t="s">
        <v>457</v>
      </c>
      <c r="H178" t="s">
        <v>566</v>
      </c>
      <c r="I178">
        <v>-996</v>
      </c>
    </row>
    <row r="179" spans="1:9" x14ac:dyDescent="0.3">
      <c r="A179">
        <v>40368</v>
      </c>
      <c r="B179">
        <v>113</v>
      </c>
      <c r="C179" t="s">
        <v>109</v>
      </c>
      <c r="D179">
        <v>122</v>
      </c>
      <c r="E179" t="s">
        <v>28</v>
      </c>
      <c r="F179" s="22">
        <v>45579</v>
      </c>
      <c r="G179" t="s">
        <v>457</v>
      </c>
      <c r="H179" t="s">
        <v>567</v>
      </c>
      <c r="I179">
        <v>-2800</v>
      </c>
    </row>
    <row r="180" spans="1:9" x14ac:dyDescent="0.3">
      <c r="A180">
        <v>40369</v>
      </c>
      <c r="B180">
        <v>113</v>
      </c>
      <c r="C180" t="s">
        <v>109</v>
      </c>
      <c r="D180">
        <v>122</v>
      </c>
      <c r="E180" t="s">
        <v>28</v>
      </c>
      <c r="F180" s="22">
        <v>45579</v>
      </c>
      <c r="G180" t="s">
        <v>457</v>
      </c>
      <c r="H180" t="s">
        <v>484</v>
      </c>
      <c r="I180">
        <v>-351.5</v>
      </c>
    </row>
    <row r="181" spans="1:9" x14ac:dyDescent="0.3">
      <c r="A181">
        <v>40370</v>
      </c>
      <c r="B181">
        <v>113</v>
      </c>
      <c r="C181" t="s">
        <v>109</v>
      </c>
      <c r="D181">
        <v>122</v>
      </c>
      <c r="E181" t="s">
        <v>28</v>
      </c>
      <c r="F181" s="22">
        <v>45579</v>
      </c>
      <c r="G181" t="s">
        <v>457</v>
      </c>
      <c r="H181" t="s">
        <v>497</v>
      </c>
      <c r="I181">
        <v>-1310.18</v>
      </c>
    </row>
    <row r="182" spans="1:9" x14ac:dyDescent="0.3">
      <c r="A182">
        <v>40371</v>
      </c>
      <c r="B182">
        <v>113</v>
      </c>
      <c r="C182" t="s">
        <v>109</v>
      </c>
      <c r="D182">
        <v>122</v>
      </c>
      <c r="E182" t="s">
        <v>28</v>
      </c>
      <c r="F182" s="22">
        <v>45579</v>
      </c>
      <c r="G182" t="s">
        <v>457</v>
      </c>
      <c r="H182" t="s">
        <v>568</v>
      </c>
      <c r="I182">
        <v>-217.94</v>
      </c>
    </row>
    <row r="183" spans="1:9" x14ac:dyDescent="0.3">
      <c r="A183">
        <v>40372</v>
      </c>
      <c r="B183">
        <v>113</v>
      </c>
      <c r="C183" t="s">
        <v>109</v>
      </c>
      <c r="D183">
        <v>122</v>
      </c>
      <c r="E183" t="s">
        <v>28</v>
      </c>
      <c r="F183" s="22">
        <v>45579</v>
      </c>
      <c r="G183" t="s">
        <v>457</v>
      </c>
      <c r="H183" t="s">
        <v>517</v>
      </c>
      <c r="I183">
        <v>-685.44</v>
      </c>
    </row>
    <row r="184" spans="1:9" x14ac:dyDescent="0.3">
      <c r="A184">
        <v>40373</v>
      </c>
      <c r="B184">
        <v>113</v>
      </c>
      <c r="C184" t="s">
        <v>109</v>
      </c>
      <c r="D184">
        <v>122</v>
      </c>
      <c r="E184" t="s">
        <v>28</v>
      </c>
      <c r="F184" s="22">
        <v>45579</v>
      </c>
      <c r="G184" t="s">
        <v>457</v>
      </c>
      <c r="H184" t="s">
        <v>522</v>
      </c>
      <c r="I184">
        <v>-2847</v>
      </c>
    </row>
    <row r="185" spans="1:9" x14ac:dyDescent="0.3">
      <c r="A185">
        <v>40374</v>
      </c>
      <c r="B185">
        <v>113</v>
      </c>
      <c r="C185" t="s">
        <v>109</v>
      </c>
      <c r="D185">
        <v>122</v>
      </c>
      <c r="E185" t="s">
        <v>28</v>
      </c>
      <c r="F185" s="22">
        <v>45579</v>
      </c>
      <c r="G185" t="s">
        <v>457</v>
      </c>
      <c r="H185" t="s">
        <v>548</v>
      </c>
      <c r="I185">
        <v>-716.25</v>
      </c>
    </row>
    <row r="186" spans="1:9" x14ac:dyDescent="0.3">
      <c r="A186">
        <v>40375</v>
      </c>
      <c r="B186">
        <v>113</v>
      </c>
      <c r="C186" t="s">
        <v>109</v>
      </c>
      <c r="D186">
        <v>122</v>
      </c>
      <c r="E186" t="s">
        <v>28</v>
      </c>
      <c r="F186" s="22">
        <v>45579</v>
      </c>
      <c r="G186" t="s">
        <v>457</v>
      </c>
      <c r="H186" t="s">
        <v>503</v>
      </c>
      <c r="I186">
        <v>-664.2</v>
      </c>
    </row>
    <row r="187" spans="1:9" x14ac:dyDescent="0.3">
      <c r="A187">
        <v>40376</v>
      </c>
      <c r="B187">
        <v>113</v>
      </c>
      <c r="C187" t="s">
        <v>109</v>
      </c>
      <c r="D187">
        <v>122</v>
      </c>
      <c r="E187" t="s">
        <v>28</v>
      </c>
      <c r="F187" s="22">
        <v>45579</v>
      </c>
      <c r="G187" t="s">
        <v>457</v>
      </c>
      <c r="H187" t="s">
        <v>497</v>
      </c>
      <c r="I187">
        <v>-1226.75</v>
      </c>
    </row>
    <row r="188" spans="1:9" x14ac:dyDescent="0.3">
      <c r="A188">
        <v>40377</v>
      </c>
      <c r="B188">
        <v>113</v>
      </c>
      <c r="C188" t="s">
        <v>109</v>
      </c>
      <c r="D188">
        <v>122</v>
      </c>
      <c r="E188" t="s">
        <v>28</v>
      </c>
      <c r="F188" s="22">
        <v>45579</v>
      </c>
      <c r="G188" t="s">
        <v>457</v>
      </c>
      <c r="H188" t="s">
        <v>484</v>
      </c>
      <c r="I188">
        <v>-752.6</v>
      </c>
    </row>
    <row r="189" spans="1:9" x14ac:dyDescent="0.3">
      <c r="A189">
        <v>40378</v>
      </c>
      <c r="B189">
        <v>113</v>
      </c>
      <c r="C189" t="s">
        <v>109</v>
      </c>
      <c r="D189">
        <v>122</v>
      </c>
      <c r="E189" t="s">
        <v>28</v>
      </c>
      <c r="F189" s="22">
        <v>45579</v>
      </c>
      <c r="G189" t="s">
        <v>457</v>
      </c>
      <c r="H189" t="s">
        <v>485</v>
      </c>
      <c r="I189">
        <v>-565</v>
      </c>
    </row>
    <row r="190" spans="1:9" x14ac:dyDescent="0.3">
      <c r="A190">
        <v>40379</v>
      </c>
      <c r="B190">
        <v>113</v>
      </c>
      <c r="C190" t="s">
        <v>109</v>
      </c>
      <c r="D190">
        <v>122</v>
      </c>
      <c r="E190" t="s">
        <v>28</v>
      </c>
      <c r="F190" s="22">
        <v>45579</v>
      </c>
      <c r="G190" t="s">
        <v>457</v>
      </c>
      <c r="H190" t="s">
        <v>569</v>
      </c>
      <c r="I190">
        <v>-320</v>
      </c>
    </row>
    <row r="191" spans="1:9" x14ac:dyDescent="0.3">
      <c r="A191">
        <v>40380</v>
      </c>
      <c r="B191">
        <v>113</v>
      </c>
      <c r="C191" t="s">
        <v>109</v>
      </c>
      <c r="D191">
        <v>122</v>
      </c>
      <c r="E191" t="s">
        <v>28</v>
      </c>
      <c r="F191" s="22">
        <v>45579</v>
      </c>
      <c r="G191" t="s">
        <v>457</v>
      </c>
      <c r="H191" t="s">
        <v>570</v>
      </c>
      <c r="I191">
        <v>-219</v>
      </c>
    </row>
    <row r="192" spans="1:9" x14ac:dyDescent="0.3">
      <c r="A192">
        <v>40381</v>
      </c>
      <c r="B192">
        <v>113</v>
      </c>
      <c r="C192" t="s">
        <v>109</v>
      </c>
      <c r="D192">
        <v>122</v>
      </c>
      <c r="E192" t="s">
        <v>28</v>
      </c>
      <c r="F192" s="22">
        <v>45579</v>
      </c>
      <c r="G192" t="s">
        <v>457</v>
      </c>
      <c r="H192" t="s">
        <v>571</v>
      </c>
      <c r="I192">
        <v>-2815.5</v>
      </c>
    </row>
    <row r="193" spans="1:9" x14ac:dyDescent="0.3">
      <c r="A193">
        <v>40382</v>
      </c>
      <c r="B193">
        <v>113</v>
      </c>
      <c r="C193" t="s">
        <v>109</v>
      </c>
      <c r="D193">
        <v>122</v>
      </c>
      <c r="E193" t="s">
        <v>28</v>
      </c>
      <c r="F193" s="22">
        <v>45579</v>
      </c>
      <c r="G193" t="s">
        <v>457</v>
      </c>
      <c r="H193" t="s">
        <v>572</v>
      </c>
      <c r="I193">
        <v>-275</v>
      </c>
    </row>
    <row r="194" spans="1:9" x14ac:dyDescent="0.3">
      <c r="A194">
        <v>40383</v>
      </c>
      <c r="B194">
        <v>113</v>
      </c>
      <c r="C194" t="s">
        <v>109</v>
      </c>
      <c r="D194">
        <v>122</v>
      </c>
      <c r="E194" t="s">
        <v>28</v>
      </c>
      <c r="F194" s="22">
        <v>45579</v>
      </c>
      <c r="G194" t="s">
        <v>457</v>
      </c>
      <c r="H194" t="s">
        <v>510</v>
      </c>
      <c r="I194">
        <v>-4979.8599999999997</v>
      </c>
    </row>
    <row r="195" spans="1:9" x14ac:dyDescent="0.3">
      <c r="A195">
        <v>40384</v>
      </c>
      <c r="B195">
        <v>113</v>
      </c>
      <c r="C195" t="s">
        <v>109</v>
      </c>
      <c r="D195">
        <v>122</v>
      </c>
      <c r="E195" t="s">
        <v>28</v>
      </c>
      <c r="F195" s="22">
        <v>45579</v>
      </c>
      <c r="G195" t="s">
        <v>457</v>
      </c>
      <c r="H195" t="s">
        <v>573</v>
      </c>
      <c r="I195">
        <v>-571.71</v>
      </c>
    </row>
    <row r="196" spans="1:9" x14ac:dyDescent="0.3">
      <c r="A196">
        <v>40385</v>
      </c>
      <c r="B196">
        <v>113</v>
      </c>
      <c r="C196" t="s">
        <v>109</v>
      </c>
      <c r="D196">
        <v>122</v>
      </c>
      <c r="E196" t="s">
        <v>28</v>
      </c>
      <c r="F196" s="22">
        <v>45579</v>
      </c>
      <c r="G196" t="s">
        <v>457</v>
      </c>
      <c r="H196" t="s">
        <v>482</v>
      </c>
      <c r="I196">
        <v>-808.48</v>
      </c>
    </row>
    <row r="197" spans="1:9" x14ac:dyDescent="0.3">
      <c r="A197">
        <v>40386</v>
      </c>
      <c r="B197">
        <v>113</v>
      </c>
      <c r="C197" t="s">
        <v>109</v>
      </c>
      <c r="D197">
        <v>122</v>
      </c>
      <c r="E197" t="s">
        <v>28</v>
      </c>
      <c r="F197" s="22">
        <v>45579</v>
      </c>
      <c r="G197" t="s">
        <v>457</v>
      </c>
      <c r="H197" t="s">
        <v>471</v>
      </c>
      <c r="I197">
        <v>-1616.55</v>
      </c>
    </row>
    <row r="198" spans="1:9" x14ac:dyDescent="0.3">
      <c r="A198">
        <v>40387</v>
      </c>
      <c r="B198">
        <v>113</v>
      </c>
      <c r="C198" t="s">
        <v>109</v>
      </c>
      <c r="D198">
        <v>122</v>
      </c>
      <c r="E198" t="s">
        <v>28</v>
      </c>
      <c r="F198" s="22">
        <v>45579</v>
      </c>
      <c r="G198" t="s">
        <v>457</v>
      </c>
      <c r="H198" t="s">
        <v>478</v>
      </c>
      <c r="I198">
        <v>-417.7</v>
      </c>
    </row>
    <row r="199" spans="1:9" x14ac:dyDescent="0.3">
      <c r="A199">
        <v>40388</v>
      </c>
      <c r="B199">
        <v>113</v>
      </c>
      <c r="C199" t="s">
        <v>109</v>
      </c>
      <c r="D199">
        <v>122</v>
      </c>
      <c r="E199" t="s">
        <v>28</v>
      </c>
      <c r="F199" s="22">
        <v>45579</v>
      </c>
      <c r="G199" t="s">
        <v>457</v>
      </c>
      <c r="H199" t="s">
        <v>574</v>
      </c>
      <c r="I199">
        <v>-12.3</v>
      </c>
    </row>
    <row r="200" spans="1:9" x14ac:dyDescent="0.3">
      <c r="A200">
        <v>40389</v>
      </c>
      <c r="B200">
        <v>113</v>
      </c>
      <c r="C200" t="s">
        <v>109</v>
      </c>
      <c r="D200">
        <v>122</v>
      </c>
      <c r="E200" t="s">
        <v>28</v>
      </c>
      <c r="F200" s="22">
        <v>45579</v>
      </c>
      <c r="G200" t="s">
        <v>457</v>
      </c>
      <c r="H200" t="s">
        <v>574</v>
      </c>
      <c r="I200">
        <v>-12.3</v>
      </c>
    </row>
    <row r="201" spans="1:9" x14ac:dyDescent="0.3">
      <c r="A201">
        <v>40390</v>
      </c>
      <c r="B201">
        <v>113</v>
      </c>
      <c r="C201" t="s">
        <v>109</v>
      </c>
      <c r="D201">
        <v>122</v>
      </c>
      <c r="E201" t="s">
        <v>28</v>
      </c>
      <c r="F201" s="22">
        <v>45579</v>
      </c>
      <c r="G201" t="s">
        <v>457</v>
      </c>
      <c r="H201" t="s">
        <v>574</v>
      </c>
      <c r="I201">
        <v>-12.3</v>
      </c>
    </row>
    <row r="202" spans="1:9" x14ac:dyDescent="0.3">
      <c r="A202">
        <v>40391</v>
      </c>
      <c r="B202">
        <v>113</v>
      </c>
      <c r="C202" t="s">
        <v>109</v>
      </c>
      <c r="D202">
        <v>122</v>
      </c>
      <c r="E202" t="s">
        <v>28</v>
      </c>
      <c r="F202" s="22">
        <v>45579</v>
      </c>
      <c r="G202" t="s">
        <v>457</v>
      </c>
      <c r="H202" t="s">
        <v>574</v>
      </c>
      <c r="I202">
        <v>-12.3</v>
      </c>
    </row>
    <row r="203" spans="1:9" x14ac:dyDescent="0.3">
      <c r="A203">
        <v>40342</v>
      </c>
      <c r="B203">
        <v>113</v>
      </c>
      <c r="C203" t="s">
        <v>109</v>
      </c>
      <c r="D203">
        <v>122</v>
      </c>
      <c r="E203" t="s">
        <v>28</v>
      </c>
      <c r="F203" s="22">
        <v>45576</v>
      </c>
      <c r="G203" t="s">
        <v>454</v>
      </c>
      <c r="H203" t="s">
        <v>504</v>
      </c>
      <c r="I203">
        <v>3630</v>
      </c>
    </row>
    <row r="204" spans="1:9" x14ac:dyDescent="0.3">
      <c r="A204">
        <v>40343</v>
      </c>
      <c r="B204">
        <v>113</v>
      </c>
      <c r="C204" t="s">
        <v>109</v>
      </c>
      <c r="D204">
        <v>122</v>
      </c>
      <c r="E204" t="s">
        <v>28</v>
      </c>
      <c r="F204" s="22">
        <v>45576</v>
      </c>
      <c r="G204" t="s">
        <v>454</v>
      </c>
      <c r="H204" t="s">
        <v>455</v>
      </c>
      <c r="I204">
        <v>1019.55</v>
      </c>
    </row>
    <row r="205" spans="1:9" x14ac:dyDescent="0.3">
      <c r="A205">
        <v>40344</v>
      </c>
      <c r="B205">
        <v>113</v>
      </c>
      <c r="C205" t="s">
        <v>109</v>
      </c>
      <c r="D205">
        <v>122</v>
      </c>
      <c r="E205" t="s">
        <v>28</v>
      </c>
      <c r="F205" s="22">
        <v>45576</v>
      </c>
      <c r="G205" t="s">
        <v>454</v>
      </c>
      <c r="H205" t="s">
        <v>575</v>
      </c>
      <c r="I205">
        <v>41824.25</v>
      </c>
    </row>
    <row r="206" spans="1:9" x14ac:dyDescent="0.3">
      <c r="A206">
        <v>40345</v>
      </c>
      <c r="B206">
        <v>113</v>
      </c>
      <c r="C206" t="s">
        <v>109</v>
      </c>
      <c r="D206">
        <v>122</v>
      </c>
      <c r="E206" t="s">
        <v>28</v>
      </c>
      <c r="F206" s="22">
        <v>45576</v>
      </c>
      <c r="G206" t="s">
        <v>454</v>
      </c>
      <c r="H206" t="s">
        <v>459</v>
      </c>
      <c r="I206">
        <v>106.59</v>
      </c>
    </row>
    <row r="207" spans="1:9" x14ac:dyDescent="0.3">
      <c r="A207">
        <v>40337</v>
      </c>
      <c r="B207">
        <v>113</v>
      </c>
      <c r="C207" t="s">
        <v>109</v>
      </c>
      <c r="D207">
        <v>122</v>
      </c>
      <c r="E207" t="s">
        <v>28</v>
      </c>
      <c r="F207" s="22">
        <v>45575</v>
      </c>
      <c r="G207" t="s">
        <v>454</v>
      </c>
      <c r="H207" t="s">
        <v>576</v>
      </c>
      <c r="I207">
        <v>28555.87</v>
      </c>
    </row>
    <row r="208" spans="1:9" x14ac:dyDescent="0.3">
      <c r="A208">
        <v>40338</v>
      </c>
      <c r="B208">
        <v>113</v>
      </c>
      <c r="C208" t="s">
        <v>109</v>
      </c>
      <c r="D208">
        <v>122</v>
      </c>
      <c r="E208" t="s">
        <v>28</v>
      </c>
      <c r="F208" s="22">
        <v>45575</v>
      </c>
      <c r="G208" t="s">
        <v>454</v>
      </c>
      <c r="H208" t="s">
        <v>459</v>
      </c>
      <c r="I208">
        <v>510.29</v>
      </c>
    </row>
    <row r="209" spans="1:9" x14ac:dyDescent="0.3">
      <c r="A209">
        <v>40339</v>
      </c>
      <c r="B209">
        <v>113</v>
      </c>
      <c r="C209" t="s">
        <v>109</v>
      </c>
      <c r="D209">
        <v>122</v>
      </c>
      <c r="E209" t="s">
        <v>28</v>
      </c>
      <c r="F209" s="22">
        <v>45575</v>
      </c>
      <c r="G209" t="s">
        <v>454</v>
      </c>
      <c r="H209" t="s">
        <v>577</v>
      </c>
      <c r="I209">
        <v>28.8</v>
      </c>
    </row>
    <row r="210" spans="1:9" x14ac:dyDescent="0.3">
      <c r="A210">
        <v>40340</v>
      </c>
      <c r="B210">
        <v>113</v>
      </c>
      <c r="C210" t="s">
        <v>109</v>
      </c>
      <c r="D210">
        <v>122</v>
      </c>
      <c r="E210" t="s">
        <v>28</v>
      </c>
      <c r="F210" s="22">
        <v>45575</v>
      </c>
      <c r="G210" t="s">
        <v>457</v>
      </c>
      <c r="H210" t="s">
        <v>578</v>
      </c>
      <c r="I210">
        <v>-20</v>
      </c>
    </row>
    <row r="211" spans="1:9" x14ac:dyDescent="0.3">
      <c r="A211">
        <v>38217</v>
      </c>
      <c r="B211">
        <v>113</v>
      </c>
      <c r="C211" t="s">
        <v>109</v>
      </c>
      <c r="D211">
        <v>122</v>
      </c>
      <c r="E211" t="s">
        <v>28</v>
      </c>
      <c r="F211" s="22">
        <v>45574</v>
      </c>
      <c r="G211" t="s">
        <v>454</v>
      </c>
      <c r="H211" t="s">
        <v>579</v>
      </c>
      <c r="I211">
        <v>6240</v>
      </c>
    </row>
    <row r="212" spans="1:9" x14ac:dyDescent="0.3">
      <c r="A212">
        <v>38218</v>
      </c>
      <c r="B212">
        <v>113</v>
      </c>
      <c r="C212" t="s">
        <v>109</v>
      </c>
      <c r="D212">
        <v>122</v>
      </c>
      <c r="E212" t="s">
        <v>28</v>
      </c>
      <c r="F212" s="22">
        <v>45574</v>
      </c>
      <c r="G212" t="s">
        <v>454</v>
      </c>
      <c r="H212" t="s">
        <v>580</v>
      </c>
      <c r="I212">
        <v>28.8</v>
      </c>
    </row>
    <row r="213" spans="1:9" x14ac:dyDescent="0.3">
      <c r="A213">
        <v>38219</v>
      </c>
      <c r="B213">
        <v>113</v>
      </c>
      <c r="C213" t="s">
        <v>109</v>
      </c>
      <c r="D213">
        <v>122</v>
      </c>
      <c r="E213" t="s">
        <v>28</v>
      </c>
      <c r="F213" s="22">
        <v>45574</v>
      </c>
      <c r="G213" t="s">
        <v>457</v>
      </c>
      <c r="H213" t="s">
        <v>581</v>
      </c>
      <c r="I213">
        <v>-1800</v>
      </c>
    </row>
    <row r="214" spans="1:9" x14ac:dyDescent="0.3">
      <c r="A214">
        <v>38220</v>
      </c>
      <c r="B214">
        <v>113</v>
      </c>
      <c r="C214" t="s">
        <v>109</v>
      </c>
      <c r="D214">
        <v>122</v>
      </c>
      <c r="E214" t="s">
        <v>28</v>
      </c>
      <c r="F214" s="22">
        <v>45574</v>
      </c>
      <c r="G214" t="s">
        <v>457</v>
      </c>
      <c r="H214" t="s">
        <v>582</v>
      </c>
      <c r="I214">
        <v>-7346.72</v>
      </c>
    </row>
    <row r="215" spans="1:9" x14ac:dyDescent="0.3">
      <c r="A215">
        <v>38221</v>
      </c>
      <c r="B215">
        <v>113</v>
      </c>
      <c r="C215" t="s">
        <v>109</v>
      </c>
      <c r="D215">
        <v>122</v>
      </c>
      <c r="E215" t="s">
        <v>28</v>
      </c>
      <c r="F215" s="22">
        <v>45574</v>
      </c>
      <c r="G215" t="s">
        <v>457</v>
      </c>
      <c r="H215" t="s">
        <v>582</v>
      </c>
      <c r="I215">
        <v>-5000</v>
      </c>
    </row>
    <row r="216" spans="1:9" x14ac:dyDescent="0.3">
      <c r="A216">
        <v>38222</v>
      </c>
      <c r="B216">
        <v>113</v>
      </c>
      <c r="C216" t="s">
        <v>109</v>
      </c>
      <c r="D216">
        <v>122</v>
      </c>
      <c r="E216" t="s">
        <v>28</v>
      </c>
      <c r="F216" s="22">
        <v>45574</v>
      </c>
      <c r="G216" t="s">
        <v>457</v>
      </c>
      <c r="H216" t="s">
        <v>583</v>
      </c>
      <c r="I216">
        <v>-4500</v>
      </c>
    </row>
    <row r="217" spans="1:9" x14ac:dyDescent="0.3">
      <c r="A217">
        <v>38223</v>
      </c>
      <c r="B217">
        <v>113</v>
      </c>
      <c r="C217" t="s">
        <v>109</v>
      </c>
      <c r="D217">
        <v>122</v>
      </c>
      <c r="E217" t="s">
        <v>28</v>
      </c>
      <c r="F217" s="22">
        <v>45574</v>
      </c>
      <c r="G217" t="s">
        <v>457</v>
      </c>
      <c r="H217" t="s">
        <v>583</v>
      </c>
      <c r="I217">
        <v>-2100</v>
      </c>
    </row>
    <row r="218" spans="1:9" x14ac:dyDescent="0.3">
      <c r="A218">
        <v>38224</v>
      </c>
      <c r="B218">
        <v>113</v>
      </c>
      <c r="C218" t="s">
        <v>109</v>
      </c>
      <c r="D218">
        <v>122</v>
      </c>
      <c r="E218" t="s">
        <v>28</v>
      </c>
      <c r="F218" s="22">
        <v>45574</v>
      </c>
      <c r="G218" t="s">
        <v>457</v>
      </c>
      <c r="H218" t="s">
        <v>582</v>
      </c>
      <c r="I218">
        <v>-27706.03</v>
      </c>
    </row>
    <row r="219" spans="1:9" x14ac:dyDescent="0.3">
      <c r="A219">
        <v>38225</v>
      </c>
      <c r="B219">
        <v>113</v>
      </c>
      <c r="C219" t="s">
        <v>109</v>
      </c>
      <c r="D219">
        <v>122</v>
      </c>
      <c r="E219" t="s">
        <v>28</v>
      </c>
      <c r="F219" s="22">
        <v>45574</v>
      </c>
      <c r="G219" t="s">
        <v>457</v>
      </c>
      <c r="H219" t="s">
        <v>582</v>
      </c>
      <c r="I219">
        <v>-16000</v>
      </c>
    </row>
    <row r="220" spans="1:9" x14ac:dyDescent="0.3">
      <c r="A220">
        <v>38226</v>
      </c>
      <c r="B220">
        <v>113</v>
      </c>
      <c r="C220" t="s">
        <v>109</v>
      </c>
      <c r="D220">
        <v>122</v>
      </c>
      <c r="E220" t="s">
        <v>28</v>
      </c>
      <c r="F220" s="22">
        <v>45574</v>
      </c>
      <c r="G220" t="s">
        <v>457</v>
      </c>
      <c r="H220" t="s">
        <v>582</v>
      </c>
      <c r="I220">
        <v>-14000</v>
      </c>
    </row>
    <row r="221" spans="1:9" x14ac:dyDescent="0.3">
      <c r="A221">
        <v>38227</v>
      </c>
      <c r="B221">
        <v>113</v>
      </c>
      <c r="C221" t="s">
        <v>109</v>
      </c>
      <c r="D221">
        <v>122</v>
      </c>
      <c r="E221" t="s">
        <v>28</v>
      </c>
      <c r="F221" s="22">
        <v>45574</v>
      </c>
      <c r="G221" t="s">
        <v>457</v>
      </c>
      <c r="H221" t="s">
        <v>584</v>
      </c>
      <c r="I221">
        <v>-4221</v>
      </c>
    </row>
    <row r="222" spans="1:9" x14ac:dyDescent="0.3">
      <c r="A222">
        <v>38228</v>
      </c>
      <c r="B222">
        <v>113</v>
      </c>
      <c r="C222" t="s">
        <v>109</v>
      </c>
      <c r="D222">
        <v>122</v>
      </c>
      <c r="E222" t="s">
        <v>28</v>
      </c>
      <c r="F222" s="22">
        <v>45574</v>
      </c>
      <c r="G222" t="s">
        <v>457</v>
      </c>
      <c r="H222" t="s">
        <v>585</v>
      </c>
      <c r="I222">
        <v>-801</v>
      </c>
    </row>
    <row r="223" spans="1:9" x14ac:dyDescent="0.3">
      <c r="A223">
        <v>38229</v>
      </c>
      <c r="B223">
        <v>113</v>
      </c>
      <c r="C223" t="s">
        <v>109</v>
      </c>
      <c r="D223">
        <v>122</v>
      </c>
      <c r="E223" t="s">
        <v>28</v>
      </c>
      <c r="F223" s="22">
        <v>45574</v>
      </c>
      <c r="G223" t="s">
        <v>457</v>
      </c>
      <c r="H223" t="s">
        <v>585</v>
      </c>
      <c r="I223">
        <v>-166.97</v>
      </c>
    </row>
    <row r="224" spans="1:9" x14ac:dyDescent="0.3">
      <c r="A224">
        <v>38230</v>
      </c>
      <c r="B224">
        <v>113</v>
      </c>
      <c r="C224" t="s">
        <v>109</v>
      </c>
      <c r="D224">
        <v>122</v>
      </c>
      <c r="E224" t="s">
        <v>28</v>
      </c>
      <c r="F224" s="22">
        <v>45574</v>
      </c>
      <c r="G224" t="s">
        <v>457</v>
      </c>
      <c r="H224" t="s">
        <v>465</v>
      </c>
      <c r="I224">
        <v>-864.31</v>
      </c>
    </row>
    <row r="225" spans="1:9" x14ac:dyDescent="0.3">
      <c r="A225">
        <v>38231</v>
      </c>
      <c r="B225">
        <v>113</v>
      </c>
      <c r="C225" t="s">
        <v>109</v>
      </c>
      <c r="D225">
        <v>122</v>
      </c>
      <c r="E225" t="s">
        <v>28</v>
      </c>
      <c r="F225" s="22">
        <v>45574</v>
      </c>
      <c r="G225" t="s">
        <v>457</v>
      </c>
      <c r="H225" t="s">
        <v>586</v>
      </c>
      <c r="I225">
        <v>-350</v>
      </c>
    </row>
    <row r="226" spans="1:9" x14ac:dyDescent="0.3">
      <c r="A226">
        <v>38232</v>
      </c>
      <c r="B226">
        <v>113</v>
      </c>
      <c r="C226" t="s">
        <v>109</v>
      </c>
      <c r="D226">
        <v>122</v>
      </c>
      <c r="E226" t="s">
        <v>28</v>
      </c>
      <c r="F226" s="22">
        <v>45574</v>
      </c>
      <c r="G226" t="s">
        <v>457</v>
      </c>
      <c r="H226" t="s">
        <v>587</v>
      </c>
      <c r="I226">
        <v>-56742.94</v>
      </c>
    </row>
    <row r="227" spans="1:9" x14ac:dyDescent="0.3">
      <c r="A227">
        <v>38233</v>
      </c>
      <c r="B227">
        <v>113</v>
      </c>
      <c r="C227" t="s">
        <v>109</v>
      </c>
      <c r="D227">
        <v>122</v>
      </c>
      <c r="E227" t="s">
        <v>28</v>
      </c>
      <c r="F227" s="22">
        <v>45574</v>
      </c>
      <c r="G227" t="s">
        <v>457</v>
      </c>
      <c r="H227" t="s">
        <v>588</v>
      </c>
      <c r="I227">
        <v>-8704.7199999999993</v>
      </c>
    </row>
    <row r="228" spans="1:9" x14ac:dyDescent="0.3">
      <c r="A228">
        <v>38234</v>
      </c>
      <c r="B228">
        <v>113</v>
      </c>
      <c r="C228" t="s">
        <v>109</v>
      </c>
      <c r="D228">
        <v>122</v>
      </c>
      <c r="E228" t="s">
        <v>28</v>
      </c>
      <c r="F228" s="22">
        <v>45574</v>
      </c>
      <c r="G228" t="s">
        <v>457</v>
      </c>
      <c r="H228" t="s">
        <v>589</v>
      </c>
      <c r="I228">
        <v>-6000</v>
      </c>
    </row>
    <row r="229" spans="1:9" x14ac:dyDescent="0.3">
      <c r="A229">
        <v>38235</v>
      </c>
      <c r="B229">
        <v>113</v>
      </c>
      <c r="C229" t="s">
        <v>109</v>
      </c>
      <c r="D229">
        <v>122</v>
      </c>
      <c r="E229" t="s">
        <v>28</v>
      </c>
      <c r="F229" s="22">
        <v>45574</v>
      </c>
      <c r="G229" t="s">
        <v>457</v>
      </c>
      <c r="H229" t="s">
        <v>590</v>
      </c>
      <c r="I229">
        <v>-5581</v>
      </c>
    </row>
    <row r="230" spans="1:9" x14ac:dyDescent="0.3">
      <c r="A230">
        <v>38236</v>
      </c>
      <c r="B230">
        <v>113</v>
      </c>
      <c r="C230" t="s">
        <v>109</v>
      </c>
      <c r="D230">
        <v>122</v>
      </c>
      <c r="E230" t="s">
        <v>28</v>
      </c>
      <c r="F230" s="22">
        <v>45574</v>
      </c>
      <c r="G230" t="s">
        <v>457</v>
      </c>
      <c r="H230" t="s">
        <v>591</v>
      </c>
      <c r="I230">
        <v>-3510</v>
      </c>
    </row>
    <row r="231" spans="1:9" x14ac:dyDescent="0.3">
      <c r="A231">
        <v>38237</v>
      </c>
      <c r="B231">
        <v>113</v>
      </c>
      <c r="C231" t="s">
        <v>109</v>
      </c>
      <c r="D231">
        <v>122</v>
      </c>
      <c r="E231" t="s">
        <v>28</v>
      </c>
      <c r="F231" s="22">
        <v>45574</v>
      </c>
      <c r="G231" t="s">
        <v>457</v>
      </c>
      <c r="H231" t="s">
        <v>546</v>
      </c>
      <c r="I231">
        <v>-128.94999999999999</v>
      </c>
    </row>
    <row r="232" spans="1:9" x14ac:dyDescent="0.3">
      <c r="A232">
        <v>38238</v>
      </c>
      <c r="B232">
        <v>113</v>
      </c>
      <c r="C232" t="s">
        <v>109</v>
      </c>
      <c r="D232">
        <v>122</v>
      </c>
      <c r="E232" t="s">
        <v>28</v>
      </c>
      <c r="F232" s="22">
        <v>45574</v>
      </c>
      <c r="G232" t="s">
        <v>457</v>
      </c>
      <c r="H232" t="s">
        <v>487</v>
      </c>
      <c r="I232">
        <v>-584</v>
      </c>
    </row>
    <row r="233" spans="1:9" x14ac:dyDescent="0.3">
      <c r="A233">
        <v>38239</v>
      </c>
      <c r="B233">
        <v>113</v>
      </c>
      <c r="C233" t="s">
        <v>109</v>
      </c>
      <c r="D233">
        <v>122</v>
      </c>
      <c r="E233" t="s">
        <v>28</v>
      </c>
      <c r="F233" s="22">
        <v>45574</v>
      </c>
      <c r="G233" t="s">
        <v>457</v>
      </c>
      <c r="H233" t="s">
        <v>479</v>
      </c>
      <c r="I233">
        <v>-590.5</v>
      </c>
    </row>
    <row r="234" spans="1:9" x14ac:dyDescent="0.3">
      <c r="A234">
        <v>38240</v>
      </c>
      <c r="B234">
        <v>113</v>
      </c>
      <c r="C234" t="s">
        <v>109</v>
      </c>
      <c r="D234">
        <v>122</v>
      </c>
      <c r="E234" t="s">
        <v>28</v>
      </c>
      <c r="F234" s="22">
        <v>45574</v>
      </c>
      <c r="G234" t="s">
        <v>457</v>
      </c>
      <c r="H234" t="s">
        <v>489</v>
      </c>
      <c r="I234">
        <v>-494.25</v>
      </c>
    </row>
    <row r="235" spans="1:9" x14ac:dyDescent="0.3">
      <c r="A235">
        <v>38241</v>
      </c>
      <c r="B235">
        <v>113</v>
      </c>
      <c r="C235" t="s">
        <v>109</v>
      </c>
      <c r="D235">
        <v>122</v>
      </c>
      <c r="E235" t="s">
        <v>28</v>
      </c>
      <c r="F235" s="22">
        <v>45574</v>
      </c>
      <c r="G235" t="s">
        <v>457</v>
      </c>
      <c r="H235" t="s">
        <v>526</v>
      </c>
      <c r="I235">
        <v>-77.3</v>
      </c>
    </row>
    <row r="236" spans="1:9" x14ac:dyDescent="0.3">
      <c r="A236">
        <v>38242</v>
      </c>
      <c r="B236">
        <v>113</v>
      </c>
      <c r="C236" t="s">
        <v>109</v>
      </c>
      <c r="D236">
        <v>122</v>
      </c>
      <c r="E236" t="s">
        <v>28</v>
      </c>
      <c r="F236" s="22">
        <v>45574</v>
      </c>
      <c r="G236" t="s">
        <v>457</v>
      </c>
      <c r="H236" t="s">
        <v>478</v>
      </c>
      <c r="I236">
        <v>-572.6</v>
      </c>
    </row>
    <row r="237" spans="1:9" x14ac:dyDescent="0.3">
      <c r="A237">
        <v>38243</v>
      </c>
      <c r="B237">
        <v>113</v>
      </c>
      <c r="C237" t="s">
        <v>109</v>
      </c>
      <c r="D237">
        <v>122</v>
      </c>
      <c r="E237" t="s">
        <v>28</v>
      </c>
      <c r="F237" s="22">
        <v>45574</v>
      </c>
      <c r="G237" t="s">
        <v>457</v>
      </c>
      <c r="H237" t="s">
        <v>544</v>
      </c>
      <c r="I237">
        <v>-2490.48</v>
      </c>
    </row>
    <row r="238" spans="1:9" x14ac:dyDescent="0.3">
      <c r="A238">
        <v>38244</v>
      </c>
      <c r="B238">
        <v>113</v>
      </c>
      <c r="C238" t="s">
        <v>109</v>
      </c>
      <c r="D238">
        <v>122</v>
      </c>
      <c r="E238" t="s">
        <v>28</v>
      </c>
      <c r="F238" s="22">
        <v>45574</v>
      </c>
      <c r="G238" t="s">
        <v>457</v>
      </c>
      <c r="H238" t="s">
        <v>544</v>
      </c>
      <c r="I238">
        <v>-26.28</v>
      </c>
    </row>
    <row r="239" spans="1:9" x14ac:dyDescent="0.3">
      <c r="A239">
        <v>38245</v>
      </c>
      <c r="B239">
        <v>113</v>
      </c>
      <c r="C239" t="s">
        <v>109</v>
      </c>
      <c r="D239">
        <v>122</v>
      </c>
      <c r="E239" t="s">
        <v>28</v>
      </c>
      <c r="F239" s="22">
        <v>45574</v>
      </c>
      <c r="G239" t="s">
        <v>457</v>
      </c>
      <c r="H239" t="s">
        <v>482</v>
      </c>
      <c r="I239">
        <v>-1079.9100000000001</v>
      </c>
    </row>
    <row r="240" spans="1:9" x14ac:dyDescent="0.3">
      <c r="A240">
        <v>38246</v>
      </c>
      <c r="B240">
        <v>113</v>
      </c>
      <c r="C240" t="s">
        <v>109</v>
      </c>
      <c r="D240">
        <v>122</v>
      </c>
      <c r="E240" t="s">
        <v>28</v>
      </c>
      <c r="F240" s="22">
        <v>45574</v>
      </c>
      <c r="G240" t="s">
        <v>457</v>
      </c>
      <c r="H240" t="s">
        <v>592</v>
      </c>
      <c r="I240">
        <v>-429.31</v>
      </c>
    </row>
    <row r="241" spans="1:9" x14ac:dyDescent="0.3">
      <c r="A241">
        <v>38247</v>
      </c>
      <c r="B241">
        <v>113</v>
      </c>
      <c r="C241" t="s">
        <v>109</v>
      </c>
      <c r="D241">
        <v>122</v>
      </c>
      <c r="E241" t="s">
        <v>28</v>
      </c>
      <c r="F241" s="22">
        <v>45574</v>
      </c>
      <c r="G241" t="s">
        <v>457</v>
      </c>
      <c r="H241" t="s">
        <v>497</v>
      </c>
      <c r="I241">
        <v>-447.9</v>
      </c>
    </row>
    <row r="242" spans="1:9" x14ac:dyDescent="0.3">
      <c r="A242">
        <v>38248</v>
      </c>
      <c r="B242">
        <v>113</v>
      </c>
      <c r="C242" t="s">
        <v>109</v>
      </c>
      <c r="D242">
        <v>122</v>
      </c>
      <c r="E242" t="s">
        <v>28</v>
      </c>
      <c r="F242" s="22">
        <v>45574</v>
      </c>
      <c r="G242" t="s">
        <v>457</v>
      </c>
      <c r="H242" t="s">
        <v>593</v>
      </c>
      <c r="I242">
        <v>-396</v>
      </c>
    </row>
    <row r="243" spans="1:9" x14ac:dyDescent="0.3">
      <c r="A243">
        <v>38249</v>
      </c>
      <c r="B243">
        <v>113</v>
      </c>
      <c r="C243" t="s">
        <v>109</v>
      </c>
      <c r="D243">
        <v>122</v>
      </c>
      <c r="E243" t="s">
        <v>28</v>
      </c>
      <c r="F243" s="22">
        <v>45574</v>
      </c>
      <c r="G243" t="s">
        <v>457</v>
      </c>
      <c r="H243" t="s">
        <v>475</v>
      </c>
      <c r="I243">
        <v>-473.4</v>
      </c>
    </row>
    <row r="244" spans="1:9" x14ac:dyDescent="0.3">
      <c r="A244">
        <v>38250</v>
      </c>
      <c r="B244">
        <v>113</v>
      </c>
      <c r="C244" t="s">
        <v>109</v>
      </c>
      <c r="D244">
        <v>122</v>
      </c>
      <c r="E244" t="s">
        <v>28</v>
      </c>
      <c r="F244" s="22">
        <v>45574</v>
      </c>
      <c r="G244" t="s">
        <v>457</v>
      </c>
      <c r="H244" t="s">
        <v>473</v>
      </c>
      <c r="I244">
        <v>-778</v>
      </c>
    </row>
    <row r="245" spans="1:9" x14ac:dyDescent="0.3">
      <c r="A245">
        <v>38251</v>
      </c>
      <c r="B245">
        <v>113</v>
      </c>
      <c r="C245" t="s">
        <v>109</v>
      </c>
      <c r="D245">
        <v>122</v>
      </c>
      <c r="E245" t="s">
        <v>28</v>
      </c>
      <c r="F245" s="22">
        <v>45574</v>
      </c>
      <c r="G245" t="s">
        <v>457</v>
      </c>
      <c r="H245" t="s">
        <v>594</v>
      </c>
      <c r="I245">
        <v>-400</v>
      </c>
    </row>
    <row r="246" spans="1:9" x14ac:dyDescent="0.3">
      <c r="A246">
        <v>38252</v>
      </c>
      <c r="B246">
        <v>113</v>
      </c>
      <c r="C246" t="s">
        <v>109</v>
      </c>
      <c r="D246">
        <v>122</v>
      </c>
      <c r="E246" t="s">
        <v>28</v>
      </c>
      <c r="F246" s="22">
        <v>45574</v>
      </c>
      <c r="G246" t="s">
        <v>457</v>
      </c>
      <c r="H246" t="s">
        <v>518</v>
      </c>
      <c r="I246">
        <v>-417.57</v>
      </c>
    </row>
    <row r="247" spans="1:9" x14ac:dyDescent="0.3">
      <c r="A247">
        <v>38253</v>
      </c>
      <c r="B247">
        <v>113</v>
      </c>
      <c r="C247" t="s">
        <v>109</v>
      </c>
      <c r="D247">
        <v>122</v>
      </c>
      <c r="E247" t="s">
        <v>28</v>
      </c>
      <c r="F247" s="22">
        <v>45574</v>
      </c>
      <c r="G247" t="s">
        <v>457</v>
      </c>
      <c r="H247" t="s">
        <v>496</v>
      </c>
      <c r="I247">
        <v>-390</v>
      </c>
    </row>
    <row r="248" spans="1:9" x14ac:dyDescent="0.3">
      <c r="A248">
        <v>38254</v>
      </c>
      <c r="B248">
        <v>113</v>
      </c>
      <c r="C248" t="s">
        <v>109</v>
      </c>
      <c r="D248">
        <v>122</v>
      </c>
      <c r="E248" t="s">
        <v>28</v>
      </c>
      <c r="F248" s="22">
        <v>45574</v>
      </c>
      <c r="G248" t="s">
        <v>457</v>
      </c>
      <c r="H248" t="s">
        <v>486</v>
      </c>
      <c r="I248">
        <v>-886</v>
      </c>
    </row>
    <row r="249" spans="1:9" x14ac:dyDescent="0.3">
      <c r="A249">
        <v>38255</v>
      </c>
      <c r="B249">
        <v>113</v>
      </c>
      <c r="C249" t="s">
        <v>109</v>
      </c>
      <c r="D249">
        <v>122</v>
      </c>
      <c r="E249" t="s">
        <v>28</v>
      </c>
      <c r="F249" s="22">
        <v>45574</v>
      </c>
      <c r="G249" t="s">
        <v>457</v>
      </c>
      <c r="H249" t="s">
        <v>489</v>
      </c>
      <c r="I249">
        <v>-2112.63</v>
      </c>
    </row>
    <row r="250" spans="1:9" x14ac:dyDescent="0.3">
      <c r="A250">
        <v>38256</v>
      </c>
      <c r="B250">
        <v>113</v>
      </c>
      <c r="C250" t="s">
        <v>109</v>
      </c>
      <c r="D250">
        <v>122</v>
      </c>
      <c r="E250" t="s">
        <v>28</v>
      </c>
      <c r="F250" s="22">
        <v>45574</v>
      </c>
      <c r="G250" t="s">
        <v>457</v>
      </c>
      <c r="H250" t="s">
        <v>488</v>
      </c>
      <c r="I250">
        <v>-1460.37</v>
      </c>
    </row>
    <row r="251" spans="1:9" x14ac:dyDescent="0.3">
      <c r="A251">
        <v>38257</v>
      </c>
      <c r="B251">
        <v>113</v>
      </c>
      <c r="C251" t="s">
        <v>109</v>
      </c>
      <c r="D251">
        <v>122</v>
      </c>
      <c r="E251" t="s">
        <v>28</v>
      </c>
      <c r="F251" s="22">
        <v>45574</v>
      </c>
      <c r="G251" t="s">
        <v>457</v>
      </c>
      <c r="H251" t="s">
        <v>595</v>
      </c>
      <c r="I251">
        <v>-119.25</v>
      </c>
    </row>
    <row r="252" spans="1:9" x14ac:dyDescent="0.3">
      <c r="A252">
        <v>38258</v>
      </c>
      <c r="B252">
        <v>113</v>
      </c>
      <c r="C252" t="s">
        <v>109</v>
      </c>
      <c r="D252">
        <v>122</v>
      </c>
      <c r="E252" t="s">
        <v>28</v>
      </c>
      <c r="F252" s="22">
        <v>45574</v>
      </c>
      <c r="G252" t="s">
        <v>457</v>
      </c>
      <c r="H252" t="s">
        <v>497</v>
      </c>
      <c r="I252">
        <v>-1052.03</v>
      </c>
    </row>
    <row r="253" spans="1:9" x14ac:dyDescent="0.3">
      <c r="A253">
        <v>38259</v>
      </c>
      <c r="B253">
        <v>113</v>
      </c>
      <c r="C253" t="s">
        <v>109</v>
      </c>
      <c r="D253">
        <v>122</v>
      </c>
      <c r="E253" t="s">
        <v>28</v>
      </c>
      <c r="F253" s="22">
        <v>45574</v>
      </c>
      <c r="G253" t="s">
        <v>457</v>
      </c>
      <c r="H253" t="s">
        <v>546</v>
      </c>
      <c r="I253">
        <v>-130.19</v>
      </c>
    </row>
    <row r="254" spans="1:9" x14ac:dyDescent="0.3">
      <c r="A254">
        <v>38260</v>
      </c>
      <c r="B254">
        <v>113</v>
      </c>
      <c r="C254" t="s">
        <v>109</v>
      </c>
      <c r="D254">
        <v>122</v>
      </c>
      <c r="E254" t="s">
        <v>28</v>
      </c>
      <c r="F254" s="22">
        <v>45574</v>
      </c>
      <c r="G254" t="s">
        <v>457</v>
      </c>
      <c r="H254" t="s">
        <v>596</v>
      </c>
      <c r="I254">
        <v>-785</v>
      </c>
    </row>
    <row r="255" spans="1:9" x14ac:dyDescent="0.3">
      <c r="A255">
        <v>38261</v>
      </c>
      <c r="B255">
        <v>113</v>
      </c>
      <c r="C255" t="s">
        <v>109</v>
      </c>
      <c r="D255">
        <v>122</v>
      </c>
      <c r="E255" t="s">
        <v>28</v>
      </c>
      <c r="F255" s="22">
        <v>45574</v>
      </c>
      <c r="G255" t="s">
        <v>457</v>
      </c>
      <c r="H255" t="s">
        <v>486</v>
      </c>
      <c r="I255">
        <v>-735.17</v>
      </c>
    </row>
    <row r="256" spans="1:9" x14ac:dyDescent="0.3">
      <c r="A256">
        <v>38262</v>
      </c>
      <c r="B256">
        <v>113</v>
      </c>
      <c r="C256" t="s">
        <v>109</v>
      </c>
      <c r="D256">
        <v>122</v>
      </c>
      <c r="E256" t="s">
        <v>28</v>
      </c>
      <c r="F256" s="22">
        <v>45574</v>
      </c>
      <c r="G256" t="s">
        <v>457</v>
      </c>
      <c r="H256" t="s">
        <v>498</v>
      </c>
      <c r="I256">
        <v>-18018</v>
      </c>
    </row>
    <row r="257" spans="1:9" x14ac:dyDescent="0.3">
      <c r="A257">
        <v>38263</v>
      </c>
      <c r="B257">
        <v>113</v>
      </c>
      <c r="C257" t="s">
        <v>109</v>
      </c>
      <c r="D257">
        <v>122</v>
      </c>
      <c r="E257" t="s">
        <v>28</v>
      </c>
      <c r="F257" s="22">
        <v>45574</v>
      </c>
      <c r="G257" t="s">
        <v>457</v>
      </c>
      <c r="H257" t="s">
        <v>597</v>
      </c>
      <c r="I257">
        <v>-960.5</v>
      </c>
    </row>
    <row r="258" spans="1:9" x14ac:dyDescent="0.3">
      <c r="A258">
        <v>38264</v>
      </c>
      <c r="B258">
        <v>113</v>
      </c>
      <c r="C258" t="s">
        <v>109</v>
      </c>
      <c r="D258">
        <v>122</v>
      </c>
      <c r="E258" t="s">
        <v>28</v>
      </c>
      <c r="F258" s="22">
        <v>45574</v>
      </c>
      <c r="G258" t="s">
        <v>457</v>
      </c>
      <c r="H258" t="s">
        <v>598</v>
      </c>
      <c r="I258">
        <v>-4050</v>
      </c>
    </row>
    <row r="259" spans="1:9" x14ac:dyDescent="0.3">
      <c r="A259">
        <v>38265</v>
      </c>
      <c r="B259">
        <v>113</v>
      </c>
      <c r="C259" t="s">
        <v>109</v>
      </c>
      <c r="D259">
        <v>122</v>
      </c>
      <c r="E259" t="s">
        <v>28</v>
      </c>
      <c r="F259" s="22">
        <v>45574</v>
      </c>
      <c r="G259" t="s">
        <v>457</v>
      </c>
      <c r="H259" t="s">
        <v>599</v>
      </c>
      <c r="I259">
        <v>-1800</v>
      </c>
    </row>
    <row r="260" spans="1:9" x14ac:dyDescent="0.3">
      <c r="A260">
        <v>38266</v>
      </c>
      <c r="B260">
        <v>113</v>
      </c>
      <c r="C260" t="s">
        <v>109</v>
      </c>
      <c r="D260">
        <v>122</v>
      </c>
      <c r="E260" t="s">
        <v>28</v>
      </c>
      <c r="F260" s="22">
        <v>45574</v>
      </c>
      <c r="G260" t="s">
        <v>457</v>
      </c>
      <c r="H260" t="s">
        <v>600</v>
      </c>
      <c r="I260">
        <v>-8230</v>
      </c>
    </row>
    <row r="261" spans="1:9" x14ac:dyDescent="0.3">
      <c r="A261">
        <v>38267</v>
      </c>
      <c r="B261">
        <v>113</v>
      </c>
      <c r="C261" t="s">
        <v>109</v>
      </c>
      <c r="D261">
        <v>122</v>
      </c>
      <c r="E261" t="s">
        <v>28</v>
      </c>
      <c r="F261" s="22">
        <v>45574</v>
      </c>
      <c r="G261" t="s">
        <v>457</v>
      </c>
      <c r="H261" t="s">
        <v>601</v>
      </c>
      <c r="I261">
        <v>-6240</v>
      </c>
    </row>
    <row r="262" spans="1:9" x14ac:dyDescent="0.3">
      <c r="A262">
        <v>38268</v>
      </c>
      <c r="B262">
        <v>113</v>
      </c>
      <c r="C262" t="s">
        <v>109</v>
      </c>
      <c r="D262">
        <v>122</v>
      </c>
      <c r="E262" t="s">
        <v>28</v>
      </c>
      <c r="F262" s="22">
        <v>45574</v>
      </c>
      <c r="G262" t="s">
        <v>457</v>
      </c>
      <c r="H262" t="s">
        <v>602</v>
      </c>
      <c r="I262">
        <v>-1809</v>
      </c>
    </row>
    <row r="263" spans="1:9" x14ac:dyDescent="0.3">
      <c r="A263">
        <v>38269</v>
      </c>
      <c r="B263">
        <v>113</v>
      </c>
      <c r="C263" t="s">
        <v>109</v>
      </c>
      <c r="D263">
        <v>122</v>
      </c>
      <c r="E263" t="s">
        <v>28</v>
      </c>
      <c r="F263" s="22">
        <v>45574</v>
      </c>
      <c r="G263" t="s">
        <v>457</v>
      </c>
      <c r="H263" t="s">
        <v>603</v>
      </c>
      <c r="I263">
        <v>-2400</v>
      </c>
    </row>
    <row r="264" spans="1:9" x14ac:dyDescent="0.3">
      <c r="A264">
        <v>38270</v>
      </c>
      <c r="B264">
        <v>113</v>
      </c>
      <c r="C264" t="s">
        <v>109</v>
      </c>
      <c r="D264">
        <v>122</v>
      </c>
      <c r="E264" t="s">
        <v>28</v>
      </c>
      <c r="F264" s="22">
        <v>45574</v>
      </c>
      <c r="G264" t="s">
        <v>457</v>
      </c>
      <c r="H264" t="s">
        <v>604</v>
      </c>
      <c r="I264">
        <v>-7030</v>
      </c>
    </row>
    <row r="265" spans="1:9" x14ac:dyDescent="0.3">
      <c r="A265">
        <v>38271</v>
      </c>
      <c r="B265">
        <v>113</v>
      </c>
      <c r="C265" t="s">
        <v>109</v>
      </c>
      <c r="D265">
        <v>122</v>
      </c>
      <c r="E265" t="s">
        <v>28</v>
      </c>
      <c r="F265" s="22">
        <v>45574</v>
      </c>
      <c r="G265" t="s">
        <v>457</v>
      </c>
      <c r="H265" t="s">
        <v>605</v>
      </c>
      <c r="I265">
        <v>-4310</v>
      </c>
    </row>
    <row r="266" spans="1:9" x14ac:dyDescent="0.3">
      <c r="A266">
        <v>38272</v>
      </c>
      <c r="B266">
        <v>113</v>
      </c>
      <c r="C266" t="s">
        <v>109</v>
      </c>
      <c r="D266">
        <v>122</v>
      </c>
      <c r="E266" t="s">
        <v>28</v>
      </c>
      <c r="F266" s="22">
        <v>45574</v>
      </c>
      <c r="G266" t="s">
        <v>457</v>
      </c>
      <c r="H266" t="s">
        <v>606</v>
      </c>
      <c r="I266">
        <v>-6550</v>
      </c>
    </row>
    <row r="267" spans="1:9" x14ac:dyDescent="0.3">
      <c r="A267">
        <v>38273</v>
      </c>
      <c r="B267">
        <v>113</v>
      </c>
      <c r="C267" t="s">
        <v>109</v>
      </c>
      <c r="D267">
        <v>122</v>
      </c>
      <c r="E267" t="s">
        <v>28</v>
      </c>
      <c r="F267" s="22">
        <v>45574</v>
      </c>
      <c r="G267" t="s">
        <v>457</v>
      </c>
      <c r="H267" t="s">
        <v>607</v>
      </c>
      <c r="I267">
        <v>-5940</v>
      </c>
    </row>
    <row r="268" spans="1:9" x14ac:dyDescent="0.3">
      <c r="A268">
        <v>38274</v>
      </c>
      <c r="B268">
        <v>113</v>
      </c>
      <c r="C268" t="s">
        <v>109</v>
      </c>
      <c r="D268">
        <v>122</v>
      </c>
      <c r="E268" t="s">
        <v>28</v>
      </c>
      <c r="F268" s="22">
        <v>45574</v>
      </c>
      <c r="G268" t="s">
        <v>457</v>
      </c>
      <c r="H268" t="s">
        <v>608</v>
      </c>
      <c r="I268">
        <v>-9301.06</v>
      </c>
    </row>
    <row r="269" spans="1:9" x14ac:dyDescent="0.3">
      <c r="A269">
        <v>38275</v>
      </c>
      <c r="B269">
        <v>113</v>
      </c>
      <c r="C269" t="s">
        <v>109</v>
      </c>
      <c r="D269">
        <v>122</v>
      </c>
      <c r="E269" t="s">
        <v>28</v>
      </c>
      <c r="F269" s="22">
        <v>45574</v>
      </c>
      <c r="G269" t="s">
        <v>457</v>
      </c>
      <c r="H269" t="s">
        <v>609</v>
      </c>
      <c r="I269">
        <v>-4140</v>
      </c>
    </row>
    <row r="270" spans="1:9" x14ac:dyDescent="0.3">
      <c r="A270">
        <v>38276</v>
      </c>
      <c r="B270">
        <v>113</v>
      </c>
      <c r="C270" t="s">
        <v>109</v>
      </c>
      <c r="D270">
        <v>122</v>
      </c>
      <c r="E270" t="s">
        <v>28</v>
      </c>
      <c r="F270" s="22">
        <v>45574</v>
      </c>
      <c r="G270" t="s">
        <v>457</v>
      </c>
      <c r="H270" t="s">
        <v>610</v>
      </c>
      <c r="I270">
        <v>-1398</v>
      </c>
    </row>
    <row r="271" spans="1:9" x14ac:dyDescent="0.3">
      <c r="A271">
        <v>38277</v>
      </c>
      <c r="B271">
        <v>113</v>
      </c>
      <c r="C271" t="s">
        <v>109</v>
      </c>
      <c r="D271">
        <v>122</v>
      </c>
      <c r="E271" t="s">
        <v>28</v>
      </c>
      <c r="F271" s="22">
        <v>45574</v>
      </c>
      <c r="G271" t="s">
        <v>457</v>
      </c>
      <c r="H271" t="s">
        <v>611</v>
      </c>
      <c r="I271">
        <v>-6100</v>
      </c>
    </row>
    <row r="272" spans="1:9" x14ac:dyDescent="0.3">
      <c r="A272">
        <v>38278</v>
      </c>
      <c r="B272">
        <v>113</v>
      </c>
      <c r="C272" t="s">
        <v>109</v>
      </c>
      <c r="D272">
        <v>122</v>
      </c>
      <c r="E272" t="s">
        <v>28</v>
      </c>
      <c r="F272" s="22">
        <v>45574</v>
      </c>
      <c r="G272" t="s">
        <v>457</v>
      </c>
      <c r="H272" t="s">
        <v>612</v>
      </c>
      <c r="I272">
        <v>-5000</v>
      </c>
    </row>
    <row r="273" spans="1:9" x14ac:dyDescent="0.3">
      <c r="A273">
        <v>38279</v>
      </c>
      <c r="B273">
        <v>113</v>
      </c>
      <c r="C273" t="s">
        <v>109</v>
      </c>
      <c r="D273">
        <v>122</v>
      </c>
      <c r="E273" t="s">
        <v>28</v>
      </c>
      <c r="F273" s="22">
        <v>45574</v>
      </c>
      <c r="G273" t="s">
        <v>457</v>
      </c>
      <c r="H273" t="s">
        <v>613</v>
      </c>
      <c r="I273">
        <v>-1450</v>
      </c>
    </row>
    <row r="274" spans="1:9" x14ac:dyDescent="0.3">
      <c r="A274">
        <v>38280</v>
      </c>
      <c r="B274">
        <v>113</v>
      </c>
      <c r="C274" t="s">
        <v>109</v>
      </c>
      <c r="D274">
        <v>122</v>
      </c>
      <c r="E274" t="s">
        <v>28</v>
      </c>
      <c r="F274" s="22">
        <v>45574</v>
      </c>
      <c r="G274" t="s">
        <v>457</v>
      </c>
      <c r="H274" t="s">
        <v>614</v>
      </c>
      <c r="I274">
        <v>-2500</v>
      </c>
    </row>
    <row r="275" spans="1:9" x14ac:dyDescent="0.3">
      <c r="A275">
        <v>38281</v>
      </c>
      <c r="B275">
        <v>113</v>
      </c>
      <c r="C275" t="s">
        <v>109</v>
      </c>
      <c r="D275">
        <v>122</v>
      </c>
      <c r="E275" t="s">
        <v>28</v>
      </c>
      <c r="F275" s="22">
        <v>45574</v>
      </c>
      <c r="G275" t="s">
        <v>457</v>
      </c>
      <c r="H275" t="s">
        <v>615</v>
      </c>
      <c r="I275">
        <v>-3850</v>
      </c>
    </row>
    <row r="276" spans="1:9" x14ac:dyDescent="0.3">
      <c r="A276">
        <v>38282</v>
      </c>
      <c r="B276">
        <v>113</v>
      </c>
      <c r="C276" t="s">
        <v>109</v>
      </c>
      <c r="D276">
        <v>122</v>
      </c>
      <c r="E276" t="s">
        <v>28</v>
      </c>
      <c r="F276" s="22">
        <v>45574</v>
      </c>
      <c r="G276" t="s">
        <v>457</v>
      </c>
      <c r="H276" t="s">
        <v>616</v>
      </c>
      <c r="I276">
        <v>-6240</v>
      </c>
    </row>
    <row r="277" spans="1:9" x14ac:dyDescent="0.3">
      <c r="A277">
        <v>38283</v>
      </c>
      <c r="B277">
        <v>113</v>
      </c>
      <c r="C277" t="s">
        <v>109</v>
      </c>
      <c r="D277">
        <v>122</v>
      </c>
      <c r="E277" t="s">
        <v>28</v>
      </c>
      <c r="F277" s="22">
        <v>45574</v>
      </c>
      <c r="G277" t="s">
        <v>457</v>
      </c>
      <c r="H277" t="s">
        <v>617</v>
      </c>
      <c r="I277">
        <v>-12.3</v>
      </c>
    </row>
    <row r="278" spans="1:9" x14ac:dyDescent="0.3">
      <c r="A278">
        <v>38284</v>
      </c>
      <c r="B278">
        <v>113</v>
      </c>
      <c r="C278" t="s">
        <v>109</v>
      </c>
      <c r="D278">
        <v>122</v>
      </c>
      <c r="E278" t="s">
        <v>28</v>
      </c>
      <c r="F278" s="22">
        <v>45574</v>
      </c>
      <c r="G278" t="s">
        <v>457</v>
      </c>
      <c r="H278" t="s">
        <v>617</v>
      </c>
      <c r="I278">
        <v>-12.3</v>
      </c>
    </row>
    <row r="279" spans="1:9" x14ac:dyDescent="0.3">
      <c r="A279">
        <v>38285</v>
      </c>
      <c r="B279">
        <v>113</v>
      </c>
      <c r="C279" t="s">
        <v>109</v>
      </c>
      <c r="D279">
        <v>122</v>
      </c>
      <c r="E279" t="s">
        <v>28</v>
      </c>
      <c r="F279" s="22">
        <v>45574</v>
      </c>
      <c r="G279" t="s">
        <v>457</v>
      </c>
      <c r="H279" t="s">
        <v>617</v>
      </c>
      <c r="I279">
        <v>-12.3</v>
      </c>
    </row>
    <row r="280" spans="1:9" x14ac:dyDescent="0.3">
      <c r="A280">
        <v>38286</v>
      </c>
      <c r="B280">
        <v>113</v>
      </c>
      <c r="C280" t="s">
        <v>109</v>
      </c>
      <c r="D280">
        <v>122</v>
      </c>
      <c r="E280" t="s">
        <v>28</v>
      </c>
      <c r="F280" s="22">
        <v>45574</v>
      </c>
      <c r="G280" t="s">
        <v>457</v>
      </c>
      <c r="H280" t="s">
        <v>617</v>
      </c>
      <c r="I280">
        <v>-12.3</v>
      </c>
    </row>
    <row r="281" spans="1:9" x14ac:dyDescent="0.3">
      <c r="A281">
        <v>38287</v>
      </c>
      <c r="B281">
        <v>113</v>
      </c>
      <c r="C281" t="s">
        <v>109</v>
      </c>
      <c r="D281">
        <v>122</v>
      </c>
      <c r="E281" t="s">
        <v>28</v>
      </c>
      <c r="F281" s="22">
        <v>45574</v>
      </c>
      <c r="G281" t="s">
        <v>457</v>
      </c>
      <c r="H281" t="s">
        <v>617</v>
      </c>
      <c r="I281">
        <v>-12.3</v>
      </c>
    </row>
    <row r="282" spans="1:9" x14ac:dyDescent="0.3">
      <c r="A282">
        <v>38288</v>
      </c>
      <c r="B282">
        <v>113</v>
      </c>
      <c r="C282" t="s">
        <v>109</v>
      </c>
      <c r="D282">
        <v>122</v>
      </c>
      <c r="E282" t="s">
        <v>28</v>
      </c>
      <c r="F282" s="22">
        <v>45574</v>
      </c>
      <c r="G282" t="s">
        <v>457</v>
      </c>
      <c r="H282" t="s">
        <v>617</v>
      </c>
      <c r="I282">
        <v>-12.3</v>
      </c>
    </row>
    <row r="283" spans="1:9" x14ac:dyDescent="0.3">
      <c r="A283">
        <v>38289</v>
      </c>
      <c r="B283">
        <v>113</v>
      </c>
      <c r="C283" t="s">
        <v>109</v>
      </c>
      <c r="D283">
        <v>122</v>
      </c>
      <c r="E283" t="s">
        <v>28</v>
      </c>
      <c r="F283" s="22">
        <v>45574</v>
      </c>
      <c r="G283" t="s">
        <v>457</v>
      </c>
      <c r="H283" t="s">
        <v>617</v>
      </c>
      <c r="I283">
        <v>-12.3</v>
      </c>
    </row>
    <row r="284" spans="1:9" x14ac:dyDescent="0.3">
      <c r="A284">
        <v>38290</v>
      </c>
      <c r="B284">
        <v>113</v>
      </c>
      <c r="C284" t="s">
        <v>109</v>
      </c>
      <c r="D284">
        <v>122</v>
      </c>
      <c r="E284" t="s">
        <v>28</v>
      </c>
      <c r="F284" s="22">
        <v>45574</v>
      </c>
      <c r="G284" t="s">
        <v>457</v>
      </c>
      <c r="H284" t="s">
        <v>617</v>
      </c>
      <c r="I284">
        <v>-12.3</v>
      </c>
    </row>
    <row r="285" spans="1:9" x14ac:dyDescent="0.3">
      <c r="A285">
        <v>38291</v>
      </c>
      <c r="B285">
        <v>113</v>
      </c>
      <c r="C285" t="s">
        <v>109</v>
      </c>
      <c r="D285">
        <v>122</v>
      </c>
      <c r="E285" t="s">
        <v>28</v>
      </c>
      <c r="F285" s="22">
        <v>45574</v>
      </c>
      <c r="G285" t="s">
        <v>457</v>
      </c>
      <c r="H285" t="s">
        <v>617</v>
      </c>
      <c r="I285">
        <v>-12.3</v>
      </c>
    </row>
    <row r="286" spans="1:9" x14ac:dyDescent="0.3">
      <c r="A286">
        <v>38292</v>
      </c>
      <c r="B286">
        <v>113</v>
      </c>
      <c r="C286" t="s">
        <v>109</v>
      </c>
      <c r="D286">
        <v>122</v>
      </c>
      <c r="E286" t="s">
        <v>28</v>
      </c>
      <c r="F286" s="22">
        <v>45574</v>
      </c>
      <c r="G286" t="s">
        <v>457</v>
      </c>
      <c r="H286" t="s">
        <v>617</v>
      </c>
      <c r="I286">
        <v>-12.3</v>
      </c>
    </row>
    <row r="287" spans="1:9" x14ac:dyDescent="0.3">
      <c r="A287">
        <v>38293</v>
      </c>
      <c r="B287">
        <v>113</v>
      </c>
      <c r="C287" t="s">
        <v>109</v>
      </c>
      <c r="D287">
        <v>122</v>
      </c>
      <c r="E287" t="s">
        <v>28</v>
      </c>
      <c r="F287" s="22">
        <v>45574</v>
      </c>
      <c r="G287" t="s">
        <v>457</v>
      </c>
      <c r="H287" t="s">
        <v>617</v>
      </c>
      <c r="I287">
        <v>-12.3</v>
      </c>
    </row>
    <row r="288" spans="1:9" x14ac:dyDescent="0.3">
      <c r="A288">
        <v>38294</v>
      </c>
      <c r="B288">
        <v>113</v>
      </c>
      <c r="C288" t="s">
        <v>109</v>
      </c>
      <c r="D288">
        <v>122</v>
      </c>
      <c r="E288" t="s">
        <v>28</v>
      </c>
      <c r="F288" s="22">
        <v>45574</v>
      </c>
      <c r="G288" t="s">
        <v>457</v>
      </c>
      <c r="H288" t="s">
        <v>617</v>
      </c>
      <c r="I288">
        <v>-12.3</v>
      </c>
    </row>
    <row r="289" spans="1:9" x14ac:dyDescent="0.3">
      <c r="A289">
        <v>38295</v>
      </c>
      <c r="B289">
        <v>113</v>
      </c>
      <c r="C289" t="s">
        <v>109</v>
      </c>
      <c r="D289">
        <v>122</v>
      </c>
      <c r="E289" t="s">
        <v>28</v>
      </c>
      <c r="F289" s="22">
        <v>45574</v>
      </c>
      <c r="G289" t="s">
        <v>457</v>
      </c>
      <c r="H289" t="s">
        <v>617</v>
      </c>
      <c r="I289">
        <v>-12.3</v>
      </c>
    </row>
    <row r="290" spans="1:9" x14ac:dyDescent="0.3">
      <c r="A290">
        <v>38296</v>
      </c>
      <c r="B290">
        <v>113</v>
      </c>
      <c r="C290" t="s">
        <v>109</v>
      </c>
      <c r="D290">
        <v>122</v>
      </c>
      <c r="E290" t="s">
        <v>28</v>
      </c>
      <c r="F290" s="22">
        <v>45574</v>
      </c>
      <c r="G290" t="s">
        <v>457</v>
      </c>
      <c r="H290" t="s">
        <v>617</v>
      </c>
      <c r="I290">
        <v>-12.3</v>
      </c>
    </row>
    <row r="291" spans="1:9" x14ac:dyDescent="0.3">
      <c r="A291">
        <v>38297</v>
      </c>
      <c r="B291">
        <v>113</v>
      </c>
      <c r="C291" t="s">
        <v>109</v>
      </c>
      <c r="D291">
        <v>122</v>
      </c>
      <c r="E291" t="s">
        <v>28</v>
      </c>
      <c r="F291" s="22">
        <v>45574</v>
      </c>
      <c r="G291" t="s">
        <v>457</v>
      </c>
      <c r="H291" t="s">
        <v>617</v>
      </c>
      <c r="I291">
        <v>-12.3</v>
      </c>
    </row>
    <row r="292" spans="1:9" x14ac:dyDescent="0.3">
      <c r="A292">
        <v>38298</v>
      </c>
      <c r="B292">
        <v>113</v>
      </c>
      <c r="C292" t="s">
        <v>109</v>
      </c>
      <c r="D292">
        <v>122</v>
      </c>
      <c r="E292" t="s">
        <v>28</v>
      </c>
      <c r="F292" s="22">
        <v>45574</v>
      </c>
      <c r="G292" t="s">
        <v>457</v>
      </c>
      <c r="H292" t="s">
        <v>617</v>
      </c>
      <c r="I292">
        <v>-12.3</v>
      </c>
    </row>
    <row r="293" spans="1:9" x14ac:dyDescent="0.3">
      <c r="A293">
        <v>38299</v>
      </c>
      <c r="B293">
        <v>113</v>
      </c>
      <c r="C293" t="s">
        <v>109</v>
      </c>
      <c r="D293">
        <v>122</v>
      </c>
      <c r="E293" t="s">
        <v>28</v>
      </c>
      <c r="F293" s="22">
        <v>45574</v>
      </c>
      <c r="G293" t="s">
        <v>457</v>
      </c>
      <c r="H293" t="s">
        <v>617</v>
      </c>
      <c r="I293">
        <v>-12.3</v>
      </c>
    </row>
    <row r="294" spans="1:9" x14ac:dyDescent="0.3">
      <c r="A294">
        <v>38300</v>
      </c>
      <c r="B294">
        <v>113</v>
      </c>
      <c r="C294" t="s">
        <v>109</v>
      </c>
      <c r="D294">
        <v>122</v>
      </c>
      <c r="E294" t="s">
        <v>28</v>
      </c>
      <c r="F294" s="22">
        <v>45574</v>
      </c>
      <c r="G294" t="s">
        <v>457</v>
      </c>
      <c r="H294" t="s">
        <v>617</v>
      </c>
      <c r="I294">
        <v>-12.3</v>
      </c>
    </row>
    <row r="295" spans="1:9" x14ac:dyDescent="0.3">
      <c r="A295">
        <v>38301</v>
      </c>
      <c r="B295">
        <v>113</v>
      </c>
      <c r="C295" t="s">
        <v>109</v>
      </c>
      <c r="D295">
        <v>122</v>
      </c>
      <c r="E295" t="s">
        <v>28</v>
      </c>
      <c r="F295" s="22">
        <v>45574</v>
      </c>
      <c r="G295" t="s">
        <v>457</v>
      </c>
      <c r="H295" t="s">
        <v>617</v>
      </c>
      <c r="I295">
        <v>-12.3</v>
      </c>
    </row>
    <row r="296" spans="1:9" x14ac:dyDescent="0.3">
      <c r="A296">
        <v>38302</v>
      </c>
      <c r="B296">
        <v>113</v>
      </c>
      <c r="C296" t="s">
        <v>109</v>
      </c>
      <c r="D296">
        <v>122</v>
      </c>
      <c r="E296" t="s">
        <v>28</v>
      </c>
      <c r="F296" s="22">
        <v>45574</v>
      </c>
      <c r="G296" t="s">
        <v>457</v>
      </c>
      <c r="H296" t="s">
        <v>617</v>
      </c>
      <c r="I296">
        <v>-12.3</v>
      </c>
    </row>
    <row r="297" spans="1:9" x14ac:dyDescent="0.3">
      <c r="A297">
        <v>38215</v>
      </c>
      <c r="B297">
        <v>113</v>
      </c>
      <c r="C297" t="s">
        <v>109</v>
      </c>
      <c r="D297">
        <v>122</v>
      </c>
      <c r="E297" t="s">
        <v>28</v>
      </c>
      <c r="F297" s="22">
        <v>45573</v>
      </c>
      <c r="G297" t="s">
        <v>454</v>
      </c>
      <c r="H297" t="s">
        <v>459</v>
      </c>
      <c r="I297">
        <v>212.63</v>
      </c>
    </row>
    <row r="298" spans="1:9" x14ac:dyDescent="0.3">
      <c r="A298">
        <v>38173</v>
      </c>
      <c r="B298">
        <v>113</v>
      </c>
      <c r="C298" t="s">
        <v>109</v>
      </c>
      <c r="D298">
        <v>122</v>
      </c>
      <c r="E298" t="s">
        <v>28</v>
      </c>
      <c r="F298" s="22">
        <v>45572</v>
      </c>
      <c r="G298" t="s">
        <v>454</v>
      </c>
      <c r="H298" t="s">
        <v>504</v>
      </c>
      <c r="I298">
        <v>3245</v>
      </c>
    </row>
    <row r="299" spans="1:9" x14ac:dyDescent="0.3">
      <c r="A299">
        <v>38174</v>
      </c>
      <c r="B299">
        <v>113</v>
      </c>
      <c r="C299" t="s">
        <v>109</v>
      </c>
      <c r="D299">
        <v>122</v>
      </c>
      <c r="E299" t="s">
        <v>28</v>
      </c>
      <c r="F299" s="22">
        <v>45572</v>
      </c>
      <c r="G299" t="s">
        <v>454</v>
      </c>
      <c r="H299" t="s">
        <v>459</v>
      </c>
      <c r="I299">
        <v>1828.61</v>
      </c>
    </row>
    <row r="300" spans="1:9" x14ac:dyDescent="0.3">
      <c r="A300">
        <v>38175</v>
      </c>
      <c r="B300">
        <v>113</v>
      </c>
      <c r="C300" t="s">
        <v>109</v>
      </c>
      <c r="D300">
        <v>122</v>
      </c>
      <c r="E300" t="s">
        <v>28</v>
      </c>
      <c r="F300" s="22">
        <v>45572</v>
      </c>
      <c r="G300" t="s">
        <v>454</v>
      </c>
      <c r="H300" t="s">
        <v>618</v>
      </c>
      <c r="I300">
        <v>232659.02</v>
      </c>
    </row>
    <row r="301" spans="1:9" x14ac:dyDescent="0.3">
      <c r="A301">
        <v>38176</v>
      </c>
      <c r="B301">
        <v>113</v>
      </c>
      <c r="C301" t="s">
        <v>109</v>
      </c>
      <c r="D301">
        <v>122</v>
      </c>
      <c r="E301" t="s">
        <v>28</v>
      </c>
      <c r="F301" s="22">
        <v>45572</v>
      </c>
      <c r="G301" t="s">
        <v>454</v>
      </c>
      <c r="H301" t="s">
        <v>619</v>
      </c>
      <c r="I301">
        <v>28.8</v>
      </c>
    </row>
    <row r="302" spans="1:9" x14ac:dyDescent="0.3">
      <c r="A302">
        <v>38177</v>
      </c>
      <c r="B302">
        <v>113</v>
      </c>
      <c r="C302" t="s">
        <v>109</v>
      </c>
      <c r="D302">
        <v>122</v>
      </c>
      <c r="E302" t="s">
        <v>28</v>
      </c>
      <c r="F302" s="22">
        <v>45572</v>
      </c>
      <c r="G302" t="s">
        <v>457</v>
      </c>
      <c r="H302" t="s">
        <v>620</v>
      </c>
      <c r="I302">
        <v>-10000</v>
      </c>
    </row>
    <row r="303" spans="1:9" x14ac:dyDescent="0.3">
      <c r="A303">
        <v>38178</v>
      </c>
      <c r="B303">
        <v>113</v>
      </c>
      <c r="C303" t="s">
        <v>109</v>
      </c>
      <c r="D303">
        <v>122</v>
      </c>
      <c r="E303" t="s">
        <v>28</v>
      </c>
      <c r="F303" s="22">
        <v>45572</v>
      </c>
      <c r="G303" t="s">
        <v>457</v>
      </c>
      <c r="H303" t="s">
        <v>490</v>
      </c>
      <c r="I303">
        <v>-743.19</v>
      </c>
    </row>
    <row r="304" spans="1:9" x14ac:dyDescent="0.3">
      <c r="A304">
        <v>38179</v>
      </c>
      <c r="B304">
        <v>113</v>
      </c>
      <c r="C304" t="s">
        <v>109</v>
      </c>
      <c r="D304">
        <v>122</v>
      </c>
      <c r="E304" t="s">
        <v>28</v>
      </c>
      <c r="F304" s="22">
        <v>45572</v>
      </c>
      <c r="G304" t="s">
        <v>457</v>
      </c>
      <c r="H304" t="s">
        <v>621</v>
      </c>
      <c r="I304">
        <v>-600</v>
      </c>
    </row>
    <row r="305" spans="1:9" x14ac:dyDescent="0.3">
      <c r="A305">
        <v>38180</v>
      </c>
      <c r="B305">
        <v>113</v>
      </c>
      <c r="C305" t="s">
        <v>109</v>
      </c>
      <c r="D305">
        <v>122</v>
      </c>
      <c r="E305" t="s">
        <v>28</v>
      </c>
      <c r="F305" s="22">
        <v>45572</v>
      </c>
      <c r="G305" t="s">
        <v>457</v>
      </c>
      <c r="H305" t="s">
        <v>597</v>
      </c>
      <c r="I305">
        <v>-720.38</v>
      </c>
    </row>
    <row r="306" spans="1:9" x14ac:dyDescent="0.3">
      <c r="A306">
        <v>38181</v>
      </c>
      <c r="B306">
        <v>113</v>
      </c>
      <c r="C306" t="s">
        <v>109</v>
      </c>
      <c r="D306">
        <v>122</v>
      </c>
      <c r="E306" t="s">
        <v>28</v>
      </c>
      <c r="F306" s="22">
        <v>45572</v>
      </c>
      <c r="G306" t="s">
        <v>457</v>
      </c>
      <c r="H306" t="s">
        <v>518</v>
      </c>
      <c r="I306">
        <v>-3867.3</v>
      </c>
    </row>
    <row r="307" spans="1:9" x14ac:dyDescent="0.3">
      <c r="A307">
        <v>38182</v>
      </c>
      <c r="B307">
        <v>113</v>
      </c>
      <c r="C307" t="s">
        <v>109</v>
      </c>
      <c r="D307">
        <v>122</v>
      </c>
      <c r="E307" t="s">
        <v>28</v>
      </c>
      <c r="F307" s="22">
        <v>45572</v>
      </c>
      <c r="G307" t="s">
        <v>457</v>
      </c>
      <c r="H307" t="s">
        <v>507</v>
      </c>
      <c r="I307">
        <v>-1215.2</v>
      </c>
    </row>
    <row r="308" spans="1:9" x14ac:dyDescent="0.3">
      <c r="A308">
        <v>38183</v>
      </c>
      <c r="B308">
        <v>113</v>
      </c>
      <c r="C308" t="s">
        <v>109</v>
      </c>
      <c r="D308">
        <v>122</v>
      </c>
      <c r="E308" t="s">
        <v>28</v>
      </c>
      <c r="F308" s="22">
        <v>45572</v>
      </c>
      <c r="G308" t="s">
        <v>457</v>
      </c>
      <c r="H308" t="s">
        <v>622</v>
      </c>
      <c r="I308">
        <v>-115.71</v>
      </c>
    </row>
    <row r="309" spans="1:9" x14ac:dyDescent="0.3">
      <c r="A309">
        <v>38184</v>
      </c>
      <c r="B309">
        <v>113</v>
      </c>
      <c r="C309" t="s">
        <v>109</v>
      </c>
      <c r="D309">
        <v>122</v>
      </c>
      <c r="E309" t="s">
        <v>28</v>
      </c>
      <c r="F309" s="22">
        <v>45572</v>
      </c>
      <c r="G309" t="s">
        <v>457</v>
      </c>
      <c r="H309" t="s">
        <v>510</v>
      </c>
      <c r="I309">
        <v>-1782.72</v>
      </c>
    </row>
    <row r="310" spans="1:9" x14ac:dyDescent="0.3">
      <c r="A310">
        <v>38185</v>
      </c>
      <c r="B310">
        <v>113</v>
      </c>
      <c r="C310" t="s">
        <v>109</v>
      </c>
      <c r="D310">
        <v>122</v>
      </c>
      <c r="E310" t="s">
        <v>28</v>
      </c>
      <c r="F310" s="22">
        <v>45572</v>
      </c>
      <c r="G310" t="s">
        <v>457</v>
      </c>
      <c r="H310" t="s">
        <v>520</v>
      </c>
      <c r="I310">
        <v>-1176</v>
      </c>
    </row>
    <row r="311" spans="1:9" x14ac:dyDescent="0.3">
      <c r="A311">
        <v>38186</v>
      </c>
      <c r="B311">
        <v>113</v>
      </c>
      <c r="C311" t="s">
        <v>109</v>
      </c>
      <c r="D311">
        <v>122</v>
      </c>
      <c r="E311" t="s">
        <v>28</v>
      </c>
      <c r="F311" s="22">
        <v>45572</v>
      </c>
      <c r="G311" t="s">
        <v>457</v>
      </c>
      <c r="H311" t="s">
        <v>623</v>
      </c>
      <c r="I311">
        <v>-355</v>
      </c>
    </row>
    <row r="312" spans="1:9" x14ac:dyDescent="0.3">
      <c r="A312">
        <v>38187</v>
      </c>
      <c r="B312">
        <v>113</v>
      </c>
      <c r="C312" t="s">
        <v>109</v>
      </c>
      <c r="D312">
        <v>122</v>
      </c>
      <c r="E312" t="s">
        <v>28</v>
      </c>
      <c r="F312" s="22">
        <v>45572</v>
      </c>
      <c r="G312" t="s">
        <v>457</v>
      </c>
      <c r="H312" t="s">
        <v>542</v>
      </c>
      <c r="I312">
        <v>-276</v>
      </c>
    </row>
    <row r="313" spans="1:9" x14ac:dyDescent="0.3">
      <c r="A313">
        <v>38188</v>
      </c>
      <c r="B313">
        <v>113</v>
      </c>
      <c r="C313" t="s">
        <v>109</v>
      </c>
      <c r="D313">
        <v>122</v>
      </c>
      <c r="E313" t="s">
        <v>28</v>
      </c>
      <c r="F313" s="22">
        <v>45572</v>
      </c>
      <c r="G313" t="s">
        <v>457</v>
      </c>
      <c r="H313" t="s">
        <v>551</v>
      </c>
      <c r="I313">
        <v>-1003.36</v>
      </c>
    </row>
    <row r="314" spans="1:9" x14ac:dyDescent="0.3">
      <c r="A314">
        <v>38189</v>
      </c>
      <c r="B314">
        <v>113</v>
      </c>
      <c r="C314" t="s">
        <v>109</v>
      </c>
      <c r="D314">
        <v>122</v>
      </c>
      <c r="E314" t="s">
        <v>28</v>
      </c>
      <c r="F314" s="22">
        <v>45572</v>
      </c>
      <c r="G314" t="s">
        <v>457</v>
      </c>
      <c r="H314" t="s">
        <v>503</v>
      </c>
      <c r="I314">
        <v>-2845.77</v>
      </c>
    </row>
    <row r="315" spans="1:9" x14ac:dyDescent="0.3">
      <c r="A315">
        <v>38190</v>
      </c>
      <c r="B315">
        <v>113</v>
      </c>
      <c r="C315" t="s">
        <v>109</v>
      </c>
      <c r="D315">
        <v>122</v>
      </c>
      <c r="E315" t="s">
        <v>28</v>
      </c>
      <c r="F315" s="22">
        <v>45572</v>
      </c>
      <c r="G315" t="s">
        <v>457</v>
      </c>
      <c r="H315" t="s">
        <v>503</v>
      </c>
      <c r="I315">
        <v>-3534.07</v>
      </c>
    </row>
    <row r="316" spans="1:9" x14ac:dyDescent="0.3">
      <c r="A316">
        <v>38191</v>
      </c>
      <c r="B316">
        <v>113</v>
      </c>
      <c r="C316" t="s">
        <v>109</v>
      </c>
      <c r="D316">
        <v>122</v>
      </c>
      <c r="E316" t="s">
        <v>28</v>
      </c>
      <c r="F316" s="22">
        <v>45572</v>
      </c>
      <c r="G316" t="s">
        <v>457</v>
      </c>
      <c r="H316" t="s">
        <v>551</v>
      </c>
      <c r="I316">
        <v>-529.64</v>
      </c>
    </row>
    <row r="317" spans="1:9" x14ac:dyDescent="0.3">
      <c r="A317">
        <v>38192</v>
      </c>
      <c r="B317">
        <v>113</v>
      </c>
      <c r="C317" t="s">
        <v>109</v>
      </c>
      <c r="D317">
        <v>122</v>
      </c>
      <c r="E317" t="s">
        <v>28</v>
      </c>
      <c r="F317" s="22">
        <v>45572</v>
      </c>
      <c r="G317" t="s">
        <v>457</v>
      </c>
      <c r="H317" t="s">
        <v>515</v>
      </c>
      <c r="I317">
        <v>-568.5</v>
      </c>
    </row>
    <row r="318" spans="1:9" x14ac:dyDescent="0.3">
      <c r="A318">
        <v>38193</v>
      </c>
      <c r="B318">
        <v>113</v>
      </c>
      <c r="C318" t="s">
        <v>109</v>
      </c>
      <c r="D318">
        <v>122</v>
      </c>
      <c r="E318" t="s">
        <v>28</v>
      </c>
      <c r="F318" s="22">
        <v>45572</v>
      </c>
      <c r="G318" t="s">
        <v>457</v>
      </c>
      <c r="H318" t="s">
        <v>597</v>
      </c>
      <c r="I318">
        <v>-1440.75</v>
      </c>
    </row>
    <row r="319" spans="1:9" x14ac:dyDescent="0.3">
      <c r="A319">
        <v>38194</v>
      </c>
      <c r="B319">
        <v>113</v>
      </c>
      <c r="C319" t="s">
        <v>109</v>
      </c>
      <c r="D319">
        <v>122</v>
      </c>
      <c r="E319" t="s">
        <v>28</v>
      </c>
      <c r="F319" s="22">
        <v>45572</v>
      </c>
      <c r="G319" t="s">
        <v>457</v>
      </c>
      <c r="H319" t="s">
        <v>568</v>
      </c>
      <c r="I319">
        <v>-644.66</v>
      </c>
    </row>
    <row r="320" spans="1:9" x14ac:dyDescent="0.3">
      <c r="A320">
        <v>38195</v>
      </c>
      <c r="B320">
        <v>113</v>
      </c>
      <c r="C320" t="s">
        <v>109</v>
      </c>
      <c r="D320">
        <v>122</v>
      </c>
      <c r="E320" t="s">
        <v>28</v>
      </c>
      <c r="F320" s="22">
        <v>45572</v>
      </c>
      <c r="G320" t="s">
        <v>457</v>
      </c>
      <c r="H320" t="s">
        <v>522</v>
      </c>
      <c r="I320">
        <v>-2844.95</v>
      </c>
    </row>
    <row r="321" spans="1:9" x14ac:dyDescent="0.3">
      <c r="A321">
        <v>38196</v>
      </c>
      <c r="B321">
        <v>113</v>
      </c>
      <c r="C321" t="s">
        <v>109</v>
      </c>
      <c r="D321">
        <v>122</v>
      </c>
      <c r="E321" t="s">
        <v>28</v>
      </c>
      <c r="F321" s="22">
        <v>45572</v>
      </c>
      <c r="G321" t="s">
        <v>457</v>
      </c>
      <c r="H321" t="s">
        <v>522</v>
      </c>
      <c r="I321">
        <v>-239.4</v>
      </c>
    </row>
    <row r="322" spans="1:9" x14ac:dyDescent="0.3">
      <c r="A322">
        <v>38197</v>
      </c>
      <c r="B322">
        <v>113</v>
      </c>
      <c r="C322" t="s">
        <v>109</v>
      </c>
      <c r="D322">
        <v>122</v>
      </c>
      <c r="E322" t="s">
        <v>28</v>
      </c>
      <c r="F322" s="22">
        <v>45572</v>
      </c>
      <c r="G322" t="s">
        <v>457</v>
      </c>
      <c r="H322" t="s">
        <v>471</v>
      </c>
      <c r="I322">
        <v>-594.46</v>
      </c>
    </row>
    <row r="323" spans="1:9" x14ac:dyDescent="0.3">
      <c r="A323">
        <v>38198</v>
      </c>
      <c r="B323">
        <v>113</v>
      </c>
      <c r="C323" t="s">
        <v>109</v>
      </c>
      <c r="D323">
        <v>122</v>
      </c>
      <c r="E323" t="s">
        <v>28</v>
      </c>
      <c r="F323" s="22">
        <v>45572</v>
      </c>
      <c r="G323" t="s">
        <v>457</v>
      </c>
      <c r="H323" t="s">
        <v>478</v>
      </c>
      <c r="I323">
        <v>-892.35</v>
      </c>
    </row>
    <row r="324" spans="1:9" x14ac:dyDescent="0.3">
      <c r="A324">
        <v>38199</v>
      </c>
      <c r="B324">
        <v>113</v>
      </c>
      <c r="C324" t="s">
        <v>109</v>
      </c>
      <c r="D324">
        <v>122</v>
      </c>
      <c r="E324" t="s">
        <v>28</v>
      </c>
      <c r="F324" s="22">
        <v>45572</v>
      </c>
      <c r="G324" t="s">
        <v>457</v>
      </c>
      <c r="H324" t="s">
        <v>497</v>
      </c>
      <c r="I324">
        <v>-1946.14</v>
      </c>
    </row>
    <row r="325" spans="1:9" x14ac:dyDescent="0.3">
      <c r="A325">
        <v>38200</v>
      </c>
      <c r="B325">
        <v>113</v>
      </c>
      <c r="C325" t="s">
        <v>109</v>
      </c>
      <c r="D325">
        <v>122</v>
      </c>
      <c r="E325" t="s">
        <v>28</v>
      </c>
      <c r="F325" s="22">
        <v>45572</v>
      </c>
      <c r="G325" t="s">
        <v>457</v>
      </c>
      <c r="H325" t="s">
        <v>526</v>
      </c>
      <c r="I325">
        <v>-1263.5</v>
      </c>
    </row>
    <row r="326" spans="1:9" x14ac:dyDescent="0.3">
      <c r="A326">
        <v>38201</v>
      </c>
      <c r="B326">
        <v>113</v>
      </c>
      <c r="C326" t="s">
        <v>109</v>
      </c>
      <c r="D326">
        <v>122</v>
      </c>
      <c r="E326" t="s">
        <v>28</v>
      </c>
      <c r="F326" s="22">
        <v>45572</v>
      </c>
      <c r="G326" t="s">
        <v>457</v>
      </c>
      <c r="H326" t="s">
        <v>517</v>
      </c>
      <c r="I326">
        <v>-685.44</v>
      </c>
    </row>
    <row r="327" spans="1:9" x14ac:dyDescent="0.3">
      <c r="A327">
        <v>38202</v>
      </c>
      <c r="B327">
        <v>113</v>
      </c>
      <c r="C327" t="s">
        <v>109</v>
      </c>
      <c r="D327">
        <v>122</v>
      </c>
      <c r="E327" t="s">
        <v>28</v>
      </c>
      <c r="F327" s="22">
        <v>45572</v>
      </c>
      <c r="G327" t="s">
        <v>457</v>
      </c>
      <c r="H327" t="s">
        <v>524</v>
      </c>
      <c r="I327">
        <v>-1822.34</v>
      </c>
    </row>
    <row r="328" spans="1:9" x14ac:dyDescent="0.3">
      <c r="A328">
        <v>38203</v>
      </c>
      <c r="B328">
        <v>113</v>
      </c>
      <c r="C328" t="s">
        <v>109</v>
      </c>
      <c r="D328">
        <v>122</v>
      </c>
      <c r="E328" t="s">
        <v>28</v>
      </c>
      <c r="F328" s="22">
        <v>45572</v>
      </c>
      <c r="G328" t="s">
        <v>457</v>
      </c>
      <c r="H328" t="s">
        <v>503</v>
      </c>
      <c r="I328">
        <v>-1760.65</v>
      </c>
    </row>
    <row r="329" spans="1:9" x14ac:dyDescent="0.3">
      <c r="A329">
        <v>38204</v>
      </c>
      <c r="B329">
        <v>113</v>
      </c>
      <c r="C329" t="s">
        <v>109</v>
      </c>
      <c r="D329">
        <v>122</v>
      </c>
      <c r="E329" t="s">
        <v>28</v>
      </c>
      <c r="F329" s="22">
        <v>45572</v>
      </c>
      <c r="G329" t="s">
        <v>457</v>
      </c>
      <c r="H329" t="s">
        <v>518</v>
      </c>
      <c r="I329">
        <v>-3477.32</v>
      </c>
    </row>
    <row r="330" spans="1:9" x14ac:dyDescent="0.3">
      <c r="A330">
        <v>38205</v>
      </c>
      <c r="B330">
        <v>113</v>
      </c>
      <c r="C330" t="s">
        <v>109</v>
      </c>
      <c r="D330">
        <v>122</v>
      </c>
      <c r="E330" t="s">
        <v>28</v>
      </c>
      <c r="F330" s="22">
        <v>45572</v>
      </c>
      <c r="G330" t="s">
        <v>457</v>
      </c>
      <c r="H330" t="s">
        <v>527</v>
      </c>
      <c r="I330">
        <v>-821.2</v>
      </c>
    </row>
    <row r="331" spans="1:9" x14ac:dyDescent="0.3">
      <c r="A331">
        <v>38206</v>
      </c>
      <c r="B331">
        <v>113</v>
      </c>
      <c r="C331" t="s">
        <v>109</v>
      </c>
      <c r="D331">
        <v>122</v>
      </c>
      <c r="E331" t="s">
        <v>28</v>
      </c>
      <c r="F331" s="22">
        <v>45572</v>
      </c>
      <c r="G331" t="s">
        <v>457</v>
      </c>
      <c r="H331" t="s">
        <v>624</v>
      </c>
      <c r="I331">
        <v>-2500</v>
      </c>
    </row>
    <row r="332" spans="1:9" x14ac:dyDescent="0.3">
      <c r="A332">
        <v>38207</v>
      </c>
      <c r="B332">
        <v>113</v>
      </c>
      <c r="C332" t="s">
        <v>109</v>
      </c>
      <c r="D332">
        <v>122</v>
      </c>
      <c r="E332" t="s">
        <v>28</v>
      </c>
      <c r="F332" s="22">
        <v>45572</v>
      </c>
      <c r="G332" t="s">
        <v>457</v>
      </c>
      <c r="H332" t="s">
        <v>503</v>
      </c>
      <c r="I332">
        <v>-2505.85</v>
      </c>
    </row>
    <row r="333" spans="1:9" x14ac:dyDescent="0.3">
      <c r="A333">
        <v>38208</v>
      </c>
      <c r="B333">
        <v>113</v>
      </c>
      <c r="C333" t="s">
        <v>109</v>
      </c>
      <c r="D333">
        <v>122</v>
      </c>
      <c r="E333" t="s">
        <v>28</v>
      </c>
      <c r="F333" s="22">
        <v>45572</v>
      </c>
      <c r="G333" t="s">
        <v>457</v>
      </c>
      <c r="H333" t="s">
        <v>518</v>
      </c>
      <c r="I333">
        <v>-5478.58</v>
      </c>
    </row>
    <row r="334" spans="1:9" x14ac:dyDescent="0.3">
      <c r="A334">
        <v>38209</v>
      </c>
      <c r="B334">
        <v>113</v>
      </c>
      <c r="C334" t="s">
        <v>109</v>
      </c>
      <c r="D334">
        <v>122</v>
      </c>
      <c r="E334" t="s">
        <v>28</v>
      </c>
      <c r="F334" s="22">
        <v>45572</v>
      </c>
      <c r="G334" t="s">
        <v>457</v>
      </c>
      <c r="H334" t="s">
        <v>493</v>
      </c>
      <c r="I334">
        <v>-787.36</v>
      </c>
    </row>
    <row r="335" spans="1:9" x14ac:dyDescent="0.3">
      <c r="A335">
        <v>38210</v>
      </c>
      <c r="B335">
        <v>113</v>
      </c>
      <c r="C335" t="s">
        <v>109</v>
      </c>
      <c r="D335">
        <v>122</v>
      </c>
      <c r="E335" t="s">
        <v>28</v>
      </c>
      <c r="F335" s="22">
        <v>45572</v>
      </c>
      <c r="G335" t="s">
        <v>457</v>
      </c>
      <c r="H335" t="s">
        <v>544</v>
      </c>
      <c r="I335">
        <v>-367.92</v>
      </c>
    </row>
    <row r="336" spans="1:9" x14ac:dyDescent="0.3">
      <c r="A336">
        <v>38211</v>
      </c>
      <c r="B336">
        <v>113</v>
      </c>
      <c r="C336" t="s">
        <v>109</v>
      </c>
      <c r="D336">
        <v>122</v>
      </c>
      <c r="E336" t="s">
        <v>28</v>
      </c>
      <c r="F336" s="22">
        <v>45572</v>
      </c>
      <c r="G336" t="s">
        <v>457</v>
      </c>
      <c r="H336" t="s">
        <v>510</v>
      </c>
      <c r="I336">
        <v>-3038.39</v>
      </c>
    </row>
    <row r="337" spans="1:9" x14ac:dyDescent="0.3">
      <c r="A337">
        <v>38212</v>
      </c>
      <c r="B337">
        <v>113</v>
      </c>
      <c r="C337" t="s">
        <v>109</v>
      </c>
      <c r="D337">
        <v>122</v>
      </c>
      <c r="E337" t="s">
        <v>28</v>
      </c>
      <c r="F337" s="22">
        <v>45572</v>
      </c>
      <c r="G337" t="s">
        <v>457</v>
      </c>
      <c r="H337" t="s">
        <v>573</v>
      </c>
      <c r="I337">
        <v>-221.7</v>
      </c>
    </row>
    <row r="338" spans="1:9" x14ac:dyDescent="0.3">
      <c r="A338">
        <v>38213</v>
      </c>
      <c r="B338">
        <v>113</v>
      </c>
      <c r="C338" t="s">
        <v>109</v>
      </c>
      <c r="D338">
        <v>122</v>
      </c>
      <c r="E338" t="s">
        <v>28</v>
      </c>
      <c r="F338" s="22">
        <v>45572</v>
      </c>
      <c r="G338" t="s">
        <v>457</v>
      </c>
      <c r="H338" t="s">
        <v>497</v>
      </c>
      <c r="I338">
        <v>-690.46</v>
      </c>
    </row>
    <row r="339" spans="1:9" x14ac:dyDescent="0.3">
      <c r="A339">
        <v>38167</v>
      </c>
      <c r="B339">
        <v>113</v>
      </c>
      <c r="C339" t="s">
        <v>109</v>
      </c>
      <c r="D339">
        <v>122</v>
      </c>
      <c r="E339" t="s">
        <v>28</v>
      </c>
      <c r="F339" s="22">
        <v>45569</v>
      </c>
      <c r="G339" t="s">
        <v>454</v>
      </c>
      <c r="H339" t="s">
        <v>625</v>
      </c>
      <c r="I339">
        <v>11897.8</v>
      </c>
    </row>
    <row r="340" spans="1:9" x14ac:dyDescent="0.3">
      <c r="A340">
        <v>38168</v>
      </c>
      <c r="B340">
        <v>113</v>
      </c>
      <c r="C340" t="s">
        <v>109</v>
      </c>
      <c r="D340">
        <v>122</v>
      </c>
      <c r="E340" t="s">
        <v>28</v>
      </c>
      <c r="F340" s="22">
        <v>45569</v>
      </c>
      <c r="G340" t="s">
        <v>454</v>
      </c>
      <c r="H340" t="s">
        <v>626</v>
      </c>
      <c r="I340">
        <v>237.72</v>
      </c>
    </row>
    <row r="341" spans="1:9" x14ac:dyDescent="0.3">
      <c r="A341">
        <v>38169</v>
      </c>
      <c r="B341">
        <v>113</v>
      </c>
      <c r="C341" t="s">
        <v>109</v>
      </c>
      <c r="D341">
        <v>122</v>
      </c>
      <c r="E341" t="s">
        <v>28</v>
      </c>
      <c r="F341" s="22">
        <v>45569</v>
      </c>
      <c r="G341" t="s">
        <v>454</v>
      </c>
      <c r="H341" t="s">
        <v>626</v>
      </c>
      <c r="I341">
        <v>2703.71</v>
      </c>
    </row>
    <row r="342" spans="1:9" x14ac:dyDescent="0.3">
      <c r="A342">
        <v>38170</v>
      </c>
      <c r="B342">
        <v>113</v>
      </c>
      <c r="C342" t="s">
        <v>109</v>
      </c>
      <c r="D342">
        <v>122</v>
      </c>
      <c r="E342" t="s">
        <v>28</v>
      </c>
      <c r="F342" s="22">
        <v>45569</v>
      </c>
      <c r="G342" t="s">
        <v>454</v>
      </c>
      <c r="H342" t="s">
        <v>459</v>
      </c>
      <c r="I342">
        <v>146.12</v>
      </c>
    </row>
    <row r="343" spans="1:9" x14ac:dyDescent="0.3">
      <c r="A343">
        <v>38171</v>
      </c>
      <c r="B343">
        <v>113</v>
      </c>
      <c r="C343" t="s">
        <v>109</v>
      </c>
      <c r="D343">
        <v>122</v>
      </c>
      <c r="E343" t="s">
        <v>28</v>
      </c>
      <c r="F343" s="22">
        <v>45569</v>
      </c>
      <c r="G343" t="s">
        <v>454</v>
      </c>
      <c r="H343" t="s">
        <v>627</v>
      </c>
      <c r="I343">
        <v>28.8</v>
      </c>
    </row>
    <row r="344" spans="1:9" x14ac:dyDescent="0.3">
      <c r="A344">
        <v>38161</v>
      </c>
      <c r="B344">
        <v>113</v>
      </c>
      <c r="C344" t="s">
        <v>109</v>
      </c>
      <c r="D344">
        <v>122</v>
      </c>
      <c r="E344" t="s">
        <v>28</v>
      </c>
      <c r="F344" s="22">
        <v>45568</v>
      </c>
      <c r="G344" t="s">
        <v>454</v>
      </c>
      <c r="H344" t="s">
        <v>628</v>
      </c>
      <c r="I344">
        <v>103</v>
      </c>
    </row>
    <row r="345" spans="1:9" x14ac:dyDescent="0.3">
      <c r="A345">
        <v>38162</v>
      </c>
      <c r="B345">
        <v>113</v>
      </c>
      <c r="C345" t="s">
        <v>109</v>
      </c>
      <c r="D345">
        <v>122</v>
      </c>
      <c r="E345" t="s">
        <v>28</v>
      </c>
      <c r="F345" s="22">
        <v>45568</v>
      </c>
      <c r="G345" t="s">
        <v>454</v>
      </c>
      <c r="H345" t="s">
        <v>459</v>
      </c>
      <c r="I345">
        <v>206.15</v>
      </c>
    </row>
    <row r="346" spans="1:9" x14ac:dyDescent="0.3">
      <c r="A346">
        <v>38163</v>
      </c>
      <c r="B346">
        <v>113</v>
      </c>
      <c r="C346" t="s">
        <v>109</v>
      </c>
      <c r="D346">
        <v>122</v>
      </c>
      <c r="E346" t="s">
        <v>28</v>
      </c>
      <c r="F346" s="22">
        <v>45568</v>
      </c>
      <c r="G346" t="s">
        <v>457</v>
      </c>
      <c r="H346" t="s">
        <v>532</v>
      </c>
      <c r="I346">
        <v>-76957.53</v>
      </c>
    </row>
    <row r="347" spans="1:9" x14ac:dyDescent="0.3">
      <c r="A347">
        <v>38164</v>
      </c>
      <c r="B347">
        <v>113</v>
      </c>
      <c r="C347" t="s">
        <v>109</v>
      </c>
      <c r="D347">
        <v>122</v>
      </c>
      <c r="E347" t="s">
        <v>28</v>
      </c>
      <c r="F347" s="22">
        <v>45568</v>
      </c>
      <c r="G347" t="s">
        <v>457</v>
      </c>
      <c r="H347" t="s">
        <v>629</v>
      </c>
      <c r="I347">
        <v>-2011.92</v>
      </c>
    </row>
    <row r="348" spans="1:9" x14ac:dyDescent="0.3">
      <c r="A348">
        <v>38165</v>
      </c>
      <c r="B348">
        <v>113</v>
      </c>
      <c r="C348" t="s">
        <v>109</v>
      </c>
      <c r="D348">
        <v>122</v>
      </c>
      <c r="E348" t="s">
        <v>28</v>
      </c>
      <c r="F348" s="22">
        <v>45568</v>
      </c>
      <c r="G348" t="s">
        <v>457</v>
      </c>
      <c r="H348" t="s">
        <v>630</v>
      </c>
      <c r="I348">
        <v>-70</v>
      </c>
    </row>
    <row r="349" spans="1:9" x14ac:dyDescent="0.3">
      <c r="A349">
        <v>38127</v>
      </c>
      <c r="B349">
        <v>113</v>
      </c>
      <c r="C349" t="s">
        <v>109</v>
      </c>
      <c r="D349">
        <v>122</v>
      </c>
      <c r="E349" t="s">
        <v>28</v>
      </c>
      <c r="F349" s="22">
        <v>45567</v>
      </c>
      <c r="G349" t="s">
        <v>454</v>
      </c>
      <c r="H349" t="s">
        <v>631</v>
      </c>
      <c r="I349">
        <v>28.8</v>
      </c>
    </row>
    <row r="350" spans="1:9" x14ac:dyDescent="0.3">
      <c r="A350">
        <v>38128</v>
      </c>
      <c r="B350">
        <v>113</v>
      </c>
      <c r="C350" t="s">
        <v>109</v>
      </c>
      <c r="D350">
        <v>122</v>
      </c>
      <c r="E350" t="s">
        <v>28</v>
      </c>
      <c r="F350" s="22">
        <v>45567</v>
      </c>
      <c r="G350" t="s">
        <v>457</v>
      </c>
      <c r="H350" t="s">
        <v>532</v>
      </c>
      <c r="I350">
        <v>-1047.3699999999999</v>
      </c>
    </row>
    <row r="351" spans="1:9" x14ac:dyDescent="0.3">
      <c r="A351">
        <v>38129</v>
      </c>
      <c r="B351">
        <v>113</v>
      </c>
      <c r="C351" t="s">
        <v>109</v>
      </c>
      <c r="D351">
        <v>122</v>
      </c>
      <c r="E351" t="s">
        <v>28</v>
      </c>
      <c r="F351" s="22">
        <v>45567</v>
      </c>
      <c r="G351" t="s">
        <v>457</v>
      </c>
      <c r="H351" t="s">
        <v>632</v>
      </c>
      <c r="I351">
        <v>-1300</v>
      </c>
    </row>
    <row r="352" spans="1:9" x14ac:dyDescent="0.3">
      <c r="A352">
        <v>38130</v>
      </c>
      <c r="B352">
        <v>113</v>
      </c>
      <c r="C352" t="s">
        <v>109</v>
      </c>
      <c r="D352">
        <v>122</v>
      </c>
      <c r="E352" t="s">
        <v>28</v>
      </c>
      <c r="F352" s="22">
        <v>45567</v>
      </c>
      <c r="G352" t="s">
        <v>457</v>
      </c>
      <c r="H352" t="s">
        <v>633</v>
      </c>
      <c r="I352">
        <v>-4497.8500000000004</v>
      </c>
    </row>
    <row r="353" spans="1:9" x14ac:dyDescent="0.3">
      <c r="A353">
        <v>38131</v>
      </c>
      <c r="B353">
        <v>113</v>
      </c>
      <c r="C353" t="s">
        <v>109</v>
      </c>
      <c r="D353">
        <v>122</v>
      </c>
      <c r="E353" t="s">
        <v>28</v>
      </c>
      <c r="F353" s="22">
        <v>45567</v>
      </c>
      <c r="G353" t="s">
        <v>457</v>
      </c>
      <c r="H353" t="s">
        <v>466</v>
      </c>
      <c r="I353">
        <v>-7600</v>
      </c>
    </row>
    <row r="354" spans="1:9" x14ac:dyDescent="0.3">
      <c r="A354">
        <v>38132</v>
      </c>
      <c r="B354">
        <v>113</v>
      </c>
      <c r="C354" t="s">
        <v>109</v>
      </c>
      <c r="D354">
        <v>122</v>
      </c>
      <c r="E354" t="s">
        <v>28</v>
      </c>
      <c r="F354" s="22">
        <v>45567</v>
      </c>
      <c r="G354" t="s">
        <v>457</v>
      </c>
      <c r="H354" t="s">
        <v>486</v>
      </c>
      <c r="I354">
        <v>-1929</v>
      </c>
    </row>
    <row r="355" spans="1:9" x14ac:dyDescent="0.3">
      <c r="A355">
        <v>38133</v>
      </c>
      <c r="B355">
        <v>113</v>
      </c>
      <c r="C355" t="s">
        <v>109</v>
      </c>
      <c r="D355">
        <v>122</v>
      </c>
      <c r="E355" t="s">
        <v>28</v>
      </c>
      <c r="F355" s="22">
        <v>45567</v>
      </c>
      <c r="G355" t="s">
        <v>457</v>
      </c>
      <c r="H355" t="s">
        <v>497</v>
      </c>
      <c r="I355">
        <v>-1353.65</v>
      </c>
    </row>
    <row r="356" spans="1:9" x14ac:dyDescent="0.3">
      <c r="A356">
        <v>38134</v>
      </c>
      <c r="B356">
        <v>113</v>
      </c>
      <c r="C356" t="s">
        <v>109</v>
      </c>
      <c r="D356">
        <v>122</v>
      </c>
      <c r="E356" t="s">
        <v>28</v>
      </c>
      <c r="F356" s="22">
        <v>45567</v>
      </c>
      <c r="G356" t="s">
        <v>457</v>
      </c>
      <c r="H356" t="s">
        <v>478</v>
      </c>
      <c r="I356">
        <v>-821</v>
      </c>
    </row>
    <row r="357" spans="1:9" x14ac:dyDescent="0.3">
      <c r="A357">
        <v>38135</v>
      </c>
      <c r="B357">
        <v>113</v>
      </c>
      <c r="C357" t="s">
        <v>109</v>
      </c>
      <c r="D357">
        <v>122</v>
      </c>
      <c r="E357" t="s">
        <v>28</v>
      </c>
      <c r="F357" s="22">
        <v>45567</v>
      </c>
      <c r="G357" t="s">
        <v>457</v>
      </c>
      <c r="H357" t="s">
        <v>546</v>
      </c>
      <c r="I357">
        <v>-254.71</v>
      </c>
    </row>
    <row r="358" spans="1:9" x14ac:dyDescent="0.3">
      <c r="A358">
        <v>38136</v>
      </c>
      <c r="B358">
        <v>113</v>
      </c>
      <c r="C358" t="s">
        <v>109</v>
      </c>
      <c r="D358">
        <v>122</v>
      </c>
      <c r="E358" t="s">
        <v>28</v>
      </c>
      <c r="F358" s="22">
        <v>45567</v>
      </c>
      <c r="G358" t="s">
        <v>457</v>
      </c>
      <c r="H358" t="s">
        <v>515</v>
      </c>
      <c r="I358">
        <v>-568.5</v>
      </c>
    </row>
    <row r="359" spans="1:9" x14ac:dyDescent="0.3">
      <c r="A359">
        <v>38137</v>
      </c>
      <c r="B359">
        <v>113</v>
      </c>
      <c r="C359" t="s">
        <v>109</v>
      </c>
      <c r="D359">
        <v>122</v>
      </c>
      <c r="E359" t="s">
        <v>28</v>
      </c>
      <c r="F359" s="22">
        <v>45567</v>
      </c>
      <c r="G359" t="s">
        <v>457</v>
      </c>
      <c r="H359" t="s">
        <v>634</v>
      </c>
      <c r="I359">
        <v>-447.3</v>
      </c>
    </row>
    <row r="360" spans="1:9" x14ac:dyDescent="0.3">
      <c r="A360">
        <v>38138</v>
      </c>
      <c r="B360">
        <v>113</v>
      </c>
      <c r="C360" t="s">
        <v>109</v>
      </c>
      <c r="D360">
        <v>122</v>
      </c>
      <c r="E360" t="s">
        <v>28</v>
      </c>
      <c r="F360" s="22">
        <v>45567</v>
      </c>
      <c r="G360" t="s">
        <v>457</v>
      </c>
      <c r="H360" t="s">
        <v>635</v>
      </c>
      <c r="I360">
        <v>-635.08000000000004</v>
      </c>
    </row>
    <row r="361" spans="1:9" x14ac:dyDescent="0.3">
      <c r="A361">
        <v>38139</v>
      </c>
      <c r="B361">
        <v>113</v>
      </c>
      <c r="C361" t="s">
        <v>109</v>
      </c>
      <c r="D361">
        <v>122</v>
      </c>
      <c r="E361" t="s">
        <v>28</v>
      </c>
      <c r="F361" s="22">
        <v>45567</v>
      </c>
      <c r="G361" t="s">
        <v>457</v>
      </c>
      <c r="H361" t="s">
        <v>482</v>
      </c>
      <c r="I361">
        <v>-839</v>
      </c>
    </row>
    <row r="362" spans="1:9" x14ac:dyDescent="0.3">
      <c r="A362">
        <v>38140</v>
      </c>
      <c r="B362">
        <v>113</v>
      </c>
      <c r="C362" t="s">
        <v>109</v>
      </c>
      <c r="D362">
        <v>122</v>
      </c>
      <c r="E362" t="s">
        <v>28</v>
      </c>
      <c r="F362" s="22">
        <v>45567</v>
      </c>
      <c r="G362" t="s">
        <v>457</v>
      </c>
      <c r="H362" t="s">
        <v>544</v>
      </c>
      <c r="I362">
        <v>-2332.8000000000002</v>
      </c>
    </row>
    <row r="363" spans="1:9" x14ac:dyDescent="0.3">
      <c r="A363">
        <v>38141</v>
      </c>
      <c r="B363">
        <v>113</v>
      </c>
      <c r="C363" t="s">
        <v>109</v>
      </c>
      <c r="D363">
        <v>122</v>
      </c>
      <c r="E363" t="s">
        <v>28</v>
      </c>
      <c r="F363" s="22">
        <v>45567</v>
      </c>
      <c r="G363" t="s">
        <v>457</v>
      </c>
      <c r="H363" t="s">
        <v>482</v>
      </c>
      <c r="I363">
        <v>-741.4</v>
      </c>
    </row>
    <row r="364" spans="1:9" x14ac:dyDescent="0.3">
      <c r="A364">
        <v>38142</v>
      </c>
      <c r="B364">
        <v>113</v>
      </c>
      <c r="C364" t="s">
        <v>109</v>
      </c>
      <c r="D364">
        <v>122</v>
      </c>
      <c r="E364" t="s">
        <v>28</v>
      </c>
      <c r="F364" s="22">
        <v>45567</v>
      </c>
      <c r="G364" t="s">
        <v>457</v>
      </c>
      <c r="H364" t="s">
        <v>636</v>
      </c>
      <c r="I364">
        <v>-775</v>
      </c>
    </row>
    <row r="365" spans="1:9" x14ac:dyDescent="0.3">
      <c r="A365">
        <v>38143</v>
      </c>
      <c r="B365">
        <v>113</v>
      </c>
      <c r="C365" t="s">
        <v>109</v>
      </c>
      <c r="D365">
        <v>122</v>
      </c>
      <c r="E365" t="s">
        <v>28</v>
      </c>
      <c r="F365" s="22">
        <v>45567</v>
      </c>
      <c r="G365" t="s">
        <v>457</v>
      </c>
      <c r="H365" t="s">
        <v>475</v>
      </c>
      <c r="I365">
        <v>-473.4</v>
      </c>
    </row>
    <row r="366" spans="1:9" x14ac:dyDescent="0.3">
      <c r="A366">
        <v>38144</v>
      </c>
      <c r="B366">
        <v>113</v>
      </c>
      <c r="C366" t="s">
        <v>109</v>
      </c>
      <c r="D366">
        <v>122</v>
      </c>
      <c r="E366" t="s">
        <v>28</v>
      </c>
      <c r="F366" s="22">
        <v>45567</v>
      </c>
      <c r="G366" t="s">
        <v>457</v>
      </c>
      <c r="H366" t="s">
        <v>521</v>
      </c>
      <c r="I366">
        <v>-354.31</v>
      </c>
    </row>
    <row r="367" spans="1:9" x14ac:dyDescent="0.3">
      <c r="A367">
        <v>38145</v>
      </c>
      <c r="B367">
        <v>113</v>
      </c>
      <c r="C367" t="s">
        <v>109</v>
      </c>
      <c r="D367">
        <v>122</v>
      </c>
      <c r="E367" t="s">
        <v>28</v>
      </c>
      <c r="F367" s="22">
        <v>45567</v>
      </c>
      <c r="G367" t="s">
        <v>457</v>
      </c>
      <c r="H367" t="s">
        <v>484</v>
      </c>
      <c r="I367">
        <v>-433.3</v>
      </c>
    </row>
    <row r="368" spans="1:9" x14ac:dyDescent="0.3">
      <c r="A368">
        <v>38146</v>
      </c>
      <c r="B368">
        <v>113</v>
      </c>
      <c r="C368" t="s">
        <v>109</v>
      </c>
      <c r="D368">
        <v>122</v>
      </c>
      <c r="E368" t="s">
        <v>28</v>
      </c>
      <c r="F368" s="22">
        <v>45567</v>
      </c>
      <c r="G368" t="s">
        <v>457</v>
      </c>
      <c r="H368" t="s">
        <v>526</v>
      </c>
      <c r="I368">
        <v>-2090</v>
      </c>
    </row>
    <row r="369" spans="1:9" x14ac:dyDescent="0.3">
      <c r="A369">
        <v>38147</v>
      </c>
      <c r="B369">
        <v>113</v>
      </c>
      <c r="C369" t="s">
        <v>109</v>
      </c>
      <c r="D369">
        <v>122</v>
      </c>
      <c r="E369" t="s">
        <v>28</v>
      </c>
      <c r="F369" s="22">
        <v>45567</v>
      </c>
      <c r="G369" t="s">
        <v>457</v>
      </c>
      <c r="H369" t="s">
        <v>509</v>
      </c>
      <c r="I369">
        <v>-77.599999999999994</v>
      </c>
    </row>
    <row r="370" spans="1:9" x14ac:dyDescent="0.3">
      <c r="A370">
        <v>38148</v>
      </c>
      <c r="B370">
        <v>113</v>
      </c>
      <c r="C370" t="s">
        <v>109</v>
      </c>
      <c r="D370">
        <v>122</v>
      </c>
      <c r="E370" t="s">
        <v>28</v>
      </c>
      <c r="F370" s="22">
        <v>45567</v>
      </c>
      <c r="G370" t="s">
        <v>457</v>
      </c>
      <c r="H370" t="s">
        <v>487</v>
      </c>
      <c r="I370">
        <v>-438</v>
      </c>
    </row>
    <row r="371" spans="1:9" x14ac:dyDescent="0.3">
      <c r="A371">
        <v>38149</v>
      </c>
      <c r="B371">
        <v>113</v>
      </c>
      <c r="C371" t="s">
        <v>109</v>
      </c>
      <c r="D371">
        <v>122</v>
      </c>
      <c r="E371" t="s">
        <v>28</v>
      </c>
      <c r="F371" s="22">
        <v>45567</v>
      </c>
      <c r="G371" t="s">
        <v>457</v>
      </c>
      <c r="H371" t="s">
        <v>546</v>
      </c>
      <c r="I371">
        <v>-390</v>
      </c>
    </row>
    <row r="372" spans="1:9" x14ac:dyDescent="0.3">
      <c r="A372">
        <v>38150</v>
      </c>
      <c r="B372">
        <v>113</v>
      </c>
      <c r="C372" t="s">
        <v>109</v>
      </c>
      <c r="D372">
        <v>122</v>
      </c>
      <c r="E372" t="s">
        <v>28</v>
      </c>
      <c r="F372" s="22">
        <v>45567</v>
      </c>
      <c r="G372" t="s">
        <v>457</v>
      </c>
      <c r="H372" t="s">
        <v>479</v>
      </c>
      <c r="I372">
        <v>-778</v>
      </c>
    </row>
    <row r="373" spans="1:9" x14ac:dyDescent="0.3">
      <c r="A373">
        <v>38151</v>
      </c>
      <c r="B373">
        <v>113</v>
      </c>
      <c r="C373" t="s">
        <v>109</v>
      </c>
      <c r="D373">
        <v>122</v>
      </c>
      <c r="E373" t="s">
        <v>28</v>
      </c>
      <c r="F373" s="22">
        <v>45567</v>
      </c>
      <c r="G373" t="s">
        <v>457</v>
      </c>
      <c r="H373" t="s">
        <v>471</v>
      </c>
      <c r="I373">
        <v>-839.45</v>
      </c>
    </row>
    <row r="374" spans="1:9" x14ac:dyDescent="0.3">
      <c r="A374">
        <v>38152</v>
      </c>
      <c r="B374">
        <v>113</v>
      </c>
      <c r="C374" t="s">
        <v>109</v>
      </c>
      <c r="D374">
        <v>122</v>
      </c>
      <c r="E374" t="s">
        <v>28</v>
      </c>
      <c r="F374" s="22">
        <v>45567</v>
      </c>
      <c r="G374" t="s">
        <v>457</v>
      </c>
      <c r="H374" t="s">
        <v>475</v>
      </c>
      <c r="I374">
        <v>-394.5</v>
      </c>
    </row>
    <row r="375" spans="1:9" x14ac:dyDescent="0.3">
      <c r="A375">
        <v>38153</v>
      </c>
      <c r="B375">
        <v>113</v>
      </c>
      <c r="C375" t="s">
        <v>109</v>
      </c>
      <c r="D375">
        <v>122</v>
      </c>
      <c r="E375" t="s">
        <v>28</v>
      </c>
      <c r="F375" s="22">
        <v>45567</v>
      </c>
      <c r="G375" t="s">
        <v>457</v>
      </c>
      <c r="H375" t="s">
        <v>482</v>
      </c>
      <c r="I375">
        <v>-1716.78</v>
      </c>
    </row>
    <row r="376" spans="1:9" x14ac:dyDescent="0.3">
      <c r="A376">
        <v>38154</v>
      </c>
      <c r="B376">
        <v>113</v>
      </c>
      <c r="C376" t="s">
        <v>109</v>
      </c>
      <c r="D376">
        <v>122</v>
      </c>
      <c r="E376" t="s">
        <v>28</v>
      </c>
      <c r="F376" s="22">
        <v>45567</v>
      </c>
      <c r="G376" t="s">
        <v>457</v>
      </c>
      <c r="H376" t="s">
        <v>498</v>
      </c>
      <c r="I376">
        <v>-19606.88</v>
      </c>
    </row>
    <row r="377" spans="1:9" x14ac:dyDescent="0.3">
      <c r="A377">
        <v>38155</v>
      </c>
      <c r="B377">
        <v>113</v>
      </c>
      <c r="C377" t="s">
        <v>109</v>
      </c>
      <c r="D377">
        <v>122</v>
      </c>
      <c r="E377" t="s">
        <v>28</v>
      </c>
      <c r="F377" s="22">
        <v>45567</v>
      </c>
      <c r="G377" t="s">
        <v>457</v>
      </c>
      <c r="H377" t="s">
        <v>508</v>
      </c>
      <c r="I377">
        <v>-27</v>
      </c>
    </row>
    <row r="378" spans="1:9" x14ac:dyDescent="0.3">
      <c r="A378">
        <v>38156</v>
      </c>
      <c r="B378">
        <v>113</v>
      </c>
      <c r="C378" t="s">
        <v>109</v>
      </c>
      <c r="D378">
        <v>122</v>
      </c>
      <c r="E378" t="s">
        <v>28</v>
      </c>
      <c r="F378" s="22">
        <v>45567</v>
      </c>
      <c r="G378" t="s">
        <v>457</v>
      </c>
      <c r="H378" t="s">
        <v>542</v>
      </c>
      <c r="I378">
        <v>-1044</v>
      </c>
    </row>
    <row r="379" spans="1:9" x14ac:dyDescent="0.3">
      <c r="A379">
        <v>38157</v>
      </c>
      <c r="B379">
        <v>113</v>
      </c>
      <c r="C379" t="s">
        <v>109</v>
      </c>
      <c r="D379">
        <v>122</v>
      </c>
      <c r="E379" t="s">
        <v>28</v>
      </c>
      <c r="F379" s="22">
        <v>45567</v>
      </c>
      <c r="G379" t="s">
        <v>457</v>
      </c>
      <c r="H379" t="s">
        <v>637</v>
      </c>
      <c r="I379">
        <v>-10000</v>
      </c>
    </row>
    <row r="380" spans="1:9" x14ac:dyDescent="0.3">
      <c r="A380">
        <v>38158</v>
      </c>
      <c r="B380">
        <v>113</v>
      </c>
      <c r="C380" t="s">
        <v>109</v>
      </c>
      <c r="D380">
        <v>122</v>
      </c>
      <c r="E380" t="s">
        <v>28</v>
      </c>
      <c r="F380" s="22">
        <v>45567</v>
      </c>
      <c r="G380" t="s">
        <v>457</v>
      </c>
      <c r="H380" t="s">
        <v>486</v>
      </c>
      <c r="I380">
        <v>-1673.71</v>
      </c>
    </row>
    <row r="381" spans="1:9" x14ac:dyDescent="0.3">
      <c r="A381">
        <v>38159</v>
      </c>
      <c r="B381">
        <v>113</v>
      </c>
      <c r="C381" t="s">
        <v>109</v>
      </c>
      <c r="D381">
        <v>122</v>
      </c>
      <c r="E381" t="s">
        <v>28</v>
      </c>
      <c r="F381" s="22">
        <v>45567</v>
      </c>
      <c r="G381" t="s">
        <v>457</v>
      </c>
      <c r="H381" t="s">
        <v>493</v>
      </c>
      <c r="I381">
        <v>-635.22</v>
      </c>
    </row>
    <row r="382" spans="1:9" x14ac:dyDescent="0.3">
      <c r="A382">
        <v>38124</v>
      </c>
      <c r="B382">
        <v>113</v>
      </c>
      <c r="C382" t="s">
        <v>109</v>
      </c>
      <c r="D382">
        <v>122</v>
      </c>
      <c r="E382" t="s">
        <v>28</v>
      </c>
      <c r="F382" s="22">
        <v>45566</v>
      </c>
      <c r="G382" t="s">
        <v>454</v>
      </c>
      <c r="H382" t="s">
        <v>504</v>
      </c>
      <c r="I382">
        <v>2325</v>
      </c>
    </row>
    <row r="383" spans="1:9" x14ac:dyDescent="0.3">
      <c r="A383">
        <v>38125</v>
      </c>
      <c r="B383">
        <v>113</v>
      </c>
      <c r="C383" t="s">
        <v>109</v>
      </c>
      <c r="D383">
        <v>122</v>
      </c>
      <c r="E383" t="s">
        <v>28</v>
      </c>
      <c r="F383" s="22">
        <v>45566</v>
      </c>
      <c r="G383" t="s">
        <v>454</v>
      </c>
      <c r="H383" t="s">
        <v>459</v>
      </c>
      <c r="I383">
        <v>170.11</v>
      </c>
    </row>
    <row r="384" spans="1:9" x14ac:dyDescent="0.3">
      <c r="A384">
        <v>36233</v>
      </c>
      <c r="B384">
        <v>113</v>
      </c>
      <c r="C384" t="s">
        <v>109</v>
      </c>
      <c r="D384">
        <v>122</v>
      </c>
      <c r="E384" t="s">
        <v>28</v>
      </c>
      <c r="F384" s="22">
        <v>45561</v>
      </c>
      <c r="G384" t="s">
        <v>454</v>
      </c>
      <c r="H384" t="s">
        <v>459</v>
      </c>
      <c r="I384">
        <v>126.96</v>
      </c>
    </row>
    <row r="385" spans="1:9" x14ac:dyDescent="0.3">
      <c r="A385">
        <v>36234</v>
      </c>
      <c r="B385">
        <v>113</v>
      </c>
      <c r="C385" t="s">
        <v>109</v>
      </c>
      <c r="D385">
        <v>122</v>
      </c>
      <c r="E385" t="s">
        <v>28</v>
      </c>
      <c r="F385" s="22">
        <v>45561</v>
      </c>
      <c r="G385" t="s">
        <v>454</v>
      </c>
      <c r="H385" t="s">
        <v>638</v>
      </c>
      <c r="I385">
        <v>57.6</v>
      </c>
    </row>
    <row r="386" spans="1:9" x14ac:dyDescent="0.3">
      <c r="A386">
        <v>36235</v>
      </c>
      <c r="B386">
        <v>113</v>
      </c>
      <c r="C386" t="s">
        <v>109</v>
      </c>
      <c r="D386">
        <v>122</v>
      </c>
      <c r="E386" t="s">
        <v>28</v>
      </c>
      <c r="F386" s="22">
        <v>45561</v>
      </c>
      <c r="G386" t="s">
        <v>457</v>
      </c>
      <c r="H386" t="s">
        <v>639</v>
      </c>
      <c r="I386">
        <v>-10</v>
      </c>
    </row>
    <row r="387" spans="1:9" x14ac:dyDescent="0.3">
      <c r="A387">
        <v>36197</v>
      </c>
      <c r="B387">
        <v>113</v>
      </c>
      <c r="C387" t="s">
        <v>109</v>
      </c>
      <c r="D387">
        <v>122</v>
      </c>
      <c r="E387" t="s">
        <v>28</v>
      </c>
      <c r="F387" s="22">
        <v>45560</v>
      </c>
      <c r="G387" t="s">
        <v>454</v>
      </c>
      <c r="H387" t="s">
        <v>640</v>
      </c>
      <c r="I387">
        <v>115.2</v>
      </c>
    </row>
    <row r="388" spans="1:9" x14ac:dyDescent="0.3">
      <c r="A388">
        <v>36198</v>
      </c>
      <c r="B388">
        <v>113</v>
      </c>
      <c r="C388" t="s">
        <v>109</v>
      </c>
      <c r="D388">
        <v>122</v>
      </c>
      <c r="E388" t="s">
        <v>28</v>
      </c>
      <c r="F388" s="22">
        <v>45560</v>
      </c>
      <c r="G388" t="s">
        <v>457</v>
      </c>
      <c r="H388" t="s">
        <v>562</v>
      </c>
      <c r="I388">
        <v>-500</v>
      </c>
    </row>
    <row r="389" spans="1:9" x14ac:dyDescent="0.3">
      <c r="A389">
        <v>36199</v>
      </c>
      <c r="B389">
        <v>113</v>
      </c>
      <c r="C389" t="s">
        <v>109</v>
      </c>
      <c r="D389">
        <v>122</v>
      </c>
      <c r="E389" t="s">
        <v>28</v>
      </c>
      <c r="F389" s="22">
        <v>45560</v>
      </c>
      <c r="G389" t="s">
        <v>457</v>
      </c>
      <c r="H389" t="s">
        <v>633</v>
      </c>
      <c r="I389">
        <v>-4497.8500000000004</v>
      </c>
    </row>
    <row r="390" spans="1:9" x14ac:dyDescent="0.3">
      <c r="A390">
        <v>36200</v>
      </c>
      <c r="B390">
        <v>113</v>
      </c>
      <c r="C390" t="s">
        <v>109</v>
      </c>
      <c r="D390">
        <v>122</v>
      </c>
      <c r="E390" t="s">
        <v>28</v>
      </c>
      <c r="F390" s="22">
        <v>45560</v>
      </c>
      <c r="G390" t="s">
        <v>457</v>
      </c>
      <c r="H390" t="s">
        <v>540</v>
      </c>
      <c r="I390">
        <v>-11420.02</v>
      </c>
    </row>
    <row r="391" spans="1:9" x14ac:dyDescent="0.3">
      <c r="A391">
        <v>36201</v>
      </c>
      <c r="B391">
        <v>113</v>
      </c>
      <c r="C391" t="s">
        <v>109</v>
      </c>
      <c r="D391">
        <v>122</v>
      </c>
      <c r="E391" t="s">
        <v>28</v>
      </c>
      <c r="F391" s="22">
        <v>45560</v>
      </c>
      <c r="G391" t="s">
        <v>457</v>
      </c>
      <c r="H391" t="s">
        <v>467</v>
      </c>
      <c r="I391">
        <v>-119.99</v>
      </c>
    </row>
    <row r="392" spans="1:9" x14ac:dyDescent="0.3">
      <c r="A392">
        <v>36202</v>
      </c>
      <c r="B392">
        <v>113</v>
      </c>
      <c r="C392" t="s">
        <v>109</v>
      </c>
      <c r="D392">
        <v>122</v>
      </c>
      <c r="E392" t="s">
        <v>28</v>
      </c>
      <c r="F392" s="22">
        <v>45560</v>
      </c>
      <c r="G392" t="s">
        <v>457</v>
      </c>
      <c r="H392" t="s">
        <v>641</v>
      </c>
      <c r="I392">
        <v>-3750</v>
      </c>
    </row>
    <row r="393" spans="1:9" x14ac:dyDescent="0.3">
      <c r="A393">
        <v>36203</v>
      </c>
      <c r="B393">
        <v>113</v>
      </c>
      <c r="C393" t="s">
        <v>109</v>
      </c>
      <c r="D393">
        <v>122</v>
      </c>
      <c r="E393" t="s">
        <v>28</v>
      </c>
      <c r="F393" s="22">
        <v>45560</v>
      </c>
      <c r="G393" t="s">
        <v>457</v>
      </c>
      <c r="H393" t="s">
        <v>524</v>
      </c>
      <c r="I393">
        <v>-3346.19</v>
      </c>
    </row>
    <row r="394" spans="1:9" x14ac:dyDescent="0.3">
      <c r="A394">
        <v>36204</v>
      </c>
      <c r="B394">
        <v>113</v>
      </c>
      <c r="C394" t="s">
        <v>109</v>
      </c>
      <c r="D394">
        <v>122</v>
      </c>
      <c r="E394" t="s">
        <v>28</v>
      </c>
      <c r="F394" s="22">
        <v>45560</v>
      </c>
      <c r="G394" t="s">
        <v>457</v>
      </c>
      <c r="H394" t="s">
        <v>479</v>
      </c>
      <c r="I394">
        <v>-835.3</v>
      </c>
    </row>
    <row r="395" spans="1:9" x14ac:dyDescent="0.3">
      <c r="A395">
        <v>36205</v>
      </c>
      <c r="B395">
        <v>113</v>
      </c>
      <c r="C395" t="s">
        <v>109</v>
      </c>
      <c r="D395">
        <v>122</v>
      </c>
      <c r="E395" t="s">
        <v>28</v>
      </c>
      <c r="F395" s="22">
        <v>45560</v>
      </c>
      <c r="G395" t="s">
        <v>457</v>
      </c>
      <c r="H395" t="s">
        <v>484</v>
      </c>
      <c r="I395">
        <v>-351.5</v>
      </c>
    </row>
    <row r="396" spans="1:9" x14ac:dyDescent="0.3">
      <c r="A396">
        <v>36206</v>
      </c>
      <c r="B396">
        <v>113</v>
      </c>
      <c r="C396" t="s">
        <v>109</v>
      </c>
      <c r="D396">
        <v>122</v>
      </c>
      <c r="E396" t="s">
        <v>28</v>
      </c>
      <c r="F396" s="22">
        <v>45560</v>
      </c>
      <c r="G396" t="s">
        <v>457</v>
      </c>
      <c r="H396" t="s">
        <v>636</v>
      </c>
      <c r="I396">
        <v>-775.38</v>
      </c>
    </row>
    <row r="397" spans="1:9" x14ac:dyDescent="0.3">
      <c r="A397">
        <v>36207</v>
      </c>
      <c r="B397">
        <v>113</v>
      </c>
      <c r="C397" t="s">
        <v>109</v>
      </c>
      <c r="D397">
        <v>122</v>
      </c>
      <c r="E397" t="s">
        <v>28</v>
      </c>
      <c r="F397" s="22">
        <v>45560</v>
      </c>
      <c r="G397" t="s">
        <v>457</v>
      </c>
      <c r="H397" t="s">
        <v>520</v>
      </c>
      <c r="I397">
        <v>-1176</v>
      </c>
    </row>
    <row r="398" spans="1:9" x14ac:dyDescent="0.3">
      <c r="A398">
        <v>36208</v>
      </c>
      <c r="B398">
        <v>113</v>
      </c>
      <c r="C398" t="s">
        <v>109</v>
      </c>
      <c r="D398">
        <v>122</v>
      </c>
      <c r="E398" t="s">
        <v>28</v>
      </c>
      <c r="F398" s="22">
        <v>45560</v>
      </c>
      <c r="G398" t="s">
        <v>457</v>
      </c>
      <c r="H398" t="s">
        <v>546</v>
      </c>
      <c r="I398">
        <v>-261.95999999999998</v>
      </c>
    </row>
    <row r="399" spans="1:9" x14ac:dyDescent="0.3">
      <c r="A399">
        <v>36209</v>
      </c>
      <c r="B399">
        <v>113</v>
      </c>
      <c r="C399" t="s">
        <v>109</v>
      </c>
      <c r="D399">
        <v>122</v>
      </c>
      <c r="E399" t="s">
        <v>28</v>
      </c>
      <c r="F399" s="22">
        <v>45560</v>
      </c>
      <c r="G399" t="s">
        <v>457</v>
      </c>
      <c r="H399" t="s">
        <v>621</v>
      </c>
      <c r="I399">
        <v>-6533.34</v>
      </c>
    </row>
    <row r="400" spans="1:9" x14ac:dyDescent="0.3">
      <c r="A400">
        <v>36210</v>
      </c>
      <c r="B400">
        <v>113</v>
      </c>
      <c r="C400" t="s">
        <v>109</v>
      </c>
      <c r="D400">
        <v>122</v>
      </c>
      <c r="E400" t="s">
        <v>28</v>
      </c>
      <c r="F400" s="22">
        <v>45560</v>
      </c>
      <c r="G400" t="s">
        <v>457</v>
      </c>
      <c r="H400" t="s">
        <v>551</v>
      </c>
      <c r="I400">
        <v>-281.41000000000003</v>
      </c>
    </row>
    <row r="401" spans="1:9" x14ac:dyDescent="0.3">
      <c r="A401">
        <v>36211</v>
      </c>
      <c r="B401">
        <v>113</v>
      </c>
      <c r="C401" t="s">
        <v>109</v>
      </c>
      <c r="D401">
        <v>122</v>
      </c>
      <c r="E401" t="s">
        <v>28</v>
      </c>
      <c r="F401" s="22">
        <v>45560</v>
      </c>
      <c r="G401" t="s">
        <v>457</v>
      </c>
      <c r="H401" t="s">
        <v>544</v>
      </c>
      <c r="I401">
        <v>-2571.6</v>
      </c>
    </row>
    <row r="402" spans="1:9" x14ac:dyDescent="0.3">
      <c r="A402">
        <v>36212</v>
      </c>
      <c r="B402">
        <v>113</v>
      </c>
      <c r="C402" t="s">
        <v>109</v>
      </c>
      <c r="D402">
        <v>122</v>
      </c>
      <c r="E402" t="s">
        <v>28</v>
      </c>
      <c r="F402" s="22">
        <v>45560</v>
      </c>
      <c r="G402" t="s">
        <v>457</v>
      </c>
      <c r="H402" t="s">
        <v>642</v>
      </c>
      <c r="I402">
        <v>-2431.9</v>
      </c>
    </row>
    <row r="403" spans="1:9" x14ac:dyDescent="0.3">
      <c r="A403">
        <v>36213</v>
      </c>
      <c r="B403">
        <v>113</v>
      </c>
      <c r="C403" t="s">
        <v>109</v>
      </c>
      <c r="D403">
        <v>122</v>
      </c>
      <c r="E403" t="s">
        <v>28</v>
      </c>
      <c r="F403" s="22">
        <v>45560</v>
      </c>
      <c r="G403" t="s">
        <v>457</v>
      </c>
      <c r="H403" t="s">
        <v>492</v>
      </c>
      <c r="I403">
        <v>-196.22</v>
      </c>
    </row>
    <row r="404" spans="1:9" x14ac:dyDescent="0.3">
      <c r="A404">
        <v>36214</v>
      </c>
      <c r="B404">
        <v>113</v>
      </c>
      <c r="C404" t="s">
        <v>109</v>
      </c>
      <c r="D404">
        <v>122</v>
      </c>
      <c r="E404" t="s">
        <v>28</v>
      </c>
      <c r="F404" s="22">
        <v>45560</v>
      </c>
      <c r="G404" t="s">
        <v>457</v>
      </c>
      <c r="H404" t="s">
        <v>491</v>
      </c>
      <c r="I404">
        <v>-466.52</v>
      </c>
    </row>
    <row r="405" spans="1:9" x14ac:dyDescent="0.3">
      <c r="A405">
        <v>36215</v>
      </c>
      <c r="B405">
        <v>113</v>
      </c>
      <c r="C405" t="s">
        <v>109</v>
      </c>
      <c r="D405">
        <v>122</v>
      </c>
      <c r="E405" t="s">
        <v>28</v>
      </c>
      <c r="F405" s="22">
        <v>45560</v>
      </c>
      <c r="G405" t="s">
        <v>457</v>
      </c>
      <c r="H405" t="s">
        <v>546</v>
      </c>
      <c r="I405">
        <v>-256.77999999999997</v>
      </c>
    </row>
    <row r="406" spans="1:9" x14ac:dyDescent="0.3">
      <c r="A406">
        <v>36216</v>
      </c>
      <c r="B406">
        <v>113</v>
      </c>
      <c r="C406" t="s">
        <v>109</v>
      </c>
      <c r="D406">
        <v>122</v>
      </c>
      <c r="E406" t="s">
        <v>28</v>
      </c>
      <c r="F406" s="22">
        <v>45560</v>
      </c>
      <c r="G406" t="s">
        <v>457</v>
      </c>
      <c r="H406" t="s">
        <v>486</v>
      </c>
      <c r="I406">
        <v>-749.25</v>
      </c>
    </row>
    <row r="407" spans="1:9" x14ac:dyDescent="0.3">
      <c r="A407">
        <v>36217</v>
      </c>
      <c r="B407">
        <v>113</v>
      </c>
      <c r="C407" t="s">
        <v>109</v>
      </c>
      <c r="D407">
        <v>122</v>
      </c>
      <c r="E407" t="s">
        <v>28</v>
      </c>
      <c r="F407" s="22">
        <v>45560</v>
      </c>
      <c r="G407" t="s">
        <v>457</v>
      </c>
      <c r="H407" t="s">
        <v>510</v>
      </c>
      <c r="I407">
        <v>-752.74</v>
      </c>
    </row>
    <row r="408" spans="1:9" x14ac:dyDescent="0.3">
      <c r="A408">
        <v>36218</v>
      </c>
      <c r="B408">
        <v>113</v>
      </c>
      <c r="C408" t="s">
        <v>109</v>
      </c>
      <c r="D408">
        <v>122</v>
      </c>
      <c r="E408" t="s">
        <v>28</v>
      </c>
      <c r="F408" s="22">
        <v>45560</v>
      </c>
      <c r="G408" t="s">
        <v>457</v>
      </c>
      <c r="H408" t="s">
        <v>486</v>
      </c>
      <c r="I408">
        <v>-705.2</v>
      </c>
    </row>
    <row r="409" spans="1:9" x14ac:dyDescent="0.3">
      <c r="A409">
        <v>36219</v>
      </c>
      <c r="B409">
        <v>113</v>
      </c>
      <c r="C409" t="s">
        <v>109</v>
      </c>
      <c r="D409">
        <v>122</v>
      </c>
      <c r="E409" t="s">
        <v>28</v>
      </c>
      <c r="F409" s="22">
        <v>45560</v>
      </c>
      <c r="G409" t="s">
        <v>457</v>
      </c>
      <c r="H409" t="s">
        <v>486</v>
      </c>
      <c r="I409">
        <v>-835.3</v>
      </c>
    </row>
    <row r="410" spans="1:9" x14ac:dyDescent="0.3">
      <c r="A410">
        <v>36220</v>
      </c>
      <c r="B410">
        <v>113</v>
      </c>
      <c r="C410" t="s">
        <v>109</v>
      </c>
      <c r="D410">
        <v>122</v>
      </c>
      <c r="E410" t="s">
        <v>28</v>
      </c>
      <c r="F410" s="22">
        <v>45560</v>
      </c>
      <c r="G410" t="s">
        <v>457</v>
      </c>
      <c r="H410" t="s">
        <v>496</v>
      </c>
      <c r="I410">
        <v>-780</v>
      </c>
    </row>
    <row r="411" spans="1:9" x14ac:dyDescent="0.3">
      <c r="A411">
        <v>36221</v>
      </c>
      <c r="B411">
        <v>113</v>
      </c>
      <c r="C411" t="s">
        <v>109</v>
      </c>
      <c r="D411">
        <v>122</v>
      </c>
      <c r="E411" t="s">
        <v>28</v>
      </c>
      <c r="F411" s="22">
        <v>45560</v>
      </c>
      <c r="G411" t="s">
        <v>457</v>
      </c>
      <c r="H411" t="s">
        <v>497</v>
      </c>
      <c r="I411">
        <v>-1033.5999999999999</v>
      </c>
    </row>
    <row r="412" spans="1:9" x14ac:dyDescent="0.3">
      <c r="A412">
        <v>36222</v>
      </c>
      <c r="B412">
        <v>113</v>
      </c>
      <c r="C412" t="s">
        <v>109</v>
      </c>
      <c r="D412">
        <v>122</v>
      </c>
      <c r="E412" t="s">
        <v>28</v>
      </c>
      <c r="F412" s="22">
        <v>45560</v>
      </c>
      <c r="G412" t="s">
        <v>457</v>
      </c>
      <c r="H412" t="s">
        <v>488</v>
      </c>
      <c r="I412">
        <v>-1265.76</v>
      </c>
    </row>
    <row r="413" spans="1:9" x14ac:dyDescent="0.3">
      <c r="A413">
        <v>36223</v>
      </c>
      <c r="B413">
        <v>113</v>
      </c>
      <c r="C413" t="s">
        <v>109</v>
      </c>
      <c r="D413">
        <v>122</v>
      </c>
      <c r="E413" t="s">
        <v>28</v>
      </c>
      <c r="F413" s="22">
        <v>45560</v>
      </c>
      <c r="G413" t="s">
        <v>457</v>
      </c>
      <c r="H413" t="s">
        <v>494</v>
      </c>
      <c r="I413">
        <v>-3172.43</v>
      </c>
    </row>
    <row r="414" spans="1:9" x14ac:dyDescent="0.3">
      <c r="A414">
        <v>36224</v>
      </c>
      <c r="B414">
        <v>113</v>
      </c>
      <c r="C414" t="s">
        <v>109</v>
      </c>
      <c r="D414">
        <v>122</v>
      </c>
      <c r="E414" t="s">
        <v>28</v>
      </c>
      <c r="F414" s="22">
        <v>45560</v>
      </c>
      <c r="G414" t="s">
        <v>457</v>
      </c>
      <c r="H414" t="s">
        <v>551</v>
      </c>
      <c r="I414">
        <v>-1720.64</v>
      </c>
    </row>
    <row r="415" spans="1:9" x14ac:dyDescent="0.3">
      <c r="A415">
        <v>36225</v>
      </c>
      <c r="B415">
        <v>113</v>
      </c>
      <c r="C415" t="s">
        <v>109</v>
      </c>
      <c r="D415">
        <v>122</v>
      </c>
      <c r="E415" t="s">
        <v>28</v>
      </c>
      <c r="F415" s="22">
        <v>45560</v>
      </c>
      <c r="G415" t="s">
        <v>457</v>
      </c>
      <c r="H415" t="s">
        <v>565</v>
      </c>
      <c r="I415">
        <v>-997</v>
      </c>
    </row>
    <row r="416" spans="1:9" x14ac:dyDescent="0.3">
      <c r="A416">
        <v>36226</v>
      </c>
      <c r="B416">
        <v>113</v>
      </c>
      <c r="C416" t="s">
        <v>109</v>
      </c>
      <c r="D416">
        <v>122</v>
      </c>
      <c r="E416" t="s">
        <v>28</v>
      </c>
      <c r="F416" s="22">
        <v>45560</v>
      </c>
      <c r="G416" t="s">
        <v>457</v>
      </c>
      <c r="H416" t="s">
        <v>475</v>
      </c>
      <c r="I416">
        <v>-473.4</v>
      </c>
    </row>
    <row r="417" spans="1:9" x14ac:dyDescent="0.3">
      <c r="A417">
        <v>36227</v>
      </c>
      <c r="B417">
        <v>113</v>
      </c>
      <c r="C417" t="s">
        <v>109</v>
      </c>
      <c r="D417">
        <v>122</v>
      </c>
      <c r="E417" t="s">
        <v>28</v>
      </c>
      <c r="F417" s="22">
        <v>45560</v>
      </c>
      <c r="G417" t="s">
        <v>457</v>
      </c>
      <c r="H417" t="s">
        <v>482</v>
      </c>
      <c r="I417">
        <v>-1079.9100000000001</v>
      </c>
    </row>
    <row r="418" spans="1:9" x14ac:dyDescent="0.3">
      <c r="A418">
        <v>36228</v>
      </c>
      <c r="B418">
        <v>113</v>
      </c>
      <c r="C418" t="s">
        <v>109</v>
      </c>
      <c r="D418">
        <v>122</v>
      </c>
      <c r="E418" t="s">
        <v>28</v>
      </c>
      <c r="F418" s="22">
        <v>45560</v>
      </c>
      <c r="G418" t="s">
        <v>457</v>
      </c>
      <c r="H418" t="s">
        <v>498</v>
      </c>
      <c r="I418">
        <v>-12712.33</v>
      </c>
    </row>
    <row r="419" spans="1:9" x14ac:dyDescent="0.3">
      <c r="A419">
        <v>36229</v>
      </c>
      <c r="B419">
        <v>113</v>
      </c>
      <c r="C419" t="s">
        <v>109</v>
      </c>
      <c r="D419">
        <v>122</v>
      </c>
      <c r="E419" t="s">
        <v>28</v>
      </c>
      <c r="F419" s="22">
        <v>45560</v>
      </c>
      <c r="G419" t="s">
        <v>457</v>
      </c>
      <c r="H419" t="s">
        <v>643</v>
      </c>
      <c r="I419">
        <v>-12.3</v>
      </c>
    </row>
    <row r="420" spans="1:9" x14ac:dyDescent="0.3">
      <c r="A420">
        <v>36230</v>
      </c>
      <c r="B420">
        <v>113</v>
      </c>
      <c r="C420" t="s">
        <v>109</v>
      </c>
      <c r="D420">
        <v>122</v>
      </c>
      <c r="E420" t="s">
        <v>28</v>
      </c>
      <c r="F420" s="22">
        <v>45560</v>
      </c>
      <c r="G420" t="s">
        <v>457</v>
      </c>
      <c r="H420" t="s">
        <v>643</v>
      </c>
      <c r="I420">
        <v>-12.3</v>
      </c>
    </row>
    <row r="421" spans="1:9" x14ac:dyDescent="0.3">
      <c r="A421">
        <v>36231</v>
      </c>
      <c r="B421">
        <v>113</v>
      </c>
      <c r="C421" t="s">
        <v>109</v>
      </c>
      <c r="D421">
        <v>122</v>
      </c>
      <c r="E421" t="s">
        <v>28</v>
      </c>
      <c r="F421" s="22">
        <v>45560</v>
      </c>
      <c r="G421" t="s">
        <v>457</v>
      </c>
      <c r="H421" t="s">
        <v>644</v>
      </c>
      <c r="I421">
        <v>-171.2</v>
      </c>
    </row>
    <row r="422" spans="1:9" x14ac:dyDescent="0.3">
      <c r="A422">
        <v>36193</v>
      </c>
      <c r="B422">
        <v>113</v>
      </c>
      <c r="C422" t="s">
        <v>109</v>
      </c>
      <c r="D422">
        <v>122</v>
      </c>
      <c r="E422" t="s">
        <v>28</v>
      </c>
      <c r="F422" s="22">
        <v>45559</v>
      </c>
      <c r="G422" t="s">
        <v>454</v>
      </c>
      <c r="H422" t="s">
        <v>645</v>
      </c>
      <c r="I422">
        <v>3520</v>
      </c>
    </row>
    <row r="423" spans="1:9" x14ac:dyDescent="0.3">
      <c r="A423">
        <v>36194</v>
      </c>
      <c r="B423">
        <v>113</v>
      </c>
      <c r="C423" t="s">
        <v>109</v>
      </c>
      <c r="D423">
        <v>122</v>
      </c>
      <c r="E423" t="s">
        <v>28</v>
      </c>
      <c r="F423" s="22">
        <v>45559</v>
      </c>
      <c r="G423" t="s">
        <v>454</v>
      </c>
      <c r="H423" t="s">
        <v>625</v>
      </c>
      <c r="I423">
        <v>156.69999999999999</v>
      </c>
    </row>
    <row r="424" spans="1:9" x14ac:dyDescent="0.3">
      <c r="A424">
        <v>36195</v>
      </c>
      <c r="B424">
        <v>113</v>
      </c>
      <c r="C424" t="s">
        <v>109</v>
      </c>
      <c r="D424">
        <v>122</v>
      </c>
      <c r="E424" t="s">
        <v>28</v>
      </c>
      <c r="F424" s="22">
        <v>45559</v>
      </c>
      <c r="G424" t="s">
        <v>454</v>
      </c>
      <c r="H424" t="s">
        <v>459</v>
      </c>
      <c r="I424">
        <v>202.83</v>
      </c>
    </row>
    <row r="425" spans="1:9" x14ac:dyDescent="0.3">
      <c r="A425">
        <v>36146</v>
      </c>
      <c r="B425">
        <v>113</v>
      </c>
      <c r="C425" t="s">
        <v>109</v>
      </c>
      <c r="D425">
        <v>122</v>
      </c>
      <c r="E425" t="s">
        <v>28</v>
      </c>
      <c r="F425" s="22">
        <v>45558</v>
      </c>
      <c r="G425" t="s">
        <v>454</v>
      </c>
      <c r="H425" t="s">
        <v>504</v>
      </c>
      <c r="I425">
        <v>2947</v>
      </c>
    </row>
    <row r="426" spans="1:9" x14ac:dyDescent="0.3">
      <c r="A426">
        <v>36147</v>
      </c>
      <c r="B426">
        <v>113</v>
      </c>
      <c r="C426" t="s">
        <v>109</v>
      </c>
      <c r="D426">
        <v>122</v>
      </c>
      <c r="E426" t="s">
        <v>28</v>
      </c>
      <c r="F426" s="22">
        <v>45558</v>
      </c>
      <c r="G426" t="s">
        <v>454</v>
      </c>
      <c r="H426" t="s">
        <v>459</v>
      </c>
      <c r="I426">
        <v>483.95</v>
      </c>
    </row>
    <row r="427" spans="1:9" x14ac:dyDescent="0.3">
      <c r="A427">
        <v>36148</v>
      </c>
      <c r="B427">
        <v>113</v>
      </c>
      <c r="C427" t="s">
        <v>109</v>
      </c>
      <c r="D427">
        <v>122</v>
      </c>
      <c r="E427" t="s">
        <v>28</v>
      </c>
      <c r="F427" s="22">
        <v>45558</v>
      </c>
      <c r="G427" t="s">
        <v>454</v>
      </c>
      <c r="H427" t="s">
        <v>646</v>
      </c>
      <c r="I427">
        <v>57.6</v>
      </c>
    </row>
    <row r="428" spans="1:9" x14ac:dyDescent="0.3">
      <c r="A428">
        <v>36149</v>
      </c>
      <c r="B428">
        <v>113</v>
      </c>
      <c r="C428" t="s">
        <v>109</v>
      </c>
      <c r="D428">
        <v>122</v>
      </c>
      <c r="E428" t="s">
        <v>28</v>
      </c>
      <c r="F428" s="22">
        <v>45558</v>
      </c>
      <c r="G428" t="s">
        <v>454</v>
      </c>
      <c r="H428" t="s">
        <v>647</v>
      </c>
      <c r="I428">
        <v>232072.29</v>
      </c>
    </row>
    <row r="429" spans="1:9" x14ac:dyDescent="0.3">
      <c r="A429">
        <v>36150</v>
      </c>
      <c r="B429">
        <v>113</v>
      </c>
      <c r="C429" t="s">
        <v>109</v>
      </c>
      <c r="D429">
        <v>122</v>
      </c>
      <c r="E429" t="s">
        <v>28</v>
      </c>
      <c r="F429" s="22">
        <v>45558</v>
      </c>
      <c r="G429" t="s">
        <v>457</v>
      </c>
      <c r="H429" t="s">
        <v>465</v>
      </c>
      <c r="I429">
        <v>-6533.5</v>
      </c>
    </row>
    <row r="430" spans="1:9" x14ac:dyDescent="0.3">
      <c r="A430">
        <v>36151</v>
      </c>
      <c r="B430">
        <v>113</v>
      </c>
      <c r="C430" t="s">
        <v>109</v>
      </c>
      <c r="D430">
        <v>122</v>
      </c>
      <c r="E430" t="s">
        <v>28</v>
      </c>
      <c r="F430" s="22">
        <v>45558</v>
      </c>
      <c r="G430" t="s">
        <v>457</v>
      </c>
      <c r="H430" t="s">
        <v>468</v>
      </c>
      <c r="I430">
        <v>-7128.74</v>
      </c>
    </row>
    <row r="431" spans="1:9" x14ac:dyDescent="0.3">
      <c r="A431">
        <v>36152</v>
      </c>
      <c r="B431">
        <v>113</v>
      </c>
      <c r="C431" t="s">
        <v>109</v>
      </c>
      <c r="D431">
        <v>122</v>
      </c>
      <c r="E431" t="s">
        <v>28</v>
      </c>
      <c r="F431" s="22">
        <v>45558</v>
      </c>
      <c r="G431" t="s">
        <v>457</v>
      </c>
      <c r="H431" t="s">
        <v>510</v>
      </c>
      <c r="I431">
        <v>-3988.49</v>
      </c>
    </row>
    <row r="432" spans="1:9" x14ac:dyDescent="0.3">
      <c r="A432">
        <v>36153</v>
      </c>
      <c r="B432">
        <v>113</v>
      </c>
      <c r="C432" t="s">
        <v>109</v>
      </c>
      <c r="D432">
        <v>122</v>
      </c>
      <c r="E432" t="s">
        <v>28</v>
      </c>
      <c r="F432" s="22">
        <v>45558</v>
      </c>
      <c r="G432" t="s">
        <v>457</v>
      </c>
      <c r="H432" t="s">
        <v>648</v>
      </c>
      <c r="I432">
        <v>-272</v>
      </c>
    </row>
    <row r="433" spans="1:9" x14ac:dyDescent="0.3">
      <c r="A433">
        <v>36154</v>
      </c>
      <c r="B433">
        <v>113</v>
      </c>
      <c r="C433" t="s">
        <v>109</v>
      </c>
      <c r="D433">
        <v>122</v>
      </c>
      <c r="E433" t="s">
        <v>28</v>
      </c>
      <c r="F433" s="22">
        <v>45558</v>
      </c>
      <c r="G433" t="s">
        <v>457</v>
      </c>
      <c r="H433" t="s">
        <v>479</v>
      </c>
      <c r="I433">
        <v>-455.8</v>
      </c>
    </row>
    <row r="434" spans="1:9" x14ac:dyDescent="0.3">
      <c r="A434">
        <v>36155</v>
      </c>
      <c r="B434">
        <v>113</v>
      </c>
      <c r="C434" t="s">
        <v>109</v>
      </c>
      <c r="D434">
        <v>122</v>
      </c>
      <c r="E434" t="s">
        <v>28</v>
      </c>
      <c r="F434" s="22">
        <v>45558</v>
      </c>
      <c r="G434" t="s">
        <v>457</v>
      </c>
      <c r="H434" t="s">
        <v>573</v>
      </c>
      <c r="I434">
        <v>-388.55</v>
      </c>
    </row>
    <row r="435" spans="1:9" x14ac:dyDescent="0.3">
      <c r="A435">
        <v>36156</v>
      </c>
      <c r="B435">
        <v>113</v>
      </c>
      <c r="C435" t="s">
        <v>109</v>
      </c>
      <c r="D435">
        <v>122</v>
      </c>
      <c r="E435" t="s">
        <v>28</v>
      </c>
      <c r="F435" s="22">
        <v>45558</v>
      </c>
      <c r="G435" t="s">
        <v>457</v>
      </c>
      <c r="H435" t="s">
        <v>471</v>
      </c>
      <c r="I435">
        <v>-551.79999999999995</v>
      </c>
    </row>
    <row r="436" spans="1:9" x14ac:dyDescent="0.3">
      <c r="A436">
        <v>36157</v>
      </c>
      <c r="B436">
        <v>113</v>
      </c>
      <c r="C436" t="s">
        <v>109</v>
      </c>
      <c r="D436">
        <v>122</v>
      </c>
      <c r="E436" t="s">
        <v>28</v>
      </c>
      <c r="F436" s="22">
        <v>45558</v>
      </c>
      <c r="G436" t="s">
        <v>457</v>
      </c>
      <c r="H436" t="s">
        <v>497</v>
      </c>
      <c r="I436">
        <v>-635.23</v>
      </c>
    </row>
    <row r="437" spans="1:9" x14ac:dyDescent="0.3">
      <c r="A437">
        <v>36158</v>
      </c>
      <c r="B437">
        <v>113</v>
      </c>
      <c r="C437" t="s">
        <v>109</v>
      </c>
      <c r="D437">
        <v>122</v>
      </c>
      <c r="E437" t="s">
        <v>28</v>
      </c>
      <c r="F437" s="22">
        <v>45558</v>
      </c>
      <c r="G437" t="s">
        <v>457</v>
      </c>
      <c r="H437" t="s">
        <v>484</v>
      </c>
      <c r="I437">
        <v>-964</v>
      </c>
    </row>
    <row r="438" spans="1:9" x14ac:dyDescent="0.3">
      <c r="A438">
        <v>36159</v>
      </c>
      <c r="B438">
        <v>113</v>
      </c>
      <c r="C438" t="s">
        <v>109</v>
      </c>
      <c r="D438">
        <v>122</v>
      </c>
      <c r="E438" t="s">
        <v>28</v>
      </c>
      <c r="F438" s="22">
        <v>45558</v>
      </c>
      <c r="G438" t="s">
        <v>457</v>
      </c>
      <c r="H438" t="s">
        <v>568</v>
      </c>
      <c r="I438">
        <v>-470</v>
      </c>
    </row>
    <row r="439" spans="1:9" x14ac:dyDescent="0.3">
      <c r="A439">
        <v>36160</v>
      </c>
      <c r="B439">
        <v>113</v>
      </c>
      <c r="C439" t="s">
        <v>109</v>
      </c>
      <c r="D439">
        <v>122</v>
      </c>
      <c r="E439" t="s">
        <v>28</v>
      </c>
      <c r="F439" s="22">
        <v>45558</v>
      </c>
      <c r="G439" t="s">
        <v>457</v>
      </c>
      <c r="H439" t="s">
        <v>544</v>
      </c>
      <c r="I439">
        <v>-310.44</v>
      </c>
    </row>
    <row r="440" spans="1:9" x14ac:dyDescent="0.3">
      <c r="A440">
        <v>36161</v>
      </c>
      <c r="B440">
        <v>113</v>
      </c>
      <c r="C440" t="s">
        <v>109</v>
      </c>
      <c r="D440">
        <v>122</v>
      </c>
      <c r="E440" t="s">
        <v>28</v>
      </c>
      <c r="F440" s="22">
        <v>45558</v>
      </c>
      <c r="G440" t="s">
        <v>457</v>
      </c>
      <c r="H440" t="s">
        <v>503</v>
      </c>
      <c r="I440">
        <v>-2390.3000000000002</v>
      </c>
    </row>
    <row r="441" spans="1:9" x14ac:dyDescent="0.3">
      <c r="A441">
        <v>36162</v>
      </c>
      <c r="B441">
        <v>113</v>
      </c>
      <c r="C441" t="s">
        <v>109</v>
      </c>
      <c r="D441">
        <v>122</v>
      </c>
      <c r="E441" t="s">
        <v>28</v>
      </c>
      <c r="F441" s="22">
        <v>45558</v>
      </c>
      <c r="G441" t="s">
        <v>457</v>
      </c>
      <c r="H441" t="s">
        <v>482</v>
      </c>
      <c r="I441">
        <v>-1716.78</v>
      </c>
    </row>
    <row r="442" spans="1:9" x14ac:dyDescent="0.3">
      <c r="A442">
        <v>36163</v>
      </c>
      <c r="B442">
        <v>113</v>
      </c>
      <c r="C442" t="s">
        <v>109</v>
      </c>
      <c r="D442">
        <v>122</v>
      </c>
      <c r="E442" t="s">
        <v>28</v>
      </c>
      <c r="F442" s="22">
        <v>45558</v>
      </c>
      <c r="G442" t="s">
        <v>457</v>
      </c>
      <c r="H442" t="s">
        <v>503</v>
      </c>
      <c r="I442">
        <v>-2823.51</v>
      </c>
    </row>
    <row r="443" spans="1:9" x14ac:dyDescent="0.3">
      <c r="A443">
        <v>36164</v>
      </c>
      <c r="B443">
        <v>113</v>
      </c>
      <c r="C443" t="s">
        <v>109</v>
      </c>
      <c r="D443">
        <v>122</v>
      </c>
      <c r="E443" t="s">
        <v>28</v>
      </c>
      <c r="F443" s="22">
        <v>45558</v>
      </c>
      <c r="G443" t="s">
        <v>457</v>
      </c>
      <c r="H443" t="s">
        <v>503</v>
      </c>
      <c r="I443">
        <v>-2505.86</v>
      </c>
    </row>
    <row r="444" spans="1:9" x14ac:dyDescent="0.3">
      <c r="A444">
        <v>36165</v>
      </c>
      <c r="B444">
        <v>113</v>
      </c>
      <c r="C444" t="s">
        <v>109</v>
      </c>
      <c r="D444">
        <v>122</v>
      </c>
      <c r="E444" t="s">
        <v>28</v>
      </c>
      <c r="F444" s="22">
        <v>45558</v>
      </c>
      <c r="G444" t="s">
        <v>457</v>
      </c>
      <c r="H444" t="s">
        <v>490</v>
      </c>
      <c r="I444">
        <v>-736.03</v>
      </c>
    </row>
    <row r="445" spans="1:9" x14ac:dyDescent="0.3">
      <c r="A445">
        <v>36166</v>
      </c>
      <c r="B445">
        <v>113</v>
      </c>
      <c r="C445" t="s">
        <v>109</v>
      </c>
      <c r="D445">
        <v>122</v>
      </c>
      <c r="E445" t="s">
        <v>28</v>
      </c>
      <c r="F445" s="22">
        <v>45558</v>
      </c>
      <c r="G445" t="s">
        <v>457</v>
      </c>
      <c r="H445" t="s">
        <v>518</v>
      </c>
      <c r="I445">
        <v>-5478.58</v>
      </c>
    </row>
    <row r="446" spans="1:9" x14ac:dyDescent="0.3">
      <c r="A446">
        <v>36167</v>
      </c>
      <c r="B446">
        <v>113</v>
      </c>
      <c r="C446" t="s">
        <v>109</v>
      </c>
      <c r="D446">
        <v>122</v>
      </c>
      <c r="E446" t="s">
        <v>28</v>
      </c>
      <c r="F446" s="22">
        <v>45558</v>
      </c>
      <c r="G446" t="s">
        <v>457</v>
      </c>
      <c r="H446" t="s">
        <v>478</v>
      </c>
      <c r="I446">
        <v>-429.5</v>
      </c>
    </row>
    <row r="447" spans="1:9" x14ac:dyDescent="0.3">
      <c r="A447">
        <v>36168</v>
      </c>
      <c r="B447">
        <v>113</v>
      </c>
      <c r="C447" t="s">
        <v>109</v>
      </c>
      <c r="D447">
        <v>122</v>
      </c>
      <c r="E447" t="s">
        <v>28</v>
      </c>
      <c r="F447" s="22">
        <v>45558</v>
      </c>
      <c r="G447" t="s">
        <v>457</v>
      </c>
      <c r="H447" t="s">
        <v>484</v>
      </c>
      <c r="I447">
        <v>-968.1</v>
      </c>
    </row>
    <row r="448" spans="1:9" x14ac:dyDescent="0.3">
      <c r="A448">
        <v>36169</v>
      </c>
      <c r="B448">
        <v>113</v>
      </c>
      <c r="C448" t="s">
        <v>109</v>
      </c>
      <c r="D448">
        <v>122</v>
      </c>
      <c r="E448" t="s">
        <v>28</v>
      </c>
      <c r="F448" s="22">
        <v>45558</v>
      </c>
      <c r="G448" t="s">
        <v>457</v>
      </c>
      <c r="H448" t="s">
        <v>497</v>
      </c>
      <c r="I448">
        <v>-1495.6</v>
      </c>
    </row>
    <row r="449" spans="1:9" x14ac:dyDescent="0.3">
      <c r="A449">
        <v>36170</v>
      </c>
      <c r="B449">
        <v>113</v>
      </c>
      <c r="C449" t="s">
        <v>109</v>
      </c>
      <c r="D449">
        <v>122</v>
      </c>
      <c r="E449" t="s">
        <v>28</v>
      </c>
      <c r="F449" s="22">
        <v>45558</v>
      </c>
      <c r="G449" t="s">
        <v>457</v>
      </c>
      <c r="H449" t="s">
        <v>546</v>
      </c>
      <c r="I449">
        <v>-396.27</v>
      </c>
    </row>
    <row r="450" spans="1:9" x14ac:dyDescent="0.3">
      <c r="A450">
        <v>36171</v>
      </c>
      <c r="B450">
        <v>113</v>
      </c>
      <c r="C450" t="s">
        <v>109</v>
      </c>
      <c r="D450">
        <v>122</v>
      </c>
      <c r="E450" t="s">
        <v>28</v>
      </c>
      <c r="F450" s="22">
        <v>45558</v>
      </c>
      <c r="G450" t="s">
        <v>457</v>
      </c>
      <c r="H450" t="s">
        <v>507</v>
      </c>
      <c r="I450">
        <v>-181.47</v>
      </c>
    </row>
    <row r="451" spans="1:9" x14ac:dyDescent="0.3">
      <c r="A451">
        <v>36172</v>
      </c>
      <c r="B451">
        <v>113</v>
      </c>
      <c r="C451" t="s">
        <v>109</v>
      </c>
      <c r="D451">
        <v>122</v>
      </c>
      <c r="E451" t="s">
        <v>28</v>
      </c>
      <c r="F451" s="22">
        <v>45558</v>
      </c>
      <c r="G451" t="s">
        <v>457</v>
      </c>
      <c r="H451" t="s">
        <v>564</v>
      </c>
      <c r="I451">
        <v>-487.78</v>
      </c>
    </row>
    <row r="452" spans="1:9" x14ac:dyDescent="0.3">
      <c r="A452">
        <v>36173</v>
      </c>
      <c r="B452">
        <v>113</v>
      </c>
      <c r="C452" t="s">
        <v>109</v>
      </c>
      <c r="D452">
        <v>122</v>
      </c>
      <c r="E452" t="s">
        <v>28</v>
      </c>
      <c r="F452" s="22">
        <v>45558</v>
      </c>
      <c r="G452" t="s">
        <v>457</v>
      </c>
      <c r="H452" t="s">
        <v>597</v>
      </c>
      <c r="I452">
        <v>-480.26</v>
      </c>
    </row>
    <row r="453" spans="1:9" x14ac:dyDescent="0.3">
      <c r="A453">
        <v>36174</v>
      </c>
      <c r="B453">
        <v>113</v>
      </c>
      <c r="C453" t="s">
        <v>109</v>
      </c>
      <c r="D453">
        <v>122</v>
      </c>
      <c r="E453" t="s">
        <v>28</v>
      </c>
      <c r="F453" s="22">
        <v>45558</v>
      </c>
      <c r="G453" t="s">
        <v>457</v>
      </c>
      <c r="H453" t="s">
        <v>511</v>
      </c>
      <c r="I453">
        <v>-705</v>
      </c>
    </row>
    <row r="454" spans="1:9" x14ac:dyDescent="0.3">
      <c r="A454">
        <v>36175</v>
      </c>
      <c r="B454">
        <v>113</v>
      </c>
      <c r="C454" t="s">
        <v>109</v>
      </c>
      <c r="D454">
        <v>122</v>
      </c>
      <c r="E454" t="s">
        <v>28</v>
      </c>
      <c r="F454" s="22">
        <v>45558</v>
      </c>
      <c r="G454" t="s">
        <v>457</v>
      </c>
      <c r="H454" t="s">
        <v>526</v>
      </c>
      <c r="I454">
        <v>-1187.5</v>
      </c>
    </row>
    <row r="455" spans="1:9" x14ac:dyDescent="0.3">
      <c r="A455">
        <v>36176</v>
      </c>
      <c r="B455">
        <v>113</v>
      </c>
      <c r="C455" t="s">
        <v>109</v>
      </c>
      <c r="D455">
        <v>122</v>
      </c>
      <c r="E455" t="s">
        <v>28</v>
      </c>
      <c r="F455" s="22">
        <v>45558</v>
      </c>
      <c r="G455" t="s">
        <v>457</v>
      </c>
      <c r="H455" t="s">
        <v>497</v>
      </c>
      <c r="I455">
        <v>-126</v>
      </c>
    </row>
    <row r="456" spans="1:9" x14ac:dyDescent="0.3">
      <c r="A456">
        <v>36177</v>
      </c>
      <c r="B456">
        <v>113</v>
      </c>
      <c r="C456" t="s">
        <v>109</v>
      </c>
      <c r="D456">
        <v>122</v>
      </c>
      <c r="E456" t="s">
        <v>28</v>
      </c>
      <c r="F456" s="22">
        <v>45558</v>
      </c>
      <c r="G456" t="s">
        <v>457</v>
      </c>
      <c r="H456" t="s">
        <v>515</v>
      </c>
      <c r="I456">
        <v>-568.5</v>
      </c>
    </row>
    <row r="457" spans="1:9" x14ac:dyDescent="0.3">
      <c r="A457">
        <v>36178</v>
      </c>
      <c r="B457">
        <v>113</v>
      </c>
      <c r="C457" t="s">
        <v>109</v>
      </c>
      <c r="D457">
        <v>122</v>
      </c>
      <c r="E457" t="s">
        <v>28</v>
      </c>
      <c r="F457" s="22">
        <v>45558</v>
      </c>
      <c r="G457" t="s">
        <v>457</v>
      </c>
      <c r="H457" t="s">
        <v>478</v>
      </c>
      <c r="I457">
        <v>-319.5</v>
      </c>
    </row>
    <row r="458" spans="1:9" x14ac:dyDescent="0.3">
      <c r="A458">
        <v>36179</v>
      </c>
      <c r="B458">
        <v>113</v>
      </c>
      <c r="C458" t="s">
        <v>109</v>
      </c>
      <c r="D458">
        <v>122</v>
      </c>
      <c r="E458" t="s">
        <v>28</v>
      </c>
      <c r="F458" s="22">
        <v>45558</v>
      </c>
      <c r="G458" t="s">
        <v>457</v>
      </c>
      <c r="H458" t="s">
        <v>485</v>
      </c>
      <c r="I458">
        <v>-490</v>
      </c>
    </row>
    <row r="459" spans="1:9" x14ac:dyDescent="0.3">
      <c r="A459">
        <v>36180</v>
      </c>
      <c r="B459">
        <v>113</v>
      </c>
      <c r="C459" t="s">
        <v>109</v>
      </c>
      <c r="D459">
        <v>122</v>
      </c>
      <c r="E459" t="s">
        <v>28</v>
      </c>
      <c r="F459" s="22">
        <v>45558</v>
      </c>
      <c r="G459" t="s">
        <v>457</v>
      </c>
      <c r="H459" t="s">
        <v>489</v>
      </c>
      <c r="I459">
        <v>-1065.7</v>
      </c>
    </row>
    <row r="460" spans="1:9" x14ac:dyDescent="0.3">
      <c r="A460">
        <v>36181</v>
      </c>
      <c r="B460">
        <v>113</v>
      </c>
      <c r="C460" t="s">
        <v>109</v>
      </c>
      <c r="D460">
        <v>122</v>
      </c>
      <c r="E460" t="s">
        <v>28</v>
      </c>
      <c r="F460" s="22">
        <v>45558</v>
      </c>
      <c r="G460" t="s">
        <v>457</v>
      </c>
      <c r="H460" t="s">
        <v>510</v>
      </c>
      <c r="I460">
        <v>-2070.79</v>
      </c>
    </row>
    <row r="461" spans="1:9" x14ac:dyDescent="0.3">
      <c r="A461">
        <v>36182</v>
      </c>
      <c r="B461">
        <v>113</v>
      </c>
      <c r="C461" t="s">
        <v>109</v>
      </c>
      <c r="D461">
        <v>122</v>
      </c>
      <c r="E461" t="s">
        <v>28</v>
      </c>
      <c r="F461" s="22">
        <v>45558</v>
      </c>
      <c r="G461" t="s">
        <v>457</v>
      </c>
      <c r="H461" t="s">
        <v>512</v>
      </c>
      <c r="I461">
        <v>-315</v>
      </c>
    </row>
    <row r="462" spans="1:9" x14ac:dyDescent="0.3">
      <c r="A462">
        <v>36183</v>
      </c>
      <c r="B462">
        <v>113</v>
      </c>
      <c r="C462" t="s">
        <v>109</v>
      </c>
      <c r="D462">
        <v>122</v>
      </c>
      <c r="E462" t="s">
        <v>28</v>
      </c>
      <c r="F462" s="22">
        <v>45558</v>
      </c>
      <c r="G462" t="s">
        <v>457</v>
      </c>
      <c r="H462" t="s">
        <v>623</v>
      </c>
      <c r="I462">
        <v>-410.2</v>
      </c>
    </row>
    <row r="463" spans="1:9" x14ac:dyDescent="0.3">
      <c r="A463">
        <v>36184</v>
      </c>
      <c r="B463">
        <v>113</v>
      </c>
      <c r="C463" t="s">
        <v>109</v>
      </c>
      <c r="D463">
        <v>122</v>
      </c>
      <c r="E463" t="s">
        <v>28</v>
      </c>
      <c r="F463" s="22">
        <v>45558</v>
      </c>
      <c r="G463" t="s">
        <v>457</v>
      </c>
      <c r="H463" t="s">
        <v>518</v>
      </c>
      <c r="I463">
        <v>-5491.07</v>
      </c>
    </row>
    <row r="464" spans="1:9" x14ac:dyDescent="0.3">
      <c r="A464">
        <v>36185</v>
      </c>
      <c r="B464">
        <v>113</v>
      </c>
      <c r="C464" t="s">
        <v>109</v>
      </c>
      <c r="D464">
        <v>122</v>
      </c>
      <c r="E464" t="s">
        <v>28</v>
      </c>
      <c r="F464" s="22">
        <v>45558</v>
      </c>
      <c r="G464" t="s">
        <v>457</v>
      </c>
      <c r="H464" t="s">
        <v>483</v>
      </c>
      <c r="I464">
        <v>-821.94</v>
      </c>
    </row>
    <row r="465" spans="1:9" x14ac:dyDescent="0.3">
      <c r="A465">
        <v>36186</v>
      </c>
      <c r="B465">
        <v>113</v>
      </c>
      <c r="C465" t="s">
        <v>109</v>
      </c>
      <c r="D465">
        <v>122</v>
      </c>
      <c r="E465" t="s">
        <v>28</v>
      </c>
      <c r="F465" s="22">
        <v>45558</v>
      </c>
      <c r="G465" t="s">
        <v>457</v>
      </c>
      <c r="H465" t="s">
        <v>493</v>
      </c>
      <c r="I465">
        <v>-787.3</v>
      </c>
    </row>
    <row r="466" spans="1:9" x14ac:dyDescent="0.3">
      <c r="A466">
        <v>36187</v>
      </c>
      <c r="B466">
        <v>113</v>
      </c>
      <c r="C466" t="s">
        <v>109</v>
      </c>
      <c r="D466">
        <v>122</v>
      </c>
      <c r="E466" t="s">
        <v>28</v>
      </c>
      <c r="F466" s="22">
        <v>45558</v>
      </c>
      <c r="G466" t="s">
        <v>457</v>
      </c>
      <c r="H466" t="s">
        <v>481</v>
      </c>
      <c r="I466">
        <v>-1250</v>
      </c>
    </row>
    <row r="467" spans="1:9" x14ac:dyDescent="0.3">
      <c r="A467">
        <v>36188</v>
      </c>
      <c r="B467">
        <v>113</v>
      </c>
      <c r="C467" t="s">
        <v>109</v>
      </c>
      <c r="D467">
        <v>122</v>
      </c>
      <c r="E467" t="s">
        <v>28</v>
      </c>
      <c r="F467" s="22">
        <v>45558</v>
      </c>
      <c r="G467" t="s">
        <v>457</v>
      </c>
      <c r="H467" t="s">
        <v>482</v>
      </c>
      <c r="I467">
        <v>-1082.9000000000001</v>
      </c>
    </row>
    <row r="468" spans="1:9" x14ac:dyDescent="0.3">
      <c r="A468">
        <v>36189</v>
      </c>
      <c r="B468">
        <v>113</v>
      </c>
      <c r="C468" t="s">
        <v>109</v>
      </c>
      <c r="D468">
        <v>122</v>
      </c>
      <c r="E468" t="s">
        <v>28</v>
      </c>
      <c r="F468" s="22">
        <v>45558</v>
      </c>
      <c r="G468" t="s">
        <v>457</v>
      </c>
      <c r="H468" t="s">
        <v>477</v>
      </c>
      <c r="I468">
        <v>-1769.49</v>
      </c>
    </row>
    <row r="469" spans="1:9" x14ac:dyDescent="0.3">
      <c r="A469">
        <v>36190</v>
      </c>
      <c r="B469">
        <v>113</v>
      </c>
      <c r="C469" t="s">
        <v>109</v>
      </c>
      <c r="D469">
        <v>122</v>
      </c>
      <c r="E469" t="s">
        <v>28</v>
      </c>
      <c r="F469" s="22">
        <v>45558</v>
      </c>
      <c r="G469" t="s">
        <v>457</v>
      </c>
      <c r="H469" t="s">
        <v>477</v>
      </c>
      <c r="I469">
        <v>-1573.78</v>
      </c>
    </row>
    <row r="470" spans="1:9" x14ac:dyDescent="0.3">
      <c r="A470">
        <v>36191</v>
      </c>
      <c r="B470">
        <v>113</v>
      </c>
      <c r="C470" t="s">
        <v>109</v>
      </c>
      <c r="D470">
        <v>122</v>
      </c>
      <c r="E470" t="s">
        <v>28</v>
      </c>
      <c r="F470" s="22">
        <v>45558</v>
      </c>
      <c r="G470" t="s">
        <v>457</v>
      </c>
      <c r="H470" t="s">
        <v>649</v>
      </c>
      <c r="I470">
        <v>-12.3</v>
      </c>
    </row>
    <row r="471" spans="1:9" x14ac:dyDescent="0.3">
      <c r="A471">
        <v>34257</v>
      </c>
      <c r="B471">
        <v>113</v>
      </c>
      <c r="C471" t="s">
        <v>109</v>
      </c>
      <c r="D471">
        <v>122</v>
      </c>
      <c r="E471" t="s">
        <v>28</v>
      </c>
      <c r="F471" s="22">
        <v>45555</v>
      </c>
      <c r="G471" t="s">
        <v>454</v>
      </c>
      <c r="H471" t="s">
        <v>504</v>
      </c>
      <c r="I471">
        <v>2950</v>
      </c>
    </row>
    <row r="472" spans="1:9" x14ac:dyDescent="0.3">
      <c r="A472">
        <v>34258</v>
      </c>
      <c r="B472">
        <v>113</v>
      </c>
      <c r="C472" t="s">
        <v>109</v>
      </c>
      <c r="D472">
        <v>122</v>
      </c>
      <c r="E472" t="s">
        <v>28</v>
      </c>
      <c r="F472" s="22">
        <v>45555</v>
      </c>
      <c r="G472" t="s">
        <v>454</v>
      </c>
      <c r="H472" t="s">
        <v>626</v>
      </c>
      <c r="I472">
        <v>683.72</v>
      </c>
    </row>
    <row r="473" spans="1:9" x14ac:dyDescent="0.3">
      <c r="A473">
        <v>34259</v>
      </c>
      <c r="B473">
        <v>113</v>
      </c>
      <c r="C473" t="s">
        <v>109</v>
      </c>
      <c r="D473">
        <v>122</v>
      </c>
      <c r="E473" t="s">
        <v>28</v>
      </c>
      <c r="F473" s="22">
        <v>45555</v>
      </c>
      <c r="G473" t="s">
        <v>454</v>
      </c>
      <c r="H473" t="s">
        <v>650</v>
      </c>
      <c r="I473">
        <v>28.8</v>
      </c>
    </row>
    <row r="474" spans="1:9" x14ac:dyDescent="0.3">
      <c r="A474">
        <v>34260</v>
      </c>
      <c r="B474">
        <v>113</v>
      </c>
      <c r="C474" t="s">
        <v>109</v>
      </c>
      <c r="D474">
        <v>122</v>
      </c>
      <c r="E474" t="s">
        <v>28</v>
      </c>
      <c r="F474" s="22">
        <v>45555</v>
      </c>
      <c r="G474" t="s">
        <v>457</v>
      </c>
      <c r="H474" t="s">
        <v>540</v>
      </c>
      <c r="I474">
        <v>-31018.959999999999</v>
      </c>
    </row>
    <row r="475" spans="1:9" x14ac:dyDescent="0.3">
      <c r="A475">
        <v>34251</v>
      </c>
      <c r="B475">
        <v>113</v>
      </c>
      <c r="C475" t="s">
        <v>109</v>
      </c>
      <c r="D475">
        <v>122</v>
      </c>
      <c r="E475" t="s">
        <v>28</v>
      </c>
      <c r="F475" s="22">
        <v>45554</v>
      </c>
      <c r="G475" t="s">
        <v>454</v>
      </c>
      <c r="H475" t="s">
        <v>459</v>
      </c>
      <c r="I475">
        <v>213.73</v>
      </c>
    </row>
    <row r="476" spans="1:9" x14ac:dyDescent="0.3">
      <c r="A476">
        <v>34252</v>
      </c>
      <c r="B476">
        <v>113</v>
      </c>
      <c r="C476" t="s">
        <v>109</v>
      </c>
      <c r="D476">
        <v>122</v>
      </c>
      <c r="E476" t="s">
        <v>28</v>
      </c>
      <c r="F476" s="22">
        <v>45554</v>
      </c>
      <c r="G476" t="s">
        <v>454</v>
      </c>
      <c r="H476" t="s">
        <v>651</v>
      </c>
      <c r="I476">
        <v>28.8</v>
      </c>
    </row>
    <row r="477" spans="1:9" x14ac:dyDescent="0.3">
      <c r="A477">
        <v>34253</v>
      </c>
      <c r="B477">
        <v>113</v>
      </c>
      <c r="C477" t="s">
        <v>109</v>
      </c>
      <c r="D477">
        <v>122</v>
      </c>
      <c r="E477" t="s">
        <v>28</v>
      </c>
      <c r="F477" s="22">
        <v>45554</v>
      </c>
      <c r="G477" t="s">
        <v>457</v>
      </c>
      <c r="H477" t="s">
        <v>466</v>
      </c>
      <c r="I477">
        <v>-7980</v>
      </c>
    </row>
    <row r="478" spans="1:9" x14ac:dyDescent="0.3">
      <c r="A478">
        <v>34254</v>
      </c>
      <c r="B478">
        <v>113</v>
      </c>
      <c r="C478" t="s">
        <v>109</v>
      </c>
      <c r="D478">
        <v>122</v>
      </c>
      <c r="E478" t="s">
        <v>28</v>
      </c>
      <c r="F478" s="22">
        <v>45554</v>
      </c>
      <c r="G478" t="s">
        <v>457</v>
      </c>
      <c r="H478" t="s">
        <v>652</v>
      </c>
      <c r="I478">
        <v>-12.3</v>
      </c>
    </row>
    <row r="479" spans="1:9" x14ac:dyDescent="0.3">
      <c r="A479">
        <v>34255</v>
      </c>
      <c r="B479">
        <v>113</v>
      </c>
      <c r="C479" t="s">
        <v>109</v>
      </c>
      <c r="D479">
        <v>122</v>
      </c>
      <c r="E479" t="s">
        <v>28</v>
      </c>
      <c r="F479" s="22">
        <v>45554</v>
      </c>
      <c r="G479" t="s">
        <v>457</v>
      </c>
      <c r="H479" t="s">
        <v>653</v>
      </c>
      <c r="I479">
        <v>-15.07</v>
      </c>
    </row>
    <row r="480" spans="1:9" x14ac:dyDescent="0.3">
      <c r="A480">
        <v>34198</v>
      </c>
      <c r="B480">
        <v>113</v>
      </c>
      <c r="C480" t="s">
        <v>109</v>
      </c>
      <c r="D480">
        <v>122</v>
      </c>
      <c r="E480" t="s">
        <v>28</v>
      </c>
      <c r="F480" s="22">
        <v>45553</v>
      </c>
      <c r="G480" t="s">
        <v>454</v>
      </c>
      <c r="H480" t="s">
        <v>654</v>
      </c>
      <c r="I480">
        <v>115.2</v>
      </c>
    </row>
    <row r="481" spans="1:9" x14ac:dyDescent="0.3">
      <c r="A481">
        <v>34199</v>
      </c>
      <c r="B481">
        <v>113</v>
      </c>
      <c r="C481" t="s">
        <v>109</v>
      </c>
      <c r="D481">
        <v>122</v>
      </c>
      <c r="E481" t="s">
        <v>28</v>
      </c>
      <c r="F481" s="22">
        <v>45553</v>
      </c>
      <c r="G481" t="s">
        <v>457</v>
      </c>
      <c r="H481" t="s">
        <v>532</v>
      </c>
      <c r="I481">
        <v>-18642.02</v>
      </c>
    </row>
    <row r="482" spans="1:9" x14ac:dyDescent="0.3">
      <c r="A482">
        <v>34200</v>
      </c>
      <c r="B482">
        <v>113</v>
      </c>
      <c r="C482" t="s">
        <v>109</v>
      </c>
      <c r="D482">
        <v>122</v>
      </c>
      <c r="E482" t="s">
        <v>28</v>
      </c>
      <c r="F482" s="22">
        <v>45553</v>
      </c>
      <c r="G482" t="s">
        <v>457</v>
      </c>
      <c r="H482" t="s">
        <v>532</v>
      </c>
      <c r="I482">
        <v>-10054.9</v>
      </c>
    </row>
    <row r="483" spans="1:9" x14ac:dyDescent="0.3">
      <c r="A483">
        <v>34201</v>
      </c>
      <c r="B483">
        <v>113</v>
      </c>
      <c r="C483" t="s">
        <v>109</v>
      </c>
      <c r="D483">
        <v>122</v>
      </c>
      <c r="E483" t="s">
        <v>28</v>
      </c>
      <c r="F483" s="22">
        <v>45553</v>
      </c>
      <c r="G483" t="s">
        <v>457</v>
      </c>
      <c r="H483" t="s">
        <v>539</v>
      </c>
      <c r="I483">
        <v>-3590.36</v>
      </c>
    </row>
    <row r="484" spans="1:9" x14ac:dyDescent="0.3">
      <c r="A484">
        <v>34202</v>
      </c>
      <c r="B484">
        <v>113</v>
      </c>
      <c r="C484" t="s">
        <v>109</v>
      </c>
      <c r="D484">
        <v>122</v>
      </c>
      <c r="E484" t="s">
        <v>28</v>
      </c>
      <c r="F484" s="22">
        <v>45553</v>
      </c>
      <c r="G484" t="s">
        <v>457</v>
      </c>
      <c r="H484" t="s">
        <v>539</v>
      </c>
      <c r="I484">
        <v>-35683.68</v>
      </c>
    </row>
    <row r="485" spans="1:9" x14ac:dyDescent="0.3">
      <c r="A485">
        <v>34203</v>
      </c>
      <c r="B485">
        <v>113</v>
      </c>
      <c r="C485" t="s">
        <v>109</v>
      </c>
      <c r="D485">
        <v>122</v>
      </c>
      <c r="E485" t="s">
        <v>28</v>
      </c>
      <c r="F485" s="22">
        <v>45553</v>
      </c>
      <c r="G485" t="s">
        <v>457</v>
      </c>
      <c r="H485" t="s">
        <v>539</v>
      </c>
      <c r="I485">
        <v>-13056.34</v>
      </c>
    </row>
    <row r="486" spans="1:9" x14ac:dyDescent="0.3">
      <c r="A486">
        <v>34204</v>
      </c>
      <c r="B486">
        <v>113</v>
      </c>
      <c r="C486" t="s">
        <v>109</v>
      </c>
      <c r="D486">
        <v>122</v>
      </c>
      <c r="E486" t="s">
        <v>28</v>
      </c>
      <c r="F486" s="22">
        <v>45553</v>
      </c>
      <c r="G486" t="s">
        <v>457</v>
      </c>
      <c r="H486" t="s">
        <v>539</v>
      </c>
      <c r="I486">
        <v>-60</v>
      </c>
    </row>
    <row r="487" spans="1:9" x14ac:dyDescent="0.3">
      <c r="A487">
        <v>34205</v>
      </c>
      <c r="B487">
        <v>113</v>
      </c>
      <c r="C487" t="s">
        <v>109</v>
      </c>
      <c r="D487">
        <v>122</v>
      </c>
      <c r="E487" t="s">
        <v>28</v>
      </c>
      <c r="F487" s="22">
        <v>45553</v>
      </c>
      <c r="G487" t="s">
        <v>457</v>
      </c>
      <c r="H487" t="s">
        <v>539</v>
      </c>
      <c r="I487">
        <v>-56.84</v>
      </c>
    </row>
    <row r="488" spans="1:9" x14ac:dyDescent="0.3">
      <c r="A488">
        <v>34206</v>
      </c>
      <c r="B488">
        <v>113</v>
      </c>
      <c r="C488" t="s">
        <v>109</v>
      </c>
      <c r="D488">
        <v>122</v>
      </c>
      <c r="E488" t="s">
        <v>28</v>
      </c>
      <c r="F488" s="22">
        <v>45553</v>
      </c>
      <c r="G488" t="s">
        <v>457</v>
      </c>
      <c r="H488" t="s">
        <v>539</v>
      </c>
      <c r="I488">
        <v>-186</v>
      </c>
    </row>
    <row r="489" spans="1:9" x14ac:dyDescent="0.3">
      <c r="A489">
        <v>34207</v>
      </c>
      <c r="B489">
        <v>113</v>
      </c>
      <c r="C489" t="s">
        <v>109</v>
      </c>
      <c r="D489">
        <v>122</v>
      </c>
      <c r="E489" t="s">
        <v>28</v>
      </c>
      <c r="F489" s="22">
        <v>45553</v>
      </c>
      <c r="G489" t="s">
        <v>457</v>
      </c>
      <c r="H489" t="s">
        <v>633</v>
      </c>
      <c r="I489">
        <v>-4497.8599999999997</v>
      </c>
    </row>
    <row r="490" spans="1:9" x14ac:dyDescent="0.3">
      <c r="A490">
        <v>34208</v>
      </c>
      <c r="B490">
        <v>113</v>
      </c>
      <c r="C490" t="s">
        <v>109</v>
      </c>
      <c r="D490">
        <v>122</v>
      </c>
      <c r="E490" t="s">
        <v>28</v>
      </c>
      <c r="F490" s="22">
        <v>45553</v>
      </c>
      <c r="G490" t="s">
        <v>457</v>
      </c>
      <c r="H490" t="s">
        <v>537</v>
      </c>
      <c r="I490">
        <v>-1500</v>
      </c>
    </row>
    <row r="491" spans="1:9" x14ac:dyDescent="0.3">
      <c r="A491">
        <v>34209</v>
      </c>
      <c r="B491">
        <v>113</v>
      </c>
      <c r="C491" t="s">
        <v>109</v>
      </c>
      <c r="D491">
        <v>122</v>
      </c>
      <c r="E491" t="s">
        <v>28</v>
      </c>
      <c r="F491" s="22">
        <v>45553</v>
      </c>
      <c r="G491" t="s">
        <v>457</v>
      </c>
      <c r="H491" t="s">
        <v>465</v>
      </c>
      <c r="I491">
        <v>-1550</v>
      </c>
    </row>
    <row r="492" spans="1:9" x14ac:dyDescent="0.3">
      <c r="A492">
        <v>34210</v>
      </c>
      <c r="B492">
        <v>113</v>
      </c>
      <c r="C492" t="s">
        <v>109</v>
      </c>
      <c r="D492">
        <v>122</v>
      </c>
      <c r="E492" t="s">
        <v>28</v>
      </c>
      <c r="F492" s="22">
        <v>45553</v>
      </c>
      <c r="G492" t="s">
        <v>457</v>
      </c>
      <c r="H492" t="s">
        <v>655</v>
      </c>
      <c r="I492">
        <v>-10372.709999999999</v>
      </c>
    </row>
    <row r="493" spans="1:9" x14ac:dyDescent="0.3">
      <c r="A493">
        <v>34211</v>
      </c>
      <c r="B493">
        <v>113</v>
      </c>
      <c r="C493" t="s">
        <v>109</v>
      </c>
      <c r="D493">
        <v>122</v>
      </c>
      <c r="E493" t="s">
        <v>28</v>
      </c>
      <c r="F493" s="22">
        <v>45553</v>
      </c>
      <c r="G493" t="s">
        <v>457</v>
      </c>
      <c r="H493" t="s">
        <v>656</v>
      </c>
      <c r="I493">
        <v>-737.24</v>
      </c>
    </row>
    <row r="494" spans="1:9" x14ac:dyDescent="0.3">
      <c r="A494">
        <v>34212</v>
      </c>
      <c r="B494">
        <v>113</v>
      </c>
      <c r="C494" t="s">
        <v>109</v>
      </c>
      <c r="D494">
        <v>122</v>
      </c>
      <c r="E494" t="s">
        <v>28</v>
      </c>
      <c r="F494" s="22">
        <v>45553</v>
      </c>
      <c r="G494" t="s">
        <v>457</v>
      </c>
      <c r="H494" t="s">
        <v>655</v>
      </c>
      <c r="I494">
        <v>-1651.09</v>
      </c>
    </row>
    <row r="495" spans="1:9" x14ac:dyDescent="0.3">
      <c r="A495">
        <v>34213</v>
      </c>
      <c r="B495">
        <v>113</v>
      </c>
      <c r="C495" t="s">
        <v>109</v>
      </c>
      <c r="D495">
        <v>122</v>
      </c>
      <c r="E495" t="s">
        <v>28</v>
      </c>
      <c r="F495" s="22">
        <v>45553</v>
      </c>
      <c r="G495" t="s">
        <v>457</v>
      </c>
      <c r="H495" t="s">
        <v>657</v>
      </c>
      <c r="I495">
        <v>-786.13</v>
      </c>
    </row>
    <row r="496" spans="1:9" x14ac:dyDescent="0.3">
      <c r="A496">
        <v>34214</v>
      </c>
      <c r="B496">
        <v>113</v>
      </c>
      <c r="C496" t="s">
        <v>109</v>
      </c>
      <c r="D496">
        <v>122</v>
      </c>
      <c r="E496" t="s">
        <v>28</v>
      </c>
      <c r="F496" s="22">
        <v>45553</v>
      </c>
      <c r="G496" t="s">
        <v>457</v>
      </c>
      <c r="H496" t="s">
        <v>541</v>
      </c>
      <c r="I496">
        <v>-660</v>
      </c>
    </row>
    <row r="497" spans="1:9" x14ac:dyDescent="0.3">
      <c r="A497">
        <v>34215</v>
      </c>
      <c r="B497">
        <v>113</v>
      </c>
      <c r="C497" t="s">
        <v>109</v>
      </c>
      <c r="D497">
        <v>122</v>
      </c>
      <c r="E497" t="s">
        <v>28</v>
      </c>
      <c r="F497" s="22">
        <v>45553</v>
      </c>
      <c r="G497" t="s">
        <v>457</v>
      </c>
      <c r="H497" t="s">
        <v>544</v>
      </c>
      <c r="I497">
        <v>-2571.6</v>
      </c>
    </row>
    <row r="498" spans="1:9" x14ac:dyDescent="0.3">
      <c r="A498">
        <v>34216</v>
      </c>
      <c r="B498">
        <v>113</v>
      </c>
      <c r="C498" t="s">
        <v>109</v>
      </c>
      <c r="D498">
        <v>122</v>
      </c>
      <c r="E498" t="s">
        <v>28</v>
      </c>
      <c r="F498" s="22">
        <v>45553</v>
      </c>
      <c r="G498" t="s">
        <v>457</v>
      </c>
      <c r="H498" t="s">
        <v>479</v>
      </c>
      <c r="I498">
        <v>-1145.02</v>
      </c>
    </row>
    <row r="499" spans="1:9" x14ac:dyDescent="0.3">
      <c r="A499">
        <v>34217</v>
      </c>
      <c r="B499">
        <v>113</v>
      </c>
      <c r="C499" t="s">
        <v>109</v>
      </c>
      <c r="D499">
        <v>122</v>
      </c>
      <c r="E499" t="s">
        <v>28</v>
      </c>
      <c r="F499" s="22">
        <v>45553</v>
      </c>
      <c r="G499" t="s">
        <v>457</v>
      </c>
      <c r="H499" t="s">
        <v>478</v>
      </c>
      <c r="I499">
        <v>-790.8</v>
      </c>
    </row>
    <row r="500" spans="1:9" x14ac:dyDescent="0.3">
      <c r="A500">
        <v>34218</v>
      </c>
      <c r="B500">
        <v>113</v>
      </c>
      <c r="C500" t="s">
        <v>109</v>
      </c>
      <c r="D500">
        <v>122</v>
      </c>
      <c r="E500" t="s">
        <v>28</v>
      </c>
      <c r="F500" s="22">
        <v>45553</v>
      </c>
      <c r="G500" t="s">
        <v>457</v>
      </c>
      <c r="H500" t="s">
        <v>513</v>
      </c>
      <c r="I500">
        <v>-7336.19</v>
      </c>
    </row>
    <row r="501" spans="1:9" x14ac:dyDescent="0.3">
      <c r="A501">
        <v>34219</v>
      </c>
      <c r="B501">
        <v>113</v>
      </c>
      <c r="C501" t="s">
        <v>109</v>
      </c>
      <c r="D501">
        <v>122</v>
      </c>
      <c r="E501" t="s">
        <v>28</v>
      </c>
      <c r="F501" s="22">
        <v>45553</v>
      </c>
      <c r="G501" t="s">
        <v>457</v>
      </c>
      <c r="H501" t="s">
        <v>523</v>
      </c>
      <c r="I501">
        <v>-325.37</v>
      </c>
    </row>
    <row r="502" spans="1:9" x14ac:dyDescent="0.3">
      <c r="A502">
        <v>34220</v>
      </c>
      <c r="B502">
        <v>113</v>
      </c>
      <c r="C502" t="s">
        <v>109</v>
      </c>
      <c r="D502">
        <v>122</v>
      </c>
      <c r="E502" t="s">
        <v>28</v>
      </c>
      <c r="F502" s="22">
        <v>45553</v>
      </c>
      <c r="G502" t="s">
        <v>457</v>
      </c>
      <c r="H502" t="s">
        <v>471</v>
      </c>
      <c r="I502">
        <v>-1952.17</v>
      </c>
    </row>
    <row r="503" spans="1:9" x14ac:dyDescent="0.3">
      <c r="A503">
        <v>34221</v>
      </c>
      <c r="B503">
        <v>113</v>
      </c>
      <c r="C503" t="s">
        <v>109</v>
      </c>
      <c r="D503">
        <v>122</v>
      </c>
      <c r="E503" t="s">
        <v>28</v>
      </c>
      <c r="F503" s="22">
        <v>45553</v>
      </c>
      <c r="G503" t="s">
        <v>457</v>
      </c>
      <c r="H503" t="s">
        <v>471</v>
      </c>
      <c r="I503">
        <v>-307.25</v>
      </c>
    </row>
    <row r="504" spans="1:9" x14ac:dyDescent="0.3">
      <c r="A504">
        <v>34222</v>
      </c>
      <c r="B504">
        <v>113</v>
      </c>
      <c r="C504" t="s">
        <v>109</v>
      </c>
      <c r="D504">
        <v>122</v>
      </c>
      <c r="E504" t="s">
        <v>28</v>
      </c>
      <c r="F504" s="22">
        <v>45553</v>
      </c>
      <c r="G504" t="s">
        <v>457</v>
      </c>
      <c r="H504" t="s">
        <v>498</v>
      </c>
      <c r="I504">
        <v>-14927</v>
      </c>
    </row>
    <row r="505" spans="1:9" x14ac:dyDescent="0.3">
      <c r="A505">
        <v>34223</v>
      </c>
      <c r="B505">
        <v>113</v>
      </c>
      <c r="C505" t="s">
        <v>109</v>
      </c>
      <c r="D505">
        <v>122</v>
      </c>
      <c r="E505" t="s">
        <v>28</v>
      </c>
      <c r="F505" s="22">
        <v>45553</v>
      </c>
      <c r="G505" t="s">
        <v>457</v>
      </c>
      <c r="H505" t="s">
        <v>514</v>
      </c>
      <c r="I505">
        <v>-314.62</v>
      </c>
    </row>
    <row r="506" spans="1:9" x14ac:dyDescent="0.3">
      <c r="A506">
        <v>34224</v>
      </c>
      <c r="B506">
        <v>113</v>
      </c>
      <c r="C506" t="s">
        <v>109</v>
      </c>
      <c r="D506">
        <v>122</v>
      </c>
      <c r="E506" t="s">
        <v>28</v>
      </c>
      <c r="F506" s="22">
        <v>45553</v>
      </c>
      <c r="G506" t="s">
        <v>457</v>
      </c>
      <c r="H506" t="s">
        <v>521</v>
      </c>
      <c r="I506">
        <v>-443.4</v>
      </c>
    </row>
    <row r="507" spans="1:9" x14ac:dyDescent="0.3">
      <c r="A507">
        <v>34225</v>
      </c>
      <c r="B507">
        <v>113</v>
      </c>
      <c r="C507" t="s">
        <v>109</v>
      </c>
      <c r="D507">
        <v>122</v>
      </c>
      <c r="E507" t="s">
        <v>28</v>
      </c>
      <c r="F507" s="22">
        <v>45553</v>
      </c>
      <c r="G507" t="s">
        <v>457</v>
      </c>
      <c r="H507" t="s">
        <v>503</v>
      </c>
      <c r="I507">
        <v>-1055.4000000000001</v>
      </c>
    </row>
    <row r="508" spans="1:9" x14ac:dyDescent="0.3">
      <c r="A508">
        <v>34226</v>
      </c>
      <c r="B508">
        <v>113</v>
      </c>
      <c r="C508" t="s">
        <v>109</v>
      </c>
      <c r="D508">
        <v>122</v>
      </c>
      <c r="E508" t="s">
        <v>28</v>
      </c>
      <c r="F508" s="22">
        <v>45553</v>
      </c>
      <c r="G508" t="s">
        <v>457</v>
      </c>
      <c r="H508" t="s">
        <v>497</v>
      </c>
      <c r="I508">
        <v>-795.08</v>
      </c>
    </row>
    <row r="509" spans="1:9" x14ac:dyDescent="0.3">
      <c r="A509">
        <v>34227</v>
      </c>
      <c r="B509">
        <v>113</v>
      </c>
      <c r="C509" t="s">
        <v>109</v>
      </c>
      <c r="D509">
        <v>122</v>
      </c>
      <c r="E509" t="s">
        <v>28</v>
      </c>
      <c r="F509" s="22">
        <v>45553</v>
      </c>
      <c r="G509" t="s">
        <v>457</v>
      </c>
      <c r="H509" t="s">
        <v>543</v>
      </c>
      <c r="I509">
        <v>-185</v>
      </c>
    </row>
    <row r="510" spans="1:9" x14ac:dyDescent="0.3">
      <c r="A510">
        <v>34228</v>
      </c>
      <c r="B510">
        <v>113</v>
      </c>
      <c r="C510" t="s">
        <v>109</v>
      </c>
      <c r="D510">
        <v>122</v>
      </c>
      <c r="E510" t="s">
        <v>28</v>
      </c>
      <c r="F510" s="22">
        <v>45553</v>
      </c>
      <c r="G510" t="s">
        <v>457</v>
      </c>
      <c r="H510" t="s">
        <v>595</v>
      </c>
      <c r="I510">
        <v>-119.25</v>
      </c>
    </row>
    <row r="511" spans="1:9" x14ac:dyDescent="0.3">
      <c r="A511">
        <v>34229</v>
      </c>
      <c r="B511">
        <v>113</v>
      </c>
      <c r="C511" t="s">
        <v>109</v>
      </c>
      <c r="D511">
        <v>122</v>
      </c>
      <c r="E511" t="s">
        <v>28</v>
      </c>
      <c r="F511" s="22">
        <v>45553</v>
      </c>
      <c r="G511" t="s">
        <v>457</v>
      </c>
      <c r="H511" t="s">
        <v>488</v>
      </c>
      <c r="I511">
        <v>-1079.06</v>
      </c>
    </row>
    <row r="512" spans="1:9" x14ac:dyDescent="0.3">
      <c r="A512">
        <v>34230</v>
      </c>
      <c r="B512">
        <v>113</v>
      </c>
      <c r="C512" t="s">
        <v>109</v>
      </c>
      <c r="D512">
        <v>122</v>
      </c>
      <c r="E512" t="s">
        <v>28</v>
      </c>
      <c r="F512" s="22">
        <v>45553</v>
      </c>
      <c r="G512" t="s">
        <v>457</v>
      </c>
      <c r="H512" t="s">
        <v>495</v>
      </c>
      <c r="I512">
        <v>-134.81</v>
      </c>
    </row>
    <row r="513" spans="1:9" x14ac:dyDescent="0.3">
      <c r="A513">
        <v>34231</v>
      </c>
      <c r="B513">
        <v>113</v>
      </c>
      <c r="C513" t="s">
        <v>109</v>
      </c>
      <c r="D513">
        <v>122</v>
      </c>
      <c r="E513" t="s">
        <v>28</v>
      </c>
      <c r="F513" s="22">
        <v>45553</v>
      </c>
      <c r="G513" t="s">
        <v>457</v>
      </c>
      <c r="H513" t="s">
        <v>512</v>
      </c>
      <c r="I513">
        <v>-315</v>
      </c>
    </row>
    <row r="514" spans="1:9" x14ac:dyDescent="0.3">
      <c r="A514">
        <v>34232</v>
      </c>
      <c r="B514">
        <v>113</v>
      </c>
      <c r="C514" t="s">
        <v>109</v>
      </c>
      <c r="D514">
        <v>122</v>
      </c>
      <c r="E514" t="s">
        <v>28</v>
      </c>
      <c r="F514" s="22">
        <v>45553</v>
      </c>
      <c r="G514" t="s">
        <v>457</v>
      </c>
      <c r="H514" t="s">
        <v>546</v>
      </c>
      <c r="I514">
        <v>-346.72</v>
      </c>
    </row>
    <row r="515" spans="1:9" x14ac:dyDescent="0.3">
      <c r="A515">
        <v>34233</v>
      </c>
      <c r="B515">
        <v>113</v>
      </c>
      <c r="C515" t="s">
        <v>109</v>
      </c>
      <c r="D515">
        <v>122</v>
      </c>
      <c r="E515" t="s">
        <v>28</v>
      </c>
      <c r="F515" s="22">
        <v>45553</v>
      </c>
      <c r="G515" t="s">
        <v>457</v>
      </c>
      <c r="H515" t="s">
        <v>511</v>
      </c>
      <c r="I515">
        <v>-1300.3499999999999</v>
      </c>
    </row>
    <row r="516" spans="1:9" x14ac:dyDescent="0.3">
      <c r="A516">
        <v>34234</v>
      </c>
      <c r="B516">
        <v>113</v>
      </c>
      <c r="C516" t="s">
        <v>109</v>
      </c>
      <c r="D516">
        <v>122</v>
      </c>
      <c r="E516" t="s">
        <v>28</v>
      </c>
      <c r="F516" s="22">
        <v>45553</v>
      </c>
      <c r="G516" t="s">
        <v>457</v>
      </c>
      <c r="H516" t="s">
        <v>486</v>
      </c>
      <c r="I516">
        <v>-1127.2</v>
      </c>
    </row>
    <row r="517" spans="1:9" x14ac:dyDescent="0.3">
      <c r="A517">
        <v>34235</v>
      </c>
      <c r="B517">
        <v>113</v>
      </c>
      <c r="C517" t="s">
        <v>109</v>
      </c>
      <c r="D517">
        <v>122</v>
      </c>
      <c r="E517" t="s">
        <v>28</v>
      </c>
      <c r="F517" s="22">
        <v>45553</v>
      </c>
      <c r="G517" t="s">
        <v>457</v>
      </c>
      <c r="H517" t="s">
        <v>486</v>
      </c>
      <c r="I517">
        <v>-243.9</v>
      </c>
    </row>
    <row r="518" spans="1:9" x14ac:dyDescent="0.3">
      <c r="A518">
        <v>34236</v>
      </c>
      <c r="B518">
        <v>113</v>
      </c>
      <c r="C518" t="s">
        <v>109</v>
      </c>
      <c r="D518">
        <v>122</v>
      </c>
      <c r="E518" t="s">
        <v>28</v>
      </c>
      <c r="F518" s="22">
        <v>45553</v>
      </c>
      <c r="G518" t="s">
        <v>457</v>
      </c>
      <c r="H518" t="s">
        <v>486</v>
      </c>
      <c r="I518">
        <v>-2483</v>
      </c>
    </row>
    <row r="519" spans="1:9" x14ac:dyDescent="0.3">
      <c r="A519">
        <v>34237</v>
      </c>
      <c r="B519">
        <v>113</v>
      </c>
      <c r="C519" t="s">
        <v>109</v>
      </c>
      <c r="D519">
        <v>122</v>
      </c>
      <c r="E519" t="s">
        <v>28</v>
      </c>
      <c r="F519" s="22">
        <v>45553</v>
      </c>
      <c r="G519" t="s">
        <v>457</v>
      </c>
      <c r="H519" t="s">
        <v>478</v>
      </c>
      <c r="I519">
        <v>-626.79999999999995</v>
      </c>
    </row>
    <row r="520" spans="1:9" x14ac:dyDescent="0.3">
      <c r="A520">
        <v>34238</v>
      </c>
      <c r="B520">
        <v>113</v>
      </c>
      <c r="C520" t="s">
        <v>109</v>
      </c>
      <c r="D520">
        <v>122</v>
      </c>
      <c r="E520" t="s">
        <v>28</v>
      </c>
      <c r="F520" s="22">
        <v>45553</v>
      </c>
      <c r="G520" t="s">
        <v>457</v>
      </c>
      <c r="H520" t="s">
        <v>489</v>
      </c>
      <c r="I520">
        <v>-1629.87</v>
      </c>
    </row>
    <row r="521" spans="1:9" x14ac:dyDescent="0.3">
      <c r="A521">
        <v>34239</v>
      </c>
      <c r="B521">
        <v>113</v>
      </c>
      <c r="C521" t="s">
        <v>109</v>
      </c>
      <c r="D521">
        <v>122</v>
      </c>
      <c r="E521" t="s">
        <v>28</v>
      </c>
      <c r="F521" s="22">
        <v>45553</v>
      </c>
      <c r="G521" t="s">
        <v>457</v>
      </c>
      <c r="H521" t="s">
        <v>524</v>
      </c>
      <c r="I521">
        <v>-2349.7199999999998</v>
      </c>
    </row>
    <row r="522" spans="1:9" x14ac:dyDescent="0.3">
      <c r="A522">
        <v>34240</v>
      </c>
      <c r="B522">
        <v>113</v>
      </c>
      <c r="C522" t="s">
        <v>109</v>
      </c>
      <c r="D522">
        <v>122</v>
      </c>
      <c r="E522" t="s">
        <v>28</v>
      </c>
      <c r="F522" s="22">
        <v>45553</v>
      </c>
      <c r="G522" t="s">
        <v>457</v>
      </c>
      <c r="H522" t="s">
        <v>551</v>
      </c>
      <c r="I522">
        <v>-1949.64</v>
      </c>
    </row>
    <row r="523" spans="1:9" x14ac:dyDescent="0.3">
      <c r="A523">
        <v>34241</v>
      </c>
      <c r="B523">
        <v>113</v>
      </c>
      <c r="C523" t="s">
        <v>109</v>
      </c>
      <c r="D523">
        <v>122</v>
      </c>
      <c r="E523" t="s">
        <v>28</v>
      </c>
      <c r="F523" s="22">
        <v>45553</v>
      </c>
      <c r="G523" t="s">
        <v>457</v>
      </c>
      <c r="H523" t="s">
        <v>482</v>
      </c>
      <c r="I523">
        <v>-839.01</v>
      </c>
    </row>
    <row r="524" spans="1:9" x14ac:dyDescent="0.3">
      <c r="A524">
        <v>34242</v>
      </c>
      <c r="B524">
        <v>113</v>
      </c>
      <c r="C524" t="s">
        <v>109</v>
      </c>
      <c r="D524">
        <v>122</v>
      </c>
      <c r="E524" t="s">
        <v>28</v>
      </c>
      <c r="F524" s="22">
        <v>45553</v>
      </c>
      <c r="G524" t="s">
        <v>457</v>
      </c>
      <c r="H524" t="s">
        <v>475</v>
      </c>
      <c r="I524">
        <v>-473.4</v>
      </c>
    </row>
    <row r="525" spans="1:9" x14ac:dyDescent="0.3">
      <c r="A525">
        <v>34243</v>
      </c>
      <c r="B525">
        <v>113</v>
      </c>
      <c r="C525" t="s">
        <v>109</v>
      </c>
      <c r="D525">
        <v>122</v>
      </c>
      <c r="E525" t="s">
        <v>28</v>
      </c>
      <c r="F525" s="22">
        <v>45553</v>
      </c>
      <c r="G525" t="s">
        <v>457</v>
      </c>
      <c r="H525" t="s">
        <v>519</v>
      </c>
      <c r="I525">
        <v>-1459.35</v>
      </c>
    </row>
    <row r="526" spans="1:9" x14ac:dyDescent="0.3">
      <c r="A526">
        <v>34244</v>
      </c>
      <c r="B526">
        <v>113</v>
      </c>
      <c r="C526" t="s">
        <v>109</v>
      </c>
      <c r="D526">
        <v>122</v>
      </c>
      <c r="E526" t="s">
        <v>28</v>
      </c>
      <c r="F526" s="22">
        <v>45553</v>
      </c>
      <c r="G526" t="s">
        <v>457</v>
      </c>
      <c r="H526" t="s">
        <v>542</v>
      </c>
      <c r="I526">
        <v>-1107</v>
      </c>
    </row>
    <row r="527" spans="1:9" x14ac:dyDescent="0.3">
      <c r="A527">
        <v>34245</v>
      </c>
      <c r="B527">
        <v>113</v>
      </c>
      <c r="C527" t="s">
        <v>109</v>
      </c>
      <c r="D527">
        <v>122</v>
      </c>
      <c r="E527" t="s">
        <v>28</v>
      </c>
      <c r="F527" s="22">
        <v>45553</v>
      </c>
      <c r="G527" t="s">
        <v>457</v>
      </c>
      <c r="H527" t="s">
        <v>658</v>
      </c>
      <c r="I527">
        <v>-12.3</v>
      </c>
    </row>
    <row r="528" spans="1:9" x14ac:dyDescent="0.3">
      <c r="A528">
        <v>34246</v>
      </c>
      <c r="B528">
        <v>113</v>
      </c>
      <c r="C528" t="s">
        <v>109</v>
      </c>
      <c r="D528">
        <v>122</v>
      </c>
      <c r="E528" t="s">
        <v>28</v>
      </c>
      <c r="F528" s="22">
        <v>45553</v>
      </c>
      <c r="G528" t="s">
        <v>457</v>
      </c>
      <c r="H528" t="s">
        <v>658</v>
      </c>
      <c r="I528">
        <v>-12.3</v>
      </c>
    </row>
    <row r="529" spans="1:9" x14ac:dyDescent="0.3">
      <c r="A529">
        <v>34247</v>
      </c>
      <c r="B529">
        <v>113</v>
      </c>
      <c r="C529" t="s">
        <v>109</v>
      </c>
      <c r="D529">
        <v>122</v>
      </c>
      <c r="E529" t="s">
        <v>28</v>
      </c>
      <c r="F529" s="22">
        <v>45553</v>
      </c>
      <c r="G529" t="s">
        <v>457</v>
      </c>
      <c r="H529" t="s">
        <v>658</v>
      </c>
      <c r="I529">
        <v>-12.3</v>
      </c>
    </row>
    <row r="530" spans="1:9" x14ac:dyDescent="0.3">
      <c r="A530">
        <v>34248</v>
      </c>
      <c r="B530">
        <v>113</v>
      </c>
      <c r="C530" t="s">
        <v>109</v>
      </c>
      <c r="D530">
        <v>122</v>
      </c>
      <c r="E530" t="s">
        <v>28</v>
      </c>
      <c r="F530" s="22">
        <v>45553</v>
      </c>
      <c r="G530" t="s">
        <v>457</v>
      </c>
      <c r="H530" t="s">
        <v>659</v>
      </c>
      <c r="I530">
        <v>-98</v>
      </c>
    </row>
    <row r="531" spans="1:9" x14ac:dyDescent="0.3">
      <c r="A531">
        <v>34249</v>
      </c>
      <c r="B531">
        <v>113</v>
      </c>
      <c r="C531" t="s">
        <v>109</v>
      </c>
      <c r="D531">
        <v>122</v>
      </c>
      <c r="E531" t="s">
        <v>28</v>
      </c>
      <c r="F531" s="22">
        <v>45553</v>
      </c>
      <c r="G531" t="s">
        <v>457</v>
      </c>
      <c r="H531" t="s">
        <v>659</v>
      </c>
      <c r="I531">
        <v>-3.5</v>
      </c>
    </row>
    <row r="532" spans="1:9" x14ac:dyDescent="0.3">
      <c r="A532">
        <v>34191</v>
      </c>
      <c r="B532">
        <v>113</v>
      </c>
      <c r="C532" t="s">
        <v>109</v>
      </c>
      <c r="D532">
        <v>122</v>
      </c>
      <c r="E532" t="s">
        <v>28</v>
      </c>
      <c r="F532" s="22">
        <v>45552</v>
      </c>
      <c r="G532" t="s">
        <v>454</v>
      </c>
      <c r="H532" t="s">
        <v>504</v>
      </c>
      <c r="I532">
        <v>4475</v>
      </c>
    </row>
    <row r="533" spans="1:9" x14ac:dyDescent="0.3">
      <c r="A533">
        <v>34192</v>
      </c>
      <c r="B533">
        <v>113</v>
      </c>
      <c r="C533" t="s">
        <v>109</v>
      </c>
      <c r="D533">
        <v>122</v>
      </c>
      <c r="E533" t="s">
        <v>28</v>
      </c>
      <c r="F533" s="22">
        <v>45552</v>
      </c>
      <c r="G533" t="s">
        <v>454</v>
      </c>
      <c r="H533" t="s">
        <v>459</v>
      </c>
      <c r="I533">
        <v>249.16</v>
      </c>
    </row>
    <row r="534" spans="1:9" x14ac:dyDescent="0.3">
      <c r="A534">
        <v>34193</v>
      </c>
      <c r="B534">
        <v>113</v>
      </c>
      <c r="C534" t="s">
        <v>109</v>
      </c>
      <c r="D534">
        <v>122</v>
      </c>
      <c r="E534" t="s">
        <v>28</v>
      </c>
      <c r="F534" s="22">
        <v>45552</v>
      </c>
      <c r="G534" t="s">
        <v>454</v>
      </c>
      <c r="H534" t="s">
        <v>660</v>
      </c>
      <c r="I534">
        <v>864.9</v>
      </c>
    </row>
    <row r="535" spans="1:9" x14ac:dyDescent="0.3">
      <c r="A535">
        <v>34194</v>
      </c>
      <c r="B535">
        <v>113</v>
      </c>
      <c r="C535" t="s">
        <v>109</v>
      </c>
      <c r="D535">
        <v>122</v>
      </c>
      <c r="E535" t="s">
        <v>28</v>
      </c>
      <c r="F535" s="22">
        <v>45552</v>
      </c>
      <c r="G535" t="s">
        <v>457</v>
      </c>
      <c r="H535" t="s">
        <v>661</v>
      </c>
      <c r="I535">
        <v>-864.9</v>
      </c>
    </row>
    <row r="536" spans="1:9" x14ac:dyDescent="0.3">
      <c r="A536">
        <v>34195</v>
      </c>
      <c r="B536">
        <v>113</v>
      </c>
      <c r="C536" t="s">
        <v>109</v>
      </c>
      <c r="D536">
        <v>122</v>
      </c>
      <c r="E536" t="s">
        <v>28</v>
      </c>
      <c r="F536" s="22">
        <v>45552</v>
      </c>
      <c r="G536" t="s">
        <v>457</v>
      </c>
      <c r="H536" t="s">
        <v>662</v>
      </c>
      <c r="I536">
        <v>-864.9</v>
      </c>
    </row>
    <row r="537" spans="1:9" x14ac:dyDescent="0.3">
      <c r="A537">
        <v>34196</v>
      </c>
      <c r="B537">
        <v>113</v>
      </c>
      <c r="C537" t="s">
        <v>109</v>
      </c>
      <c r="D537">
        <v>122</v>
      </c>
      <c r="E537" t="s">
        <v>28</v>
      </c>
      <c r="F537" s="22">
        <v>45552</v>
      </c>
      <c r="G537" t="s">
        <v>457</v>
      </c>
      <c r="H537" t="s">
        <v>663</v>
      </c>
      <c r="I537">
        <v>-1.21</v>
      </c>
    </row>
    <row r="538" spans="1:9" x14ac:dyDescent="0.3">
      <c r="A538">
        <v>34142</v>
      </c>
      <c r="B538">
        <v>113</v>
      </c>
      <c r="C538" t="s">
        <v>109</v>
      </c>
      <c r="D538">
        <v>122</v>
      </c>
      <c r="E538" t="s">
        <v>28</v>
      </c>
      <c r="F538" s="22">
        <v>45551</v>
      </c>
      <c r="G538" t="s">
        <v>454</v>
      </c>
      <c r="H538" t="s">
        <v>664</v>
      </c>
      <c r="I538">
        <v>1038.6199999999999</v>
      </c>
    </row>
    <row r="539" spans="1:9" x14ac:dyDescent="0.3">
      <c r="A539">
        <v>34143</v>
      </c>
      <c r="B539">
        <v>113</v>
      </c>
      <c r="C539" t="s">
        <v>109</v>
      </c>
      <c r="D539">
        <v>122</v>
      </c>
      <c r="E539" t="s">
        <v>28</v>
      </c>
      <c r="F539" s="22">
        <v>45551</v>
      </c>
      <c r="G539" t="s">
        <v>454</v>
      </c>
      <c r="H539" t="s">
        <v>665</v>
      </c>
      <c r="I539">
        <v>231245.82</v>
      </c>
    </row>
    <row r="540" spans="1:9" x14ac:dyDescent="0.3">
      <c r="A540">
        <v>34144</v>
      </c>
      <c r="B540">
        <v>113</v>
      </c>
      <c r="C540" t="s">
        <v>109</v>
      </c>
      <c r="D540">
        <v>122</v>
      </c>
      <c r="E540" t="s">
        <v>28</v>
      </c>
      <c r="F540" s="22">
        <v>45551</v>
      </c>
      <c r="G540" t="s">
        <v>457</v>
      </c>
      <c r="H540" t="s">
        <v>608</v>
      </c>
      <c r="I540">
        <v>-4169.99</v>
      </c>
    </row>
    <row r="541" spans="1:9" x14ac:dyDescent="0.3">
      <c r="A541">
        <v>34145</v>
      </c>
      <c r="B541">
        <v>113</v>
      </c>
      <c r="C541" t="s">
        <v>109</v>
      </c>
      <c r="D541">
        <v>122</v>
      </c>
      <c r="E541" t="s">
        <v>28</v>
      </c>
      <c r="F541" s="22">
        <v>45551</v>
      </c>
      <c r="G541" t="s">
        <v>457</v>
      </c>
      <c r="H541" t="s">
        <v>560</v>
      </c>
      <c r="I541">
        <v>-5400</v>
      </c>
    </row>
    <row r="542" spans="1:9" x14ac:dyDescent="0.3">
      <c r="A542">
        <v>34146</v>
      </c>
      <c r="B542">
        <v>113</v>
      </c>
      <c r="C542" t="s">
        <v>109</v>
      </c>
      <c r="D542">
        <v>122</v>
      </c>
      <c r="E542" t="s">
        <v>28</v>
      </c>
      <c r="F542" s="22">
        <v>45551</v>
      </c>
      <c r="G542" t="s">
        <v>457</v>
      </c>
      <c r="H542" t="s">
        <v>666</v>
      </c>
      <c r="I542">
        <v>-1000</v>
      </c>
    </row>
    <row r="543" spans="1:9" x14ac:dyDescent="0.3">
      <c r="A543">
        <v>34147</v>
      </c>
      <c r="B543">
        <v>113</v>
      </c>
      <c r="C543" t="s">
        <v>109</v>
      </c>
      <c r="D543">
        <v>122</v>
      </c>
      <c r="E543" t="s">
        <v>28</v>
      </c>
      <c r="F543" s="22">
        <v>45551</v>
      </c>
      <c r="G543" t="s">
        <v>457</v>
      </c>
      <c r="H543" t="s">
        <v>465</v>
      </c>
      <c r="I543">
        <v>-192</v>
      </c>
    </row>
    <row r="544" spans="1:9" x14ac:dyDescent="0.3">
      <c r="A544">
        <v>34148</v>
      </c>
      <c r="B544">
        <v>113</v>
      </c>
      <c r="C544" t="s">
        <v>109</v>
      </c>
      <c r="D544">
        <v>122</v>
      </c>
      <c r="E544" t="s">
        <v>28</v>
      </c>
      <c r="F544" s="22">
        <v>45551</v>
      </c>
      <c r="G544" t="s">
        <v>457</v>
      </c>
      <c r="H544" t="s">
        <v>538</v>
      </c>
      <c r="I544">
        <v>-109.9</v>
      </c>
    </row>
    <row r="545" spans="1:9" x14ac:dyDescent="0.3">
      <c r="A545">
        <v>34149</v>
      </c>
      <c r="B545">
        <v>113</v>
      </c>
      <c r="C545" t="s">
        <v>109</v>
      </c>
      <c r="D545">
        <v>122</v>
      </c>
      <c r="E545" t="s">
        <v>28</v>
      </c>
      <c r="F545" s="22">
        <v>45551</v>
      </c>
      <c r="G545" t="s">
        <v>457</v>
      </c>
      <c r="H545" t="s">
        <v>667</v>
      </c>
      <c r="I545">
        <v>-123.2</v>
      </c>
    </row>
    <row r="546" spans="1:9" x14ac:dyDescent="0.3">
      <c r="A546">
        <v>34150</v>
      </c>
      <c r="B546">
        <v>113</v>
      </c>
      <c r="C546" t="s">
        <v>109</v>
      </c>
      <c r="D546">
        <v>122</v>
      </c>
      <c r="E546" t="s">
        <v>28</v>
      </c>
      <c r="F546" s="22">
        <v>45551</v>
      </c>
      <c r="G546" t="s">
        <v>457</v>
      </c>
      <c r="H546" t="s">
        <v>597</v>
      </c>
      <c r="I546">
        <v>-480.25</v>
      </c>
    </row>
    <row r="547" spans="1:9" x14ac:dyDescent="0.3">
      <c r="A547">
        <v>34151</v>
      </c>
      <c r="B547">
        <v>113</v>
      </c>
      <c r="C547" t="s">
        <v>109</v>
      </c>
      <c r="D547">
        <v>122</v>
      </c>
      <c r="E547" t="s">
        <v>28</v>
      </c>
      <c r="F547" s="22">
        <v>45551</v>
      </c>
      <c r="G547" t="s">
        <v>457</v>
      </c>
      <c r="H547" t="s">
        <v>668</v>
      </c>
      <c r="I547">
        <v>-414.05</v>
      </c>
    </row>
    <row r="548" spans="1:9" x14ac:dyDescent="0.3">
      <c r="A548">
        <v>34152</v>
      </c>
      <c r="B548">
        <v>113</v>
      </c>
      <c r="C548" t="s">
        <v>109</v>
      </c>
      <c r="D548">
        <v>122</v>
      </c>
      <c r="E548" t="s">
        <v>28</v>
      </c>
      <c r="F548" s="22">
        <v>45551</v>
      </c>
      <c r="G548" t="s">
        <v>457</v>
      </c>
      <c r="H548" t="s">
        <v>471</v>
      </c>
      <c r="I548">
        <v>-540.64</v>
      </c>
    </row>
    <row r="549" spans="1:9" x14ac:dyDescent="0.3">
      <c r="A549">
        <v>34153</v>
      </c>
      <c r="B549">
        <v>113</v>
      </c>
      <c r="C549" t="s">
        <v>109</v>
      </c>
      <c r="D549">
        <v>122</v>
      </c>
      <c r="E549" t="s">
        <v>28</v>
      </c>
      <c r="F549" s="22">
        <v>45551</v>
      </c>
      <c r="G549" t="s">
        <v>457</v>
      </c>
      <c r="H549" t="s">
        <v>496</v>
      </c>
      <c r="I549">
        <v>-585</v>
      </c>
    </row>
    <row r="550" spans="1:9" x14ac:dyDescent="0.3">
      <c r="A550">
        <v>34154</v>
      </c>
      <c r="B550">
        <v>113</v>
      </c>
      <c r="C550" t="s">
        <v>109</v>
      </c>
      <c r="D550">
        <v>122</v>
      </c>
      <c r="E550" t="s">
        <v>28</v>
      </c>
      <c r="F550" s="22">
        <v>45551</v>
      </c>
      <c r="G550" t="s">
        <v>457</v>
      </c>
      <c r="H550" t="s">
        <v>471</v>
      </c>
      <c r="I550">
        <v>-560.48</v>
      </c>
    </row>
    <row r="551" spans="1:9" x14ac:dyDescent="0.3">
      <c r="A551">
        <v>34155</v>
      </c>
      <c r="B551">
        <v>113</v>
      </c>
      <c r="C551" t="s">
        <v>109</v>
      </c>
      <c r="D551">
        <v>122</v>
      </c>
      <c r="E551" t="s">
        <v>28</v>
      </c>
      <c r="F551" s="22">
        <v>45551</v>
      </c>
      <c r="G551" t="s">
        <v>457</v>
      </c>
      <c r="H551" t="s">
        <v>522</v>
      </c>
      <c r="I551">
        <v>-2200.0700000000002</v>
      </c>
    </row>
    <row r="552" spans="1:9" x14ac:dyDescent="0.3">
      <c r="A552">
        <v>34156</v>
      </c>
      <c r="B552">
        <v>113</v>
      </c>
      <c r="C552" t="s">
        <v>109</v>
      </c>
      <c r="D552">
        <v>122</v>
      </c>
      <c r="E552" t="s">
        <v>28</v>
      </c>
      <c r="F552" s="22">
        <v>45551</v>
      </c>
      <c r="G552" t="s">
        <v>457</v>
      </c>
      <c r="H552" t="s">
        <v>552</v>
      </c>
      <c r="I552">
        <v>-240</v>
      </c>
    </row>
    <row r="553" spans="1:9" x14ac:dyDescent="0.3">
      <c r="A553">
        <v>34157</v>
      </c>
      <c r="B553">
        <v>113</v>
      </c>
      <c r="C553" t="s">
        <v>109</v>
      </c>
      <c r="D553">
        <v>122</v>
      </c>
      <c r="E553" t="s">
        <v>28</v>
      </c>
      <c r="F553" s="22">
        <v>45551</v>
      </c>
      <c r="G553" t="s">
        <v>457</v>
      </c>
      <c r="H553" t="s">
        <v>520</v>
      </c>
      <c r="I553">
        <v>-1176</v>
      </c>
    </row>
    <row r="554" spans="1:9" x14ac:dyDescent="0.3">
      <c r="A554">
        <v>34158</v>
      </c>
      <c r="B554">
        <v>113</v>
      </c>
      <c r="C554" t="s">
        <v>109</v>
      </c>
      <c r="D554">
        <v>122</v>
      </c>
      <c r="E554" t="s">
        <v>28</v>
      </c>
      <c r="F554" s="22">
        <v>45551</v>
      </c>
      <c r="G554" t="s">
        <v>457</v>
      </c>
      <c r="H554" t="s">
        <v>510</v>
      </c>
      <c r="I554">
        <v>-4120.59</v>
      </c>
    </row>
    <row r="555" spans="1:9" x14ac:dyDescent="0.3">
      <c r="A555">
        <v>34159</v>
      </c>
      <c r="B555">
        <v>113</v>
      </c>
      <c r="C555" t="s">
        <v>109</v>
      </c>
      <c r="D555">
        <v>122</v>
      </c>
      <c r="E555" t="s">
        <v>28</v>
      </c>
      <c r="F555" s="22">
        <v>45551</v>
      </c>
      <c r="G555" t="s">
        <v>457</v>
      </c>
      <c r="H555" t="s">
        <v>479</v>
      </c>
      <c r="I555">
        <v>-28.5</v>
      </c>
    </row>
    <row r="556" spans="1:9" x14ac:dyDescent="0.3">
      <c r="A556">
        <v>34160</v>
      </c>
      <c r="B556">
        <v>113</v>
      </c>
      <c r="C556" t="s">
        <v>109</v>
      </c>
      <c r="D556">
        <v>122</v>
      </c>
      <c r="E556" t="s">
        <v>28</v>
      </c>
      <c r="F556" s="22">
        <v>45551</v>
      </c>
      <c r="G556" t="s">
        <v>457</v>
      </c>
      <c r="H556" t="s">
        <v>573</v>
      </c>
      <c r="I556">
        <v>-247.6</v>
      </c>
    </row>
    <row r="557" spans="1:9" x14ac:dyDescent="0.3">
      <c r="A557">
        <v>34161</v>
      </c>
      <c r="B557">
        <v>113</v>
      </c>
      <c r="C557" t="s">
        <v>109</v>
      </c>
      <c r="D557">
        <v>122</v>
      </c>
      <c r="E557" t="s">
        <v>28</v>
      </c>
      <c r="F557" s="22">
        <v>45551</v>
      </c>
      <c r="G557" t="s">
        <v>457</v>
      </c>
      <c r="H557" t="s">
        <v>478</v>
      </c>
      <c r="I557">
        <v>-531.79999999999995</v>
      </c>
    </row>
    <row r="558" spans="1:9" x14ac:dyDescent="0.3">
      <c r="A558">
        <v>34162</v>
      </c>
      <c r="B558">
        <v>113</v>
      </c>
      <c r="C558" t="s">
        <v>109</v>
      </c>
      <c r="D558">
        <v>122</v>
      </c>
      <c r="E558" t="s">
        <v>28</v>
      </c>
      <c r="F558" s="22">
        <v>45551</v>
      </c>
      <c r="G558" t="s">
        <v>457</v>
      </c>
      <c r="H558" t="s">
        <v>497</v>
      </c>
      <c r="I558">
        <v>-776.71</v>
      </c>
    </row>
    <row r="559" spans="1:9" x14ac:dyDescent="0.3">
      <c r="A559">
        <v>34163</v>
      </c>
      <c r="B559">
        <v>113</v>
      </c>
      <c r="C559" t="s">
        <v>109</v>
      </c>
      <c r="D559">
        <v>122</v>
      </c>
      <c r="E559" t="s">
        <v>28</v>
      </c>
      <c r="F559" s="22">
        <v>45551</v>
      </c>
      <c r="G559" t="s">
        <v>457</v>
      </c>
      <c r="H559" t="s">
        <v>482</v>
      </c>
      <c r="I559">
        <v>-1179.9100000000001</v>
      </c>
    </row>
    <row r="560" spans="1:9" x14ac:dyDescent="0.3">
      <c r="A560">
        <v>34164</v>
      </c>
      <c r="B560">
        <v>113</v>
      </c>
      <c r="C560" t="s">
        <v>109</v>
      </c>
      <c r="D560">
        <v>122</v>
      </c>
      <c r="E560" t="s">
        <v>28</v>
      </c>
      <c r="F560" s="22">
        <v>45551</v>
      </c>
      <c r="G560" t="s">
        <v>457</v>
      </c>
      <c r="H560" t="s">
        <v>566</v>
      </c>
      <c r="I560">
        <v>-996</v>
      </c>
    </row>
    <row r="561" spans="1:9" x14ac:dyDescent="0.3">
      <c r="A561">
        <v>34165</v>
      </c>
      <c r="B561">
        <v>113</v>
      </c>
      <c r="C561" t="s">
        <v>109</v>
      </c>
      <c r="D561">
        <v>122</v>
      </c>
      <c r="E561" t="s">
        <v>28</v>
      </c>
      <c r="F561" s="22">
        <v>45551</v>
      </c>
      <c r="G561" t="s">
        <v>457</v>
      </c>
      <c r="H561" t="s">
        <v>503</v>
      </c>
      <c r="I561">
        <v>-2390.3000000000002</v>
      </c>
    </row>
    <row r="562" spans="1:9" x14ac:dyDescent="0.3">
      <c r="A562">
        <v>34166</v>
      </c>
      <c r="B562">
        <v>113</v>
      </c>
      <c r="C562" t="s">
        <v>109</v>
      </c>
      <c r="D562">
        <v>122</v>
      </c>
      <c r="E562" t="s">
        <v>28</v>
      </c>
      <c r="F562" s="22">
        <v>45551</v>
      </c>
      <c r="G562" t="s">
        <v>457</v>
      </c>
      <c r="H562" t="s">
        <v>495</v>
      </c>
      <c r="I562">
        <v>-707.19</v>
      </c>
    </row>
    <row r="563" spans="1:9" x14ac:dyDescent="0.3">
      <c r="A563">
        <v>34167</v>
      </c>
      <c r="B563">
        <v>113</v>
      </c>
      <c r="C563" t="s">
        <v>109</v>
      </c>
      <c r="D563">
        <v>122</v>
      </c>
      <c r="E563" t="s">
        <v>28</v>
      </c>
      <c r="F563" s="22">
        <v>45551</v>
      </c>
      <c r="G563" t="s">
        <v>457</v>
      </c>
      <c r="H563" t="s">
        <v>518</v>
      </c>
      <c r="I563">
        <v>-3888.78</v>
      </c>
    </row>
    <row r="564" spans="1:9" x14ac:dyDescent="0.3">
      <c r="A564">
        <v>34168</v>
      </c>
      <c r="B564">
        <v>113</v>
      </c>
      <c r="C564" t="s">
        <v>109</v>
      </c>
      <c r="D564">
        <v>122</v>
      </c>
      <c r="E564" t="s">
        <v>28</v>
      </c>
      <c r="F564" s="22">
        <v>45551</v>
      </c>
      <c r="G564" t="s">
        <v>457</v>
      </c>
      <c r="H564" t="s">
        <v>493</v>
      </c>
      <c r="I564">
        <v>-784.7</v>
      </c>
    </row>
    <row r="565" spans="1:9" x14ac:dyDescent="0.3">
      <c r="A565">
        <v>34169</v>
      </c>
      <c r="B565">
        <v>113</v>
      </c>
      <c r="C565" t="s">
        <v>109</v>
      </c>
      <c r="D565">
        <v>122</v>
      </c>
      <c r="E565" t="s">
        <v>28</v>
      </c>
      <c r="F565" s="22">
        <v>45551</v>
      </c>
      <c r="G565" t="s">
        <v>457</v>
      </c>
      <c r="H565" t="s">
        <v>669</v>
      </c>
      <c r="I565">
        <v>-5876.61</v>
      </c>
    </row>
    <row r="566" spans="1:9" x14ac:dyDescent="0.3">
      <c r="A566">
        <v>34170</v>
      </c>
      <c r="B566">
        <v>113</v>
      </c>
      <c r="C566" t="s">
        <v>109</v>
      </c>
      <c r="D566">
        <v>122</v>
      </c>
      <c r="E566" t="s">
        <v>28</v>
      </c>
      <c r="F566" s="22">
        <v>45551</v>
      </c>
      <c r="G566" t="s">
        <v>457</v>
      </c>
      <c r="H566" t="s">
        <v>624</v>
      </c>
      <c r="I566">
        <v>-2875</v>
      </c>
    </row>
    <row r="567" spans="1:9" x14ac:dyDescent="0.3">
      <c r="A567">
        <v>34171</v>
      </c>
      <c r="B567">
        <v>113</v>
      </c>
      <c r="C567" t="s">
        <v>109</v>
      </c>
      <c r="D567">
        <v>122</v>
      </c>
      <c r="E567" t="s">
        <v>28</v>
      </c>
      <c r="F567" s="22">
        <v>45551</v>
      </c>
      <c r="G567" t="s">
        <v>457</v>
      </c>
      <c r="H567" t="s">
        <v>503</v>
      </c>
      <c r="I567">
        <v>-301.99</v>
      </c>
    </row>
    <row r="568" spans="1:9" x14ac:dyDescent="0.3">
      <c r="A568">
        <v>34172</v>
      </c>
      <c r="B568">
        <v>113</v>
      </c>
      <c r="C568" t="s">
        <v>109</v>
      </c>
      <c r="D568">
        <v>122</v>
      </c>
      <c r="E568" t="s">
        <v>28</v>
      </c>
      <c r="F568" s="22">
        <v>45551</v>
      </c>
      <c r="G568" t="s">
        <v>457</v>
      </c>
      <c r="H568" t="s">
        <v>503</v>
      </c>
      <c r="I568">
        <v>-2823.5</v>
      </c>
    </row>
    <row r="569" spans="1:9" x14ac:dyDescent="0.3">
      <c r="A569">
        <v>34173</v>
      </c>
      <c r="B569">
        <v>113</v>
      </c>
      <c r="C569" t="s">
        <v>109</v>
      </c>
      <c r="D569">
        <v>122</v>
      </c>
      <c r="E569" t="s">
        <v>28</v>
      </c>
      <c r="F569" s="22">
        <v>45551</v>
      </c>
      <c r="G569" t="s">
        <v>457</v>
      </c>
      <c r="H569" t="s">
        <v>489</v>
      </c>
      <c r="I569">
        <v>-1910</v>
      </c>
    </row>
    <row r="570" spans="1:9" x14ac:dyDescent="0.3">
      <c r="A570">
        <v>34174</v>
      </c>
      <c r="B570">
        <v>113</v>
      </c>
      <c r="C570" t="s">
        <v>109</v>
      </c>
      <c r="D570">
        <v>122</v>
      </c>
      <c r="E570" t="s">
        <v>28</v>
      </c>
      <c r="F570" s="22">
        <v>45551</v>
      </c>
      <c r="G570" t="s">
        <v>457</v>
      </c>
      <c r="H570" t="s">
        <v>484</v>
      </c>
      <c r="I570">
        <v>-1032.5899999999999</v>
      </c>
    </row>
    <row r="571" spans="1:9" x14ac:dyDescent="0.3">
      <c r="A571">
        <v>34175</v>
      </c>
      <c r="B571">
        <v>113</v>
      </c>
      <c r="C571" t="s">
        <v>109</v>
      </c>
      <c r="D571">
        <v>122</v>
      </c>
      <c r="E571" t="s">
        <v>28</v>
      </c>
      <c r="F571" s="22">
        <v>45551</v>
      </c>
      <c r="G571" t="s">
        <v>457</v>
      </c>
      <c r="H571" t="s">
        <v>497</v>
      </c>
      <c r="I571">
        <v>-914.72</v>
      </c>
    </row>
    <row r="572" spans="1:9" x14ac:dyDescent="0.3">
      <c r="A572">
        <v>34176</v>
      </c>
      <c r="B572">
        <v>113</v>
      </c>
      <c r="C572" t="s">
        <v>109</v>
      </c>
      <c r="D572">
        <v>122</v>
      </c>
      <c r="E572" t="s">
        <v>28</v>
      </c>
      <c r="F572" s="22">
        <v>45551</v>
      </c>
      <c r="G572" t="s">
        <v>457</v>
      </c>
      <c r="H572" t="s">
        <v>546</v>
      </c>
      <c r="I572">
        <v>-356.12</v>
      </c>
    </row>
    <row r="573" spans="1:9" x14ac:dyDescent="0.3">
      <c r="A573">
        <v>34177</v>
      </c>
      <c r="B573">
        <v>113</v>
      </c>
      <c r="C573" t="s">
        <v>109</v>
      </c>
      <c r="D573">
        <v>122</v>
      </c>
      <c r="E573" t="s">
        <v>28</v>
      </c>
      <c r="F573" s="22">
        <v>45551</v>
      </c>
      <c r="G573" t="s">
        <v>457</v>
      </c>
      <c r="H573" t="s">
        <v>478</v>
      </c>
      <c r="I573">
        <v>-973.2</v>
      </c>
    </row>
    <row r="574" spans="1:9" x14ac:dyDescent="0.3">
      <c r="A574">
        <v>34178</v>
      </c>
      <c r="B574">
        <v>113</v>
      </c>
      <c r="C574" t="s">
        <v>109</v>
      </c>
      <c r="D574">
        <v>122</v>
      </c>
      <c r="E574" t="s">
        <v>28</v>
      </c>
      <c r="F574" s="22">
        <v>45551</v>
      </c>
      <c r="G574" t="s">
        <v>457</v>
      </c>
      <c r="H574" t="s">
        <v>485</v>
      </c>
      <c r="I574">
        <v>-340</v>
      </c>
    </row>
    <row r="575" spans="1:9" x14ac:dyDescent="0.3">
      <c r="A575">
        <v>34179</v>
      </c>
      <c r="B575">
        <v>113</v>
      </c>
      <c r="C575" t="s">
        <v>109</v>
      </c>
      <c r="D575">
        <v>122</v>
      </c>
      <c r="E575" t="s">
        <v>28</v>
      </c>
      <c r="F575" s="22">
        <v>45551</v>
      </c>
      <c r="G575" t="s">
        <v>457</v>
      </c>
      <c r="H575" t="s">
        <v>507</v>
      </c>
      <c r="I575">
        <v>-974.1</v>
      </c>
    </row>
    <row r="576" spans="1:9" x14ac:dyDescent="0.3">
      <c r="A576">
        <v>34180</v>
      </c>
      <c r="B576">
        <v>113</v>
      </c>
      <c r="C576" t="s">
        <v>109</v>
      </c>
      <c r="D576">
        <v>122</v>
      </c>
      <c r="E576" t="s">
        <v>28</v>
      </c>
      <c r="F576" s="22">
        <v>45551</v>
      </c>
      <c r="G576" t="s">
        <v>457</v>
      </c>
      <c r="H576" t="s">
        <v>622</v>
      </c>
      <c r="I576">
        <v>-115.71</v>
      </c>
    </row>
    <row r="577" spans="1:9" x14ac:dyDescent="0.3">
      <c r="A577">
        <v>34181</v>
      </c>
      <c r="B577">
        <v>113</v>
      </c>
      <c r="C577" t="s">
        <v>109</v>
      </c>
      <c r="D577">
        <v>122</v>
      </c>
      <c r="E577" t="s">
        <v>28</v>
      </c>
      <c r="F577" s="22">
        <v>45551</v>
      </c>
      <c r="G577" t="s">
        <v>457</v>
      </c>
      <c r="H577" t="s">
        <v>510</v>
      </c>
      <c r="I577">
        <v>-1947</v>
      </c>
    </row>
    <row r="578" spans="1:9" x14ac:dyDescent="0.3">
      <c r="A578">
        <v>34182</v>
      </c>
      <c r="B578">
        <v>113</v>
      </c>
      <c r="C578" t="s">
        <v>109</v>
      </c>
      <c r="D578">
        <v>122</v>
      </c>
      <c r="E578" t="s">
        <v>28</v>
      </c>
      <c r="F578" s="22">
        <v>45551</v>
      </c>
      <c r="G578" t="s">
        <v>457</v>
      </c>
      <c r="H578" t="s">
        <v>518</v>
      </c>
      <c r="I578">
        <v>-5491.07</v>
      </c>
    </row>
    <row r="579" spans="1:9" x14ac:dyDescent="0.3">
      <c r="A579">
        <v>34183</v>
      </c>
      <c r="B579">
        <v>113</v>
      </c>
      <c r="C579" t="s">
        <v>109</v>
      </c>
      <c r="D579">
        <v>122</v>
      </c>
      <c r="E579" t="s">
        <v>28</v>
      </c>
      <c r="F579" s="22">
        <v>45551</v>
      </c>
      <c r="G579" t="s">
        <v>457</v>
      </c>
      <c r="H579" t="s">
        <v>564</v>
      </c>
      <c r="I579">
        <v>-487.78</v>
      </c>
    </row>
    <row r="580" spans="1:9" x14ac:dyDescent="0.3">
      <c r="A580">
        <v>34184</v>
      </c>
      <c r="B580">
        <v>113</v>
      </c>
      <c r="C580" t="s">
        <v>109</v>
      </c>
      <c r="D580">
        <v>122</v>
      </c>
      <c r="E580" t="s">
        <v>28</v>
      </c>
      <c r="F580" s="22">
        <v>45551</v>
      </c>
      <c r="G580" t="s">
        <v>457</v>
      </c>
      <c r="H580" t="s">
        <v>515</v>
      </c>
      <c r="I580">
        <v>-568.5</v>
      </c>
    </row>
    <row r="581" spans="1:9" x14ac:dyDescent="0.3">
      <c r="A581">
        <v>34185</v>
      </c>
      <c r="B581">
        <v>113</v>
      </c>
      <c r="C581" t="s">
        <v>109</v>
      </c>
      <c r="D581">
        <v>122</v>
      </c>
      <c r="E581" t="s">
        <v>28</v>
      </c>
      <c r="F581" s="22">
        <v>45551</v>
      </c>
      <c r="G581" t="s">
        <v>457</v>
      </c>
      <c r="H581" t="s">
        <v>545</v>
      </c>
      <c r="I581">
        <v>-2247.59</v>
      </c>
    </row>
    <row r="582" spans="1:9" x14ac:dyDescent="0.3">
      <c r="A582">
        <v>34186</v>
      </c>
      <c r="B582">
        <v>113</v>
      </c>
      <c r="C582" t="s">
        <v>109</v>
      </c>
      <c r="D582">
        <v>122</v>
      </c>
      <c r="E582" t="s">
        <v>28</v>
      </c>
      <c r="F582" s="22">
        <v>45551</v>
      </c>
      <c r="G582" t="s">
        <v>457</v>
      </c>
      <c r="H582" t="s">
        <v>670</v>
      </c>
      <c r="I582">
        <v>-12.3</v>
      </c>
    </row>
    <row r="583" spans="1:9" x14ac:dyDescent="0.3">
      <c r="A583">
        <v>34187</v>
      </c>
      <c r="B583">
        <v>113</v>
      </c>
      <c r="C583" t="s">
        <v>109</v>
      </c>
      <c r="D583">
        <v>122</v>
      </c>
      <c r="E583" t="s">
        <v>28</v>
      </c>
      <c r="F583" s="22">
        <v>45551</v>
      </c>
      <c r="G583" t="s">
        <v>457</v>
      </c>
      <c r="H583" t="s">
        <v>670</v>
      </c>
      <c r="I583">
        <v>-12.3</v>
      </c>
    </row>
    <row r="584" spans="1:9" x14ac:dyDescent="0.3">
      <c r="A584">
        <v>34188</v>
      </c>
      <c r="B584">
        <v>113</v>
      </c>
      <c r="C584" t="s">
        <v>109</v>
      </c>
      <c r="D584">
        <v>122</v>
      </c>
      <c r="E584" t="s">
        <v>28</v>
      </c>
      <c r="F584" s="22">
        <v>45551</v>
      </c>
      <c r="G584" t="s">
        <v>457</v>
      </c>
      <c r="H584" t="s">
        <v>670</v>
      </c>
      <c r="I584">
        <v>-12.3</v>
      </c>
    </row>
    <row r="585" spans="1:9" x14ac:dyDescent="0.3">
      <c r="A585">
        <v>34189</v>
      </c>
      <c r="B585">
        <v>113</v>
      </c>
      <c r="C585" t="s">
        <v>109</v>
      </c>
      <c r="D585">
        <v>122</v>
      </c>
      <c r="E585" t="s">
        <v>28</v>
      </c>
      <c r="F585" s="22">
        <v>45551</v>
      </c>
      <c r="G585" t="s">
        <v>457</v>
      </c>
      <c r="H585" t="s">
        <v>670</v>
      </c>
      <c r="I585">
        <v>-12.3</v>
      </c>
    </row>
    <row r="586" spans="1:9" x14ac:dyDescent="0.3">
      <c r="A586">
        <v>33100</v>
      </c>
      <c r="B586">
        <v>113</v>
      </c>
      <c r="C586" t="s">
        <v>109</v>
      </c>
      <c r="D586">
        <v>122</v>
      </c>
      <c r="E586" t="s">
        <v>28</v>
      </c>
      <c r="F586" s="22">
        <v>45548</v>
      </c>
      <c r="G586" t="s">
        <v>454</v>
      </c>
      <c r="H586" t="s">
        <v>626</v>
      </c>
      <c r="I586">
        <v>1476.19</v>
      </c>
    </row>
    <row r="587" spans="1:9" x14ac:dyDescent="0.3">
      <c r="A587">
        <v>33101</v>
      </c>
      <c r="B587">
        <v>113</v>
      </c>
      <c r="C587" t="s">
        <v>109</v>
      </c>
      <c r="D587">
        <v>122</v>
      </c>
      <c r="E587" t="s">
        <v>28</v>
      </c>
      <c r="F587" s="22">
        <v>45548</v>
      </c>
      <c r="G587" t="s">
        <v>454</v>
      </c>
      <c r="H587" t="s">
        <v>671</v>
      </c>
      <c r="I587">
        <v>1000</v>
      </c>
    </row>
    <row r="588" spans="1:9" x14ac:dyDescent="0.3">
      <c r="A588">
        <v>33102</v>
      </c>
      <c r="B588">
        <v>113</v>
      </c>
      <c r="C588" t="s">
        <v>109</v>
      </c>
      <c r="D588">
        <v>122</v>
      </c>
      <c r="E588" t="s">
        <v>28</v>
      </c>
      <c r="F588" s="22">
        <v>45548</v>
      </c>
      <c r="G588" t="s">
        <v>454</v>
      </c>
      <c r="H588" t="s">
        <v>459</v>
      </c>
      <c r="I588">
        <v>56.7</v>
      </c>
    </row>
    <row r="589" spans="1:9" x14ac:dyDescent="0.3">
      <c r="A589">
        <v>33103</v>
      </c>
      <c r="B589">
        <v>113</v>
      </c>
      <c r="C589" t="s">
        <v>109</v>
      </c>
      <c r="D589">
        <v>122</v>
      </c>
      <c r="E589" t="s">
        <v>28</v>
      </c>
      <c r="F589" s="22">
        <v>45548</v>
      </c>
      <c r="G589" t="s">
        <v>454</v>
      </c>
      <c r="H589" t="s">
        <v>672</v>
      </c>
      <c r="I589">
        <v>28.8</v>
      </c>
    </row>
    <row r="590" spans="1:9" x14ac:dyDescent="0.3">
      <c r="A590">
        <v>33098</v>
      </c>
      <c r="B590">
        <v>113</v>
      </c>
      <c r="C590" t="s">
        <v>109</v>
      </c>
      <c r="D590">
        <v>122</v>
      </c>
      <c r="E590" t="s">
        <v>28</v>
      </c>
      <c r="F590" s="22">
        <v>45547</v>
      </c>
      <c r="G590" t="s">
        <v>457</v>
      </c>
      <c r="H590" t="s">
        <v>673</v>
      </c>
      <c r="I590">
        <v>-10</v>
      </c>
    </row>
    <row r="591" spans="1:9" x14ac:dyDescent="0.3">
      <c r="A591">
        <v>33054</v>
      </c>
      <c r="B591">
        <v>113</v>
      </c>
      <c r="C591" t="s">
        <v>109</v>
      </c>
      <c r="D591">
        <v>122</v>
      </c>
      <c r="E591" t="s">
        <v>28</v>
      </c>
      <c r="F591" s="22">
        <v>45546</v>
      </c>
      <c r="G591" t="s">
        <v>454</v>
      </c>
      <c r="H591" t="s">
        <v>674</v>
      </c>
      <c r="I591">
        <v>28.8</v>
      </c>
    </row>
    <row r="592" spans="1:9" x14ac:dyDescent="0.3">
      <c r="A592">
        <v>33055</v>
      </c>
      <c r="B592">
        <v>113</v>
      </c>
      <c r="C592" t="s">
        <v>109</v>
      </c>
      <c r="D592">
        <v>122</v>
      </c>
      <c r="E592" t="s">
        <v>28</v>
      </c>
      <c r="F592" s="22">
        <v>45546</v>
      </c>
      <c r="G592" t="s">
        <v>457</v>
      </c>
      <c r="H592" t="s">
        <v>675</v>
      </c>
      <c r="I592">
        <v>-6340.16</v>
      </c>
    </row>
    <row r="593" spans="1:9" x14ac:dyDescent="0.3">
      <c r="A593">
        <v>33056</v>
      </c>
      <c r="B593">
        <v>113</v>
      </c>
      <c r="C593" t="s">
        <v>109</v>
      </c>
      <c r="D593">
        <v>122</v>
      </c>
      <c r="E593" t="s">
        <v>28</v>
      </c>
      <c r="F593" s="22">
        <v>45546</v>
      </c>
      <c r="G593" t="s">
        <v>457</v>
      </c>
      <c r="H593" t="s">
        <v>675</v>
      </c>
      <c r="I593">
        <v>-33707.879999999997</v>
      </c>
    </row>
    <row r="594" spans="1:9" x14ac:dyDescent="0.3">
      <c r="A594">
        <v>33057</v>
      </c>
      <c r="B594">
        <v>113</v>
      </c>
      <c r="C594" t="s">
        <v>109</v>
      </c>
      <c r="D594">
        <v>122</v>
      </c>
      <c r="E594" t="s">
        <v>28</v>
      </c>
      <c r="F594" s="22">
        <v>45546</v>
      </c>
      <c r="G594" t="s">
        <v>457</v>
      </c>
      <c r="H594" t="s">
        <v>561</v>
      </c>
      <c r="I594">
        <v>-1588</v>
      </c>
    </row>
    <row r="595" spans="1:9" x14ac:dyDescent="0.3">
      <c r="A595">
        <v>33058</v>
      </c>
      <c r="B595">
        <v>113</v>
      </c>
      <c r="C595" t="s">
        <v>109</v>
      </c>
      <c r="D595">
        <v>122</v>
      </c>
      <c r="E595" t="s">
        <v>28</v>
      </c>
      <c r="F595" s="22">
        <v>45546</v>
      </c>
      <c r="G595" t="s">
        <v>457</v>
      </c>
      <c r="H595" t="s">
        <v>563</v>
      </c>
      <c r="I595">
        <v>-9800</v>
      </c>
    </row>
    <row r="596" spans="1:9" x14ac:dyDescent="0.3">
      <c r="A596">
        <v>33059</v>
      </c>
      <c r="B596">
        <v>113</v>
      </c>
      <c r="C596" t="s">
        <v>109</v>
      </c>
      <c r="D596">
        <v>122</v>
      </c>
      <c r="E596" t="s">
        <v>28</v>
      </c>
      <c r="F596" s="22">
        <v>45546</v>
      </c>
      <c r="G596" t="s">
        <v>457</v>
      </c>
      <c r="H596" t="s">
        <v>465</v>
      </c>
      <c r="I596">
        <v>-120.09</v>
      </c>
    </row>
    <row r="597" spans="1:9" x14ac:dyDescent="0.3">
      <c r="A597">
        <v>33060</v>
      </c>
      <c r="B597">
        <v>113</v>
      </c>
      <c r="C597" t="s">
        <v>109</v>
      </c>
      <c r="D597">
        <v>122</v>
      </c>
      <c r="E597" t="s">
        <v>28</v>
      </c>
      <c r="F597" s="22">
        <v>45546</v>
      </c>
      <c r="G597" t="s">
        <v>457</v>
      </c>
      <c r="H597" t="s">
        <v>544</v>
      </c>
      <c r="I597">
        <v>-2227.1999999999998</v>
      </c>
    </row>
    <row r="598" spans="1:9" x14ac:dyDescent="0.3">
      <c r="A598">
        <v>33061</v>
      </c>
      <c r="B598">
        <v>113</v>
      </c>
      <c r="C598" t="s">
        <v>109</v>
      </c>
      <c r="D598">
        <v>122</v>
      </c>
      <c r="E598" t="s">
        <v>28</v>
      </c>
      <c r="F598" s="22">
        <v>45546</v>
      </c>
      <c r="G598" t="s">
        <v>457</v>
      </c>
      <c r="H598" t="s">
        <v>521</v>
      </c>
      <c r="I598">
        <v>-319.11</v>
      </c>
    </row>
    <row r="599" spans="1:9" x14ac:dyDescent="0.3">
      <c r="A599">
        <v>33062</v>
      </c>
      <c r="B599">
        <v>113</v>
      </c>
      <c r="C599" t="s">
        <v>109</v>
      </c>
      <c r="D599">
        <v>122</v>
      </c>
      <c r="E599" t="s">
        <v>28</v>
      </c>
      <c r="F599" s="22">
        <v>45546</v>
      </c>
      <c r="G599" t="s">
        <v>457</v>
      </c>
      <c r="H599" t="s">
        <v>569</v>
      </c>
      <c r="I599">
        <v>-320</v>
      </c>
    </row>
    <row r="600" spans="1:9" x14ac:dyDescent="0.3">
      <c r="A600">
        <v>33063</v>
      </c>
      <c r="B600">
        <v>113</v>
      </c>
      <c r="C600" t="s">
        <v>109</v>
      </c>
      <c r="D600">
        <v>122</v>
      </c>
      <c r="E600" t="s">
        <v>28</v>
      </c>
      <c r="F600" s="22">
        <v>45546</v>
      </c>
      <c r="G600" t="s">
        <v>457</v>
      </c>
      <c r="H600" t="s">
        <v>482</v>
      </c>
      <c r="I600">
        <v>-808.49</v>
      </c>
    </row>
    <row r="601" spans="1:9" x14ac:dyDescent="0.3">
      <c r="A601">
        <v>33064</v>
      </c>
      <c r="B601">
        <v>113</v>
      </c>
      <c r="C601" t="s">
        <v>109</v>
      </c>
      <c r="D601">
        <v>122</v>
      </c>
      <c r="E601" t="s">
        <v>28</v>
      </c>
      <c r="F601" s="22">
        <v>45546</v>
      </c>
      <c r="G601" t="s">
        <v>457</v>
      </c>
      <c r="H601" t="s">
        <v>572</v>
      </c>
      <c r="I601">
        <v>-275</v>
      </c>
    </row>
    <row r="602" spans="1:9" x14ac:dyDescent="0.3">
      <c r="A602">
        <v>33065</v>
      </c>
      <c r="B602">
        <v>113</v>
      </c>
      <c r="C602" t="s">
        <v>109</v>
      </c>
      <c r="D602">
        <v>122</v>
      </c>
      <c r="E602" t="s">
        <v>28</v>
      </c>
      <c r="F602" s="22">
        <v>45546</v>
      </c>
      <c r="G602" t="s">
        <v>457</v>
      </c>
      <c r="H602" t="s">
        <v>479</v>
      </c>
      <c r="I602">
        <v>-854.5</v>
      </c>
    </row>
    <row r="603" spans="1:9" x14ac:dyDescent="0.3">
      <c r="A603">
        <v>33066</v>
      </c>
      <c r="B603">
        <v>113</v>
      </c>
      <c r="C603" t="s">
        <v>109</v>
      </c>
      <c r="D603">
        <v>122</v>
      </c>
      <c r="E603" t="s">
        <v>28</v>
      </c>
      <c r="F603" s="22">
        <v>45546</v>
      </c>
      <c r="G603" t="s">
        <v>457</v>
      </c>
      <c r="H603" t="s">
        <v>571</v>
      </c>
      <c r="I603">
        <v>-2815.5</v>
      </c>
    </row>
    <row r="604" spans="1:9" x14ac:dyDescent="0.3">
      <c r="A604">
        <v>33067</v>
      </c>
      <c r="B604">
        <v>113</v>
      </c>
      <c r="C604" t="s">
        <v>109</v>
      </c>
      <c r="D604">
        <v>122</v>
      </c>
      <c r="E604" t="s">
        <v>28</v>
      </c>
      <c r="F604" s="22">
        <v>45546</v>
      </c>
      <c r="G604" t="s">
        <v>457</v>
      </c>
      <c r="H604" t="s">
        <v>570</v>
      </c>
      <c r="I604">
        <v>-219</v>
      </c>
    </row>
    <row r="605" spans="1:9" x14ac:dyDescent="0.3">
      <c r="A605">
        <v>33068</v>
      </c>
      <c r="B605">
        <v>113</v>
      </c>
      <c r="C605" t="s">
        <v>109</v>
      </c>
      <c r="D605">
        <v>122</v>
      </c>
      <c r="E605" t="s">
        <v>28</v>
      </c>
      <c r="F605" s="22">
        <v>45546</v>
      </c>
      <c r="G605" t="s">
        <v>457</v>
      </c>
      <c r="H605" t="s">
        <v>567</v>
      </c>
      <c r="I605">
        <v>-2800</v>
      </c>
    </row>
    <row r="606" spans="1:9" x14ac:dyDescent="0.3">
      <c r="A606">
        <v>33069</v>
      </c>
      <c r="B606">
        <v>113</v>
      </c>
      <c r="C606" t="s">
        <v>109</v>
      </c>
      <c r="D606">
        <v>122</v>
      </c>
      <c r="E606" t="s">
        <v>28</v>
      </c>
      <c r="F606" s="22">
        <v>45546</v>
      </c>
      <c r="G606" t="s">
        <v>457</v>
      </c>
      <c r="H606" t="s">
        <v>546</v>
      </c>
      <c r="I606">
        <v>-278.14</v>
      </c>
    </row>
    <row r="607" spans="1:9" x14ac:dyDescent="0.3">
      <c r="A607">
        <v>33070</v>
      </c>
      <c r="B607">
        <v>113</v>
      </c>
      <c r="C607" t="s">
        <v>109</v>
      </c>
      <c r="D607">
        <v>122</v>
      </c>
      <c r="E607" t="s">
        <v>28</v>
      </c>
      <c r="F607" s="22">
        <v>45546</v>
      </c>
      <c r="G607" t="s">
        <v>457</v>
      </c>
      <c r="H607" t="s">
        <v>511</v>
      </c>
      <c r="I607">
        <v>-621</v>
      </c>
    </row>
    <row r="608" spans="1:9" x14ac:dyDescent="0.3">
      <c r="A608">
        <v>33071</v>
      </c>
      <c r="B608">
        <v>113</v>
      </c>
      <c r="C608" t="s">
        <v>109</v>
      </c>
      <c r="D608">
        <v>122</v>
      </c>
      <c r="E608" t="s">
        <v>28</v>
      </c>
      <c r="F608" s="22">
        <v>45546</v>
      </c>
      <c r="G608" t="s">
        <v>457</v>
      </c>
      <c r="H608" t="s">
        <v>486</v>
      </c>
      <c r="I608">
        <v>-172</v>
      </c>
    </row>
    <row r="609" spans="1:9" x14ac:dyDescent="0.3">
      <c r="A609">
        <v>33072</v>
      </c>
      <c r="B609">
        <v>113</v>
      </c>
      <c r="C609" t="s">
        <v>109</v>
      </c>
      <c r="D609">
        <v>122</v>
      </c>
      <c r="E609" t="s">
        <v>28</v>
      </c>
      <c r="F609" s="22">
        <v>45546</v>
      </c>
      <c r="G609" t="s">
        <v>457</v>
      </c>
      <c r="H609" t="s">
        <v>488</v>
      </c>
      <c r="I609">
        <v>-1465.12</v>
      </c>
    </row>
    <row r="610" spans="1:9" x14ac:dyDescent="0.3">
      <c r="A610">
        <v>33073</v>
      </c>
      <c r="B610">
        <v>113</v>
      </c>
      <c r="C610" t="s">
        <v>109</v>
      </c>
      <c r="D610">
        <v>122</v>
      </c>
      <c r="E610" t="s">
        <v>28</v>
      </c>
      <c r="F610" s="22">
        <v>45546</v>
      </c>
      <c r="G610" t="s">
        <v>457</v>
      </c>
      <c r="H610" t="s">
        <v>489</v>
      </c>
      <c r="I610">
        <v>-989</v>
      </c>
    </row>
    <row r="611" spans="1:9" x14ac:dyDescent="0.3">
      <c r="A611">
        <v>33074</v>
      </c>
      <c r="B611">
        <v>113</v>
      </c>
      <c r="C611" t="s">
        <v>109</v>
      </c>
      <c r="D611">
        <v>122</v>
      </c>
      <c r="E611" t="s">
        <v>28</v>
      </c>
      <c r="F611" s="22">
        <v>45546</v>
      </c>
      <c r="G611" t="s">
        <v>457</v>
      </c>
      <c r="H611" t="s">
        <v>478</v>
      </c>
      <c r="I611">
        <v>-937.1</v>
      </c>
    </row>
    <row r="612" spans="1:9" x14ac:dyDescent="0.3">
      <c r="A612">
        <v>33075</v>
      </c>
      <c r="B612">
        <v>113</v>
      </c>
      <c r="C612" t="s">
        <v>109</v>
      </c>
      <c r="D612">
        <v>122</v>
      </c>
      <c r="E612" t="s">
        <v>28</v>
      </c>
      <c r="F612" s="22">
        <v>45546</v>
      </c>
      <c r="G612" t="s">
        <v>457</v>
      </c>
      <c r="H612" t="s">
        <v>497</v>
      </c>
      <c r="I612">
        <v>-343.09</v>
      </c>
    </row>
    <row r="613" spans="1:9" x14ac:dyDescent="0.3">
      <c r="A613">
        <v>33076</v>
      </c>
      <c r="B613">
        <v>113</v>
      </c>
      <c r="C613" t="s">
        <v>109</v>
      </c>
      <c r="D613">
        <v>122</v>
      </c>
      <c r="E613" t="s">
        <v>28</v>
      </c>
      <c r="F613" s="22">
        <v>45546</v>
      </c>
      <c r="G613" t="s">
        <v>457</v>
      </c>
      <c r="H613" t="s">
        <v>486</v>
      </c>
      <c r="I613">
        <v>-1867.31</v>
      </c>
    </row>
    <row r="614" spans="1:9" x14ac:dyDescent="0.3">
      <c r="A614">
        <v>33077</v>
      </c>
      <c r="B614">
        <v>113</v>
      </c>
      <c r="C614" t="s">
        <v>109</v>
      </c>
      <c r="D614">
        <v>122</v>
      </c>
      <c r="E614" t="s">
        <v>28</v>
      </c>
      <c r="F614" s="22">
        <v>45546</v>
      </c>
      <c r="G614" t="s">
        <v>457</v>
      </c>
      <c r="H614" t="s">
        <v>514</v>
      </c>
      <c r="I614">
        <v>-95</v>
      </c>
    </row>
    <row r="615" spans="1:9" x14ac:dyDescent="0.3">
      <c r="A615">
        <v>33078</v>
      </c>
      <c r="B615">
        <v>113</v>
      </c>
      <c r="C615" t="s">
        <v>109</v>
      </c>
      <c r="D615">
        <v>122</v>
      </c>
      <c r="E615" t="s">
        <v>28</v>
      </c>
      <c r="F615" s="22">
        <v>45546</v>
      </c>
      <c r="G615" t="s">
        <v>457</v>
      </c>
      <c r="H615" t="s">
        <v>512</v>
      </c>
      <c r="I615">
        <v>-315</v>
      </c>
    </row>
    <row r="616" spans="1:9" x14ac:dyDescent="0.3">
      <c r="A616">
        <v>33079</v>
      </c>
      <c r="B616">
        <v>113</v>
      </c>
      <c r="C616" t="s">
        <v>109</v>
      </c>
      <c r="D616">
        <v>122</v>
      </c>
      <c r="E616" t="s">
        <v>28</v>
      </c>
      <c r="F616" s="22">
        <v>45546</v>
      </c>
      <c r="G616" t="s">
        <v>457</v>
      </c>
      <c r="H616" t="s">
        <v>484</v>
      </c>
      <c r="I616">
        <v>-351.5</v>
      </c>
    </row>
    <row r="617" spans="1:9" x14ac:dyDescent="0.3">
      <c r="A617">
        <v>33080</v>
      </c>
      <c r="B617">
        <v>113</v>
      </c>
      <c r="C617" t="s">
        <v>109</v>
      </c>
      <c r="D617">
        <v>122</v>
      </c>
      <c r="E617" t="s">
        <v>28</v>
      </c>
      <c r="F617" s="22">
        <v>45546</v>
      </c>
      <c r="G617" t="s">
        <v>457</v>
      </c>
      <c r="H617" t="s">
        <v>676</v>
      </c>
      <c r="I617">
        <v>-1416</v>
      </c>
    </row>
    <row r="618" spans="1:9" x14ac:dyDescent="0.3">
      <c r="A618">
        <v>33081</v>
      </c>
      <c r="B618">
        <v>113</v>
      </c>
      <c r="C618" t="s">
        <v>109</v>
      </c>
      <c r="D618">
        <v>122</v>
      </c>
      <c r="E618" t="s">
        <v>28</v>
      </c>
      <c r="F618" s="22">
        <v>45546</v>
      </c>
      <c r="G618" t="s">
        <v>457</v>
      </c>
      <c r="H618" t="s">
        <v>498</v>
      </c>
      <c r="I618">
        <v>-14017.66</v>
      </c>
    </row>
    <row r="619" spans="1:9" x14ac:dyDescent="0.3">
      <c r="A619">
        <v>33082</v>
      </c>
      <c r="B619">
        <v>113</v>
      </c>
      <c r="C619" t="s">
        <v>109</v>
      </c>
      <c r="D619">
        <v>122</v>
      </c>
      <c r="E619" t="s">
        <v>28</v>
      </c>
      <c r="F619" s="22">
        <v>45546</v>
      </c>
      <c r="G619" t="s">
        <v>457</v>
      </c>
      <c r="H619" t="s">
        <v>482</v>
      </c>
      <c r="I619">
        <v>-996.84</v>
      </c>
    </row>
    <row r="620" spans="1:9" x14ac:dyDescent="0.3">
      <c r="A620">
        <v>33083</v>
      </c>
      <c r="B620">
        <v>113</v>
      </c>
      <c r="C620" t="s">
        <v>109</v>
      </c>
      <c r="D620">
        <v>122</v>
      </c>
      <c r="E620" t="s">
        <v>28</v>
      </c>
      <c r="F620" s="22">
        <v>45546</v>
      </c>
      <c r="G620" t="s">
        <v>457</v>
      </c>
      <c r="H620" t="s">
        <v>480</v>
      </c>
      <c r="I620">
        <v>-648</v>
      </c>
    </row>
    <row r="621" spans="1:9" x14ac:dyDescent="0.3">
      <c r="A621">
        <v>33084</v>
      </c>
      <c r="B621">
        <v>113</v>
      </c>
      <c r="C621" t="s">
        <v>109</v>
      </c>
      <c r="D621">
        <v>122</v>
      </c>
      <c r="E621" t="s">
        <v>28</v>
      </c>
      <c r="F621" s="22">
        <v>45546</v>
      </c>
      <c r="G621" t="s">
        <v>457</v>
      </c>
      <c r="H621" t="s">
        <v>476</v>
      </c>
      <c r="I621">
        <v>-1338.12</v>
      </c>
    </row>
    <row r="622" spans="1:9" x14ac:dyDescent="0.3">
      <c r="A622">
        <v>33085</v>
      </c>
      <c r="B622">
        <v>113</v>
      </c>
      <c r="C622" t="s">
        <v>109</v>
      </c>
      <c r="D622">
        <v>122</v>
      </c>
      <c r="E622" t="s">
        <v>28</v>
      </c>
      <c r="F622" s="22">
        <v>45546</v>
      </c>
      <c r="G622" t="s">
        <v>457</v>
      </c>
      <c r="H622" t="s">
        <v>677</v>
      </c>
      <c r="I622">
        <v>-957.08</v>
      </c>
    </row>
    <row r="623" spans="1:9" x14ac:dyDescent="0.3">
      <c r="A623">
        <v>33086</v>
      </c>
      <c r="B623">
        <v>113</v>
      </c>
      <c r="C623" t="s">
        <v>109</v>
      </c>
      <c r="D623">
        <v>122</v>
      </c>
      <c r="E623" t="s">
        <v>28</v>
      </c>
      <c r="F623" s="22">
        <v>45546</v>
      </c>
      <c r="G623" t="s">
        <v>457</v>
      </c>
      <c r="H623" t="s">
        <v>495</v>
      </c>
      <c r="I623">
        <v>-738.8</v>
      </c>
    </row>
    <row r="624" spans="1:9" x14ac:dyDescent="0.3">
      <c r="A624">
        <v>33087</v>
      </c>
      <c r="B624">
        <v>113</v>
      </c>
      <c r="C624" t="s">
        <v>109</v>
      </c>
      <c r="D624">
        <v>122</v>
      </c>
      <c r="E624" t="s">
        <v>28</v>
      </c>
      <c r="F624" s="22">
        <v>45546</v>
      </c>
      <c r="G624" t="s">
        <v>457</v>
      </c>
      <c r="H624" t="s">
        <v>496</v>
      </c>
      <c r="I624">
        <v>-780</v>
      </c>
    </row>
    <row r="625" spans="1:9" x14ac:dyDescent="0.3">
      <c r="A625">
        <v>33088</v>
      </c>
      <c r="B625">
        <v>113</v>
      </c>
      <c r="C625" t="s">
        <v>109</v>
      </c>
      <c r="D625">
        <v>122</v>
      </c>
      <c r="E625" t="s">
        <v>28</v>
      </c>
      <c r="F625" s="22">
        <v>45546</v>
      </c>
      <c r="G625" t="s">
        <v>457</v>
      </c>
      <c r="H625" t="s">
        <v>503</v>
      </c>
      <c r="I625">
        <v>-550.63</v>
      </c>
    </row>
    <row r="626" spans="1:9" x14ac:dyDescent="0.3">
      <c r="A626">
        <v>33089</v>
      </c>
      <c r="B626">
        <v>113</v>
      </c>
      <c r="C626" t="s">
        <v>109</v>
      </c>
      <c r="D626">
        <v>122</v>
      </c>
      <c r="E626" t="s">
        <v>28</v>
      </c>
      <c r="F626" s="22">
        <v>45546</v>
      </c>
      <c r="G626" t="s">
        <v>457</v>
      </c>
      <c r="H626" t="s">
        <v>490</v>
      </c>
      <c r="I626">
        <v>-855.49</v>
      </c>
    </row>
    <row r="627" spans="1:9" x14ac:dyDescent="0.3">
      <c r="A627">
        <v>33090</v>
      </c>
      <c r="B627">
        <v>113</v>
      </c>
      <c r="C627" t="s">
        <v>109</v>
      </c>
      <c r="D627">
        <v>122</v>
      </c>
      <c r="E627" t="s">
        <v>28</v>
      </c>
      <c r="F627" s="22">
        <v>45546</v>
      </c>
      <c r="G627" t="s">
        <v>457</v>
      </c>
      <c r="H627" t="s">
        <v>503</v>
      </c>
      <c r="I627">
        <v>-1197</v>
      </c>
    </row>
    <row r="628" spans="1:9" x14ac:dyDescent="0.3">
      <c r="A628">
        <v>33091</v>
      </c>
      <c r="B628">
        <v>113</v>
      </c>
      <c r="C628" t="s">
        <v>109</v>
      </c>
      <c r="D628">
        <v>122</v>
      </c>
      <c r="E628" t="s">
        <v>28</v>
      </c>
      <c r="F628" s="22">
        <v>45546</v>
      </c>
      <c r="G628" t="s">
        <v>457</v>
      </c>
      <c r="H628" t="s">
        <v>678</v>
      </c>
      <c r="I628">
        <v>-8267.6299999999992</v>
      </c>
    </row>
    <row r="629" spans="1:9" x14ac:dyDescent="0.3">
      <c r="A629">
        <v>33092</v>
      </c>
      <c r="B629">
        <v>113</v>
      </c>
      <c r="C629" t="s">
        <v>109</v>
      </c>
      <c r="D629">
        <v>122</v>
      </c>
      <c r="E629" t="s">
        <v>28</v>
      </c>
      <c r="F629" s="22">
        <v>45546</v>
      </c>
      <c r="G629" t="s">
        <v>457</v>
      </c>
      <c r="H629" t="s">
        <v>679</v>
      </c>
      <c r="I629">
        <v>-2945.91</v>
      </c>
    </row>
    <row r="630" spans="1:9" x14ac:dyDescent="0.3">
      <c r="A630">
        <v>33093</v>
      </c>
      <c r="B630">
        <v>113</v>
      </c>
      <c r="C630" t="s">
        <v>109</v>
      </c>
      <c r="D630">
        <v>122</v>
      </c>
      <c r="E630" t="s">
        <v>28</v>
      </c>
      <c r="F630" s="22">
        <v>45546</v>
      </c>
      <c r="G630" t="s">
        <v>457</v>
      </c>
      <c r="H630" t="s">
        <v>680</v>
      </c>
      <c r="I630">
        <v>-12.3</v>
      </c>
    </row>
    <row r="631" spans="1:9" x14ac:dyDescent="0.3">
      <c r="A631">
        <v>33094</v>
      </c>
      <c r="B631">
        <v>113</v>
      </c>
      <c r="C631" t="s">
        <v>109</v>
      </c>
      <c r="D631">
        <v>122</v>
      </c>
      <c r="E631" t="s">
        <v>28</v>
      </c>
      <c r="F631" s="22">
        <v>45546</v>
      </c>
      <c r="G631" t="s">
        <v>457</v>
      </c>
      <c r="H631" t="s">
        <v>680</v>
      </c>
      <c r="I631">
        <v>-12.3</v>
      </c>
    </row>
    <row r="632" spans="1:9" x14ac:dyDescent="0.3">
      <c r="A632">
        <v>33095</v>
      </c>
      <c r="B632">
        <v>113</v>
      </c>
      <c r="C632" t="s">
        <v>109</v>
      </c>
      <c r="D632">
        <v>122</v>
      </c>
      <c r="E632" t="s">
        <v>28</v>
      </c>
      <c r="F632" s="22">
        <v>45546</v>
      </c>
      <c r="G632" t="s">
        <v>457</v>
      </c>
      <c r="H632" t="s">
        <v>680</v>
      </c>
      <c r="I632">
        <v>-12.3</v>
      </c>
    </row>
    <row r="633" spans="1:9" x14ac:dyDescent="0.3">
      <c r="A633">
        <v>33096</v>
      </c>
      <c r="B633">
        <v>113</v>
      </c>
      <c r="C633" t="s">
        <v>109</v>
      </c>
      <c r="D633">
        <v>122</v>
      </c>
      <c r="E633" t="s">
        <v>28</v>
      </c>
      <c r="F633" s="22">
        <v>45546</v>
      </c>
      <c r="G633" t="s">
        <v>457</v>
      </c>
      <c r="H633" t="s">
        <v>681</v>
      </c>
      <c r="I633">
        <v>-10</v>
      </c>
    </row>
    <row r="634" spans="1:9" x14ac:dyDescent="0.3">
      <c r="A634">
        <v>32801</v>
      </c>
      <c r="B634">
        <v>113</v>
      </c>
      <c r="C634" t="s">
        <v>109</v>
      </c>
      <c r="D634">
        <v>122</v>
      </c>
      <c r="E634" t="s">
        <v>28</v>
      </c>
      <c r="F634" s="22">
        <v>45545</v>
      </c>
      <c r="G634" t="s">
        <v>454</v>
      </c>
      <c r="H634" t="s">
        <v>682</v>
      </c>
      <c r="I634">
        <v>270</v>
      </c>
    </row>
    <row r="635" spans="1:9" x14ac:dyDescent="0.3">
      <c r="A635">
        <v>32802</v>
      </c>
      <c r="B635">
        <v>113</v>
      </c>
      <c r="C635" t="s">
        <v>109</v>
      </c>
      <c r="D635">
        <v>122</v>
      </c>
      <c r="E635" t="s">
        <v>28</v>
      </c>
      <c r="F635" s="22">
        <v>45545</v>
      </c>
      <c r="G635" t="s">
        <v>454</v>
      </c>
      <c r="H635" t="s">
        <v>459</v>
      </c>
      <c r="I635">
        <v>42.53</v>
      </c>
    </row>
    <row r="636" spans="1:9" x14ac:dyDescent="0.3">
      <c r="A636">
        <v>32803</v>
      </c>
      <c r="B636">
        <v>113</v>
      </c>
      <c r="C636" t="s">
        <v>109</v>
      </c>
      <c r="D636">
        <v>122</v>
      </c>
      <c r="E636" t="s">
        <v>28</v>
      </c>
      <c r="F636" s="22">
        <v>45545</v>
      </c>
      <c r="G636" t="s">
        <v>457</v>
      </c>
      <c r="H636" t="s">
        <v>683</v>
      </c>
      <c r="I636">
        <v>-2582</v>
      </c>
    </row>
    <row r="637" spans="1:9" x14ac:dyDescent="0.3">
      <c r="A637">
        <v>32804</v>
      </c>
      <c r="B637">
        <v>113</v>
      </c>
      <c r="C637" t="s">
        <v>109</v>
      </c>
      <c r="D637">
        <v>122</v>
      </c>
      <c r="E637" t="s">
        <v>28</v>
      </c>
      <c r="F637" s="22">
        <v>45545</v>
      </c>
      <c r="G637" t="s">
        <v>457</v>
      </c>
      <c r="H637" t="s">
        <v>684</v>
      </c>
      <c r="I637">
        <v>-864.9</v>
      </c>
    </row>
    <row r="638" spans="1:9" x14ac:dyDescent="0.3">
      <c r="A638">
        <v>32805</v>
      </c>
      <c r="B638">
        <v>113</v>
      </c>
      <c r="C638" t="s">
        <v>109</v>
      </c>
      <c r="D638">
        <v>122</v>
      </c>
      <c r="E638" t="s">
        <v>28</v>
      </c>
      <c r="F638" s="22">
        <v>45545</v>
      </c>
      <c r="G638" t="s">
        <v>457</v>
      </c>
      <c r="H638" t="s">
        <v>685</v>
      </c>
      <c r="I638">
        <v>-20</v>
      </c>
    </row>
    <row r="639" spans="1:9" x14ac:dyDescent="0.3">
      <c r="A639">
        <v>32706</v>
      </c>
      <c r="B639">
        <v>113</v>
      </c>
      <c r="C639" t="s">
        <v>109</v>
      </c>
      <c r="D639">
        <v>122</v>
      </c>
      <c r="E639" t="s">
        <v>28</v>
      </c>
      <c r="F639" s="22">
        <v>45544</v>
      </c>
      <c r="G639" t="s">
        <v>454</v>
      </c>
      <c r="H639" t="s">
        <v>504</v>
      </c>
      <c r="I639">
        <v>3630</v>
      </c>
    </row>
    <row r="640" spans="1:9" x14ac:dyDescent="0.3">
      <c r="A640">
        <v>32707</v>
      </c>
      <c r="B640">
        <v>113</v>
      </c>
      <c r="C640" t="s">
        <v>109</v>
      </c>
      <c r="D640">
        <v>122</v>
      </c>
      <c r="E640" t="s">
        <v>28</v>
      </c>
      <c r="F640" s="22">
        <v>45544</v>
      </c>
      <c r="G640" t="s">
        <v>454</v>
      </c>
      <c r="H640" t="s">
        <v>579</v>
      </c>
      <c r="I640">
        <v>2582</v>
      </c>
    </row>
    <row r="641" spans="1:9" x14ac:dyDescent="0.3">
      <c r="A641">
        <v>32708</v>
      </c>
      <c r="B641">
        <v>113</v>
      </c>
      <c r="C641" t="s">
        <v>109</v>
      </c>
      <c r="D641">
        <v>122</v>
      </c>
      <c r="E641" t="s">
        <v>28</v>
      </c>
      <c r="F641" s="22">
        <v>45544</v>
      </c>
      <c r="G641" t="s">
        <v>454</v>
      </c>
      <c r="H641" t="s">
        <v>686</v>
      </c>
      <c r="I641">
        <v>108.74</v>
      </c>
    </row>
    <row r="642" spans="1:9" x14ac:dyDescent="0.3">
      <c r="A642">
        <v>32709</v>
      </c>
      <c r="B642">
        <v>113</v>
      </c>
      <c r="C642" t="s">
        <v>109</v>
      </c>
      <c r="D642">
        <v>122</v>
      </c>
      <c r="E642" t="s">
        <v>28</v>
      </c>
      <c r="F642" s="22">
        <v>45544</v>
      </c>
      <c r="G642" t="s">
        <v>454</v>
      </c>
      <c r="H642" t="s">
        <v>459</v>
      </c>
      <c r="I642">
        <v>998.93</v>
      </c>
    </row>
    <row r="643" spans="1:9" x14ac:dyDescent="0.3">
      <c r="A643">
        <v>32710</v>
      </c>
      <c r="B643">
        <v>113</v>
      </c>
      <c r="C643" t="s">
        <v>109</v>
      </c>
      <c r="D643">
        <v>122</v>
      </c>
      <c r="E643" t="s">
        <v>28</v>
      </c>
      <c r="F643" s="22">
        <v>45544</v>
      </c>
      <c r="G643" t="s">
        <v>454</v>
      </c>
      <c r="H643" t="s">
        <v>687</v>
      </c>
      <c r="I643">
        <v>196271.79</v>
      </c>
    </row>
    <row r="644" spans="1:9" x14ac:dyDescent="0.3">
      <c r="A644">
        <v>32711</v>
      </c>
      <c r="B644">
        <v>113</v>
      </c>
      <c r="C644" t="s">
        <v>109</v>
      </c>
      <c r="D644">
        <v>122</v>
      </c>
      <c r="E644" t="s">
        <v>28</v>
      </c>
      <c r="F644" s="22">
        <v>45544</v>
      </c>
      <c r="G644" t="s">
        <v>454</v>
      </c>
      <c r="H644" t="s">
        <v>688</v>
      </c>
      <c r="I644">
        <v>57.6</v>
      </c>
    </row>
    <row r="645" spans="1:9" x14ac:dyDescent="0.3">
      <c r="A645">
        <v>32712</v>
      </c>
      <c r="B645">
        <v>113</v>
      </c>
      <c r="C645" t="s">
        <v>109</v>
      </c>
      <c r="D645">
        <v>122</v>
      </c>
      <c r="E645" t="s">
        <v>28</v>
      </c>
      <c r="F645" s="22">
        <v>45544</v>
      </c>
      <c r="G645" t="s">
        <v>457</v>
      </c>
      <c r="H645" t="s">
        <v>689</v>
      </c>
      <c r="I645">
        <v>-5000</v>
      </c>
    </row>
    <row r="646" spans="1:9" x14ac:dyDescent="0.3">
      <c r="A646">
        <v>32713</v>
      </c>
      <c r="B646">
        <v>113</v>
      </c>
      <c r="C646" t="s">
        <v>109</v>
      </c>
      <c r="D646">
        <v>122</v>
      </c>
      <c r="E646" t="s">
        <v>28</v>
      </c>
      <c r="F646" s="22">
        <v>45544</v>
      </c>
      <c r="G646" t="s">
        <v>457</v>
      </c>
      <c r="H646" t="s">
        <v>689</v>
      </c>
      <c r="I646">
        <v>-4500</v>
      </c>
    </row>
    <row r="647" spans="1:9" x14ac:dyDescent="0.3">
      <c r="A647">
        <v>32714</v>
      </c>
      <c r="B647">
        <v>113</v>
      </c>
      <c r="C647" t="s">
        <v>109</v>
      </c>
      <c r="D647">
        <v>122</v>
      </c>
      <c r="E647" t="s">
        <v>28</v>
      </c>
      <c r="F647" s="22">
        <v>45544</v>
      </c>
      <c r="G647" t="s">
        <v>457</v>
      </c>
      <c r="H647" t="s">
        <v>689</v>
      </c>
      <c r="I647">
        <v>-2100</v>
      </c>
    </row>
    <row r="648" spans="1:9" x14ac:dyDescent="0.3">
      <c r="A648">
        <v>32715</v>
      </c>
      <c r="B648">
        <v>113</v>
      </c>
      <c r="C648" t="s">
        <v>109</v>
      </c>
      <c r="D648">
        <v>122</v>
      </c>
      <c r="E648" t="s">
        <v>28</v>
      </c>
      <c r="F648" s="22">
        <v>45544</v>
      </c>
      <c r="G648" t="s">
        <v>457</v>
      </c>
      <c r="H648" t="s">
        <v>689</v>
      </c>
      <c r="I648">
        <v>-16000</v>
      </c>
    </row>
    <row r="649" spans="1:9" x14ac:dyDescent="0.3">
      <c r="A649">
        <v>32716</v>
      </c>
      <c r="B649">
        <v>113</v>
      </c>
      <c r="C649" t="s">
        <v>109</v>
      </c>
      <c r="D649">
        <v>122</v>
      </c>
      <c r="E649" t="s">
        <v>28</v>
      </c>
      <c r="F649" s="22">
        <v>45544</v>
      </c>
      <c r="G649" t="s">
        <v>457</v>
      </c>
      <c r="H649" t="s">
        <v>690</v>
      </c>
      <c r="I649">
        <v>-14000</v>
      </c>
    </row>
    <row r="650" spans="1:9" x14ac:dyDescent="0.3">
      <c r="A650">
        <v>32717</v>
      </c>
      <c r="B650">
        <v>113</v>
      </c>
      <c r="C650" t="s">
        <v>109</v>
      </c>
      <c r="D650">
        <v>122</v>
      </c>
      <c r="E650" t="s">
        <v>28</v>
      </c>
      <c r="F650" s="22">
        <v>45544</v>
      </c>
      <c r="G650" t="s">
        <v>457</v>
      </c>
      <c r="H650" t="s">
        <v>691</v>
      </c>
      <c r="I650">
        <v>-4221</v>
      </c>
    </row>
    <row r="651" spans="1:9" x14ac:dyDescent="0.3">
      <c r="A651">
        <v>32718</v>
      </c>
      <c r="B651">
        <v>113</v>
      </c>
      <c r="C651" t="s">
        <v>109</v>
      </c>
      <c r="D651">
        <v>122</v>
      </c>
      <c r="E651" t="s">
        <v>28</v>
      </c>
      <c r="F651" s="22">
        <v>45544</v>
      </c>
      <c r="G651" t="s">
        <v>457</v>
      </c>
      <c r="H651" t="s">
        <v>692</v>
      </c>
      <c r="I651">
        <v>-1000</v>
      </c>
    </row>
    <row r="652" spans="1:9" x14ac:dyDescent="0.3">
      <c r="A652">
        <v>32719</v>
      </c>
      <c r="B652">
        <v>113</v>
      </c>
      <c r="C652" t="s">
        <v>109</v>
      </c>
      <c r="D652">
        <v>122</v>
      </c>
      <c r="E652" t="s">
        <v>28</v>
      </c>
      <c r="F652" s="22">
        <v>45544</v>
      </c>
      <c r="G652" t="s">
        <v>457</v>
      </c>
      <c r="H652" t="s">
        <v>693</v>
      </c>
      <c r="I652">
        <v>-200</v>
      </c>
    </row>
    <row r="653" spans="1:9" x14ac:dyDescent="0.3">
      <c r="A653">
        <v>32720</v>
      </c>
      <c r="B653">
        <v>113</v>
      </c>
      <c r="C653" t="s">
        <v>109</v>
      </c>
      <c r="D653">
        <v>122</v>
      </c>
      <c r="E653" t="s">
        <v>28</v>
      </c>
      <c r="F653" s="22">
        <v>45544</v>
      </c>
      <c r="G653" t="s">
        <v>457</v>
      </c>
      <c r="H653" t="s">
        <v>465</v>
      </c>
      <c r="I653">
        <v>-697.07</v>
      </c>
    </row>
    <row r="654" spans="1:9" x14ac:dyDescent="0.3">
      <c r="A654">
        <v>32721</v>
      </c>
      <c r="B654">
        <v>113</v>
      </c>
      <c r="C654" t="s">
        <v>109</v>
      </c>
      <c r="D654">
        <v>122</v>
      </c>
      <c r="E654" t="s">
        <v>28</v>
      </c>
      <c r="F654" s="22">
        <v>45544</v>
      </c>
      <c r="G654" t="s">
        <v>457</v>
      </c>
      <c r="H654" t="s">
        <v>694</v>
      </c>
      <c r="I654">
        <v>-6600</v>
      </c>
    </row>
    <row r="655" spans="1:9" x14ac:dyDescent="0.3">
      <c r="A655">
        <v>32722</v>
      </c>
      <c r="B655">
        <v>113</v>
      </c>
      <c r="C655" t="s">
        <v>109</v>
      </c>
      <c r="D655">
        <v>122</v>
      </c>
      <c r="E655" t="s">
        <v>28</v>
      </c>
      <c r="F655" s="22">
        <v>45544</v>
      </c>
      <c r="G655" t="s">
        <v>457</v>
      </c>
      <c r="H655" t="s">
        <v>606</v>
      </c>
      <c r="I655">
        <v>-6600</v>
      </c>
    </row>
    <row r="656" spans="1:9" x14ac:dyDescent="0.3">
      <c r="A656">
        <v>32723</v>
      </c>
      <c r="B656">
        <v>113</v>
      </c>
      <c r="C656" t="s">
        <v>109</v>
      </c>
      <c r="D656">
        <v>122</v>
      </c>
      <c r="E656" t="s">
        <v>28</v>
      </c>
      <c r="F656" s="22">
        <v>45544</v>
      </c>
      <c r="G656" t="s">
        <v>457</v>
      </c>
      <c r="H656" t="s">
        <v>605</v>
      </c>
      <c r="I656">
        <v>-5160</v>
      </c>
    </row>
    <row r="657" spans="1:9" x14ac:dyDescent="0.3">
      <c r="A657">
        <v>32724</v>
      </c>
      <c r="B657">
        <v>113</v>
      </c>
      <c r="C657" t="s">
        <v>109</v>
      </c>
      <c r="D657">
        <v>122</v>
      </c>
      <c r="E657" t="s">
        <v>28</v>
      </c>
      <c r="F657" s="22">
        <v>45544</v>
      </c>
      <c r="G657" t="s">
        <v>457</v>
      </c>
      <c r="H657" t="s">
        <v>602</v>
      </c>
      <c r="I657">
        <v>-1809</v>
      </c>
    </row>
    <row r="658" spans="1:9" x14ac:dyDescent="0.3">
      <c r="A658">
        <v>32725</v>
      </c>
      <c r="B658">
        <v>113</v>
      </c>
      <c r="C658" t="s">
        <v>109</v>
      </c>
      <c r="D658">
        <v>122</v>
      </c>
      <c r="E658" t="s">
        <v>28</v>
      </c>
      <c r="F658" s="22">
        <v>45544</v>
      </c>
      <c r="G658" t="s">
        <v>457</v>
      </c>
      <c r="H658" t="s">
        <v>601</v>
      </c>
      <c r="I658">
        <v>-2582</v>
      </c>
    </row>
    <row r="659" spans="1:9" x14ac:dyDescent="0.3">
      <c r="A659">
        <v>32726</v>
      </c>
      <c r="B659">
        <v>113</v>
      </c>
      <c r="C659" t="s">
        <v>109</v>
      </c>
      <c r="D659">
        <v>122</v>
      </c>
      <c r="E659" t="s">
        <v>28</v>
      </c>
      <c r="F659" s="22">
        <v>45544</v>
      </c>
      <c r="G659" t="s">
        <v>457</v>
      </c>
      <c r="H659" t="s">
        <v>604</v>
      </c>
      <c r="I659">
        <v>-7070</v>
      </c>
    </row>
    <row r="660" spans="1:9" x14ac:dyDescent="0.3">
      <c r="A660">
        <v>32727</v>
      </c>
      <c r="B660">
        <v>113</v>
      </c>
      <c r="C660" t="s">
        <v>109</v>
      </c>
      <c r="D660">
        <v>122</v>
      </c>
      <c r="E660" t="s">
        <v>28</v>
      </c>
      <c r="F660" s="22">
        <v>45544</v>
      </c>
      <c r="G660" t="s">
        <v>457</v>
      </c>
      <c r="H660" t="s">
        <v>600</v>
      </c>
      <c r="I660">
        <v>-8270</v>
      </c>
    </row>
    <row r="661" spans="1:9" x14ac:dyDescent="0.3">
      <c r="A661">
        <v>32728</v>
      </c>
      <c r="B661">
        <v>113</v>
      </c>
      <c r="C661" t="s">
        <v>109</v>
      </c>
      <c r="D661">
        <v>122</v>
      </c>
      <c r="E661" t="s">
        <v>28</v>
      </c>
      <c r="F661" s="22">
        <v>45544</v>
      </c>
      <c r="G661" t="s">
        <v>457</v>
      </c>
      <c r="H661" t="s">
        <v>599</v>
      </c>
      <c r="I661">
        <v>-1782</v>
      </c>
    </row>
    <row r="662" spans="1:9" x14ac:dyDescent="0.3">
      <c r="A662">
        <v>32729</v>
      </c>
      <c r="B662">
        <v>113</v>
      </c>
      <c r="C662" t="s">
        <v>109</v>
      </c>
      <c r="D662">
        <v>122</v>
      </c>
      <c r="E662" t="s">
        <v>28</v>
      </c>
      <c r="F662" s="22">
        <v>45544</v>
      </c>
      <c r="G662" t="s">
        <v>457</v>
      </c>
      <c r="H662" t="s">
        <v>598</v>
      </c>
      <c r="I662">
        <v>-4280</v>
      </c>
    </row>
    <row r="663" spans="1:9" x14ac:dyDescent="0.3">
      <c r="A663">
        <v>32730</v>
      </c>
      <c r="B663">
        <v>113</v>
      </c>
      <c r="C663" t="s">
        <v>109</v>
      </c>
      <c r="D663">
        <v>122</v>
      </c>
      <c r="E663" t="s">
        <v>28</v>
      </c>
      <c r="F663" s="22">
        <v>45544</v>
      </c>
      <c r="G663" t="s">
        <v>457</v>
      </c>
      <c r="H663" t="s">
        <v>591</v>
      </c>
      <c r="I663">
        <v>-3540</v>
      </c>
    </row>
    <row r="664" spans="1:9" x14ac:dyDescent="0.3">
      <c r="A664">
        <v>32731</v>
      </c>
      <c r="B664">
        <v>113</v>
      </c>
      <c r="C664" t="s">
        <v>109</v>
      </c>
      <c r="D664">
        <v>122</v>
      </c>
      <c r="E664" t="s">
        <v>28</v>
      </c>
      <c r="F664" s="22">
        <v>45544</v>
      </c>
      <c r="G664" t="s">
        <v>457</v>
      </c>
      <c r="H664" t="s">
        <v>589</v>
      </c>
      <c r="I664">
        <v>-6000</v>
      </c>
    </row>
    <row r="665" spans="1:9" x14ac:dyDescent="0.3">
      <c r="A665">
        <v>32732</v>
      </c>
      <c r="B665">
        <v>113</v>
      </c>
      <c r="C665" t="s">
        <v>109</v>
      </c>
      <c r="D665">
        <v>122</v>
      </c>
      <c r="E665" t="s">
        <v>28</v>
      </c>
      <c r="F665" s="22">
        <v>45544</v>
      </c>
      <c r="G665" t="s">
        <v>457</v>
      </c>
      <c r="H665" t="s">
        <v>612</v>
      </c>
      <c r="I665">
        <v>-5319.79</v>
      </c>
    </row>
    <row r="666" spans="1:9" x14ac:dyDescent="0.3">
      <c r="A666">
        <v>32733</v>
      </c>
      <c r="B666">
        <v>113</v>
      </c>
      <c r="C666" t="s">
        <v>109</v>
      </c>
      <c r="D666">
        <v>122</v>
      </c>
      <c r="E666" t="s">
        <v>28</v>
      </c>
      <c r="F666" s="22">
        <v>45544</v>
      </c>
      <c r="G666" t="s">
        <v>457</v>
      </c>
      <c r="H666" t="s">
        <v>608</v>
      </c>
      <c r="I666">
        <v>-8830</v>
      </c>
    </row>
    <row r="667" spans="1:9" x14ac:dyDescent="0.3">
      <c r="A667">
        <v>32734</v>
      </c>
      <c r="B667">
        <v>113</v>
      </c>
      <c r="C667" t="s">
        <v>109</v>
      </c>
      <c r="D667">
        <v>122</v>
      </c>
      <c r="E667" t="s">
        <v>28</v>
      </c>
      <c r="F667" s="22">
        <v>45544</v>
      </c>
      <c r="G667" t="s">
        <v>457</v>
      </c>
      <c r="H667" t="s">
        <v>610</v>
      </c>
      <c r="I667">
        <v>-1398</v>
      </c>
    </row>
    <row r="668" spans="1:9" x14ac:dyDescent="0.3">
      <c r="A668">
        <v>32735</v>
      </c>
      <c r="B668">
        <v>113</v>
      </c>
      <c r="C668" t="s">
        <v>109</v>
      </c>
      <c r="D668">
        <v>122</v>
      </c>
      <c r="E668" t="s">
        <v>28</v>
      </c>
      <c r="F668" s="22">
        <v>45544</v>
      </c>
      <c r="G668" t="s">
        <v>457</v>
      </c>
      <c r="H668" t="s">
        <v>695</v>
      </c>
      <c r="I668">
        <v>-3850</v>
      </c>
    </row>
    <row r="669" spans="1:9" x14ac:dyDescent="0.3">
      <c r="A669">
        <v>32736</v>
      </c>
      <c r="B669">
        <v>113</v>
      </c>
      <c r="C669" t="s">
        <v>109</v>
      </c>
      <c r="D669">
        <v>122</v>
      </c>
      <c r="E669" t="s">
        <v>28</v>
      </c>
      <c r="F669" s="22">
        <v>45544</v>
      </c>
      <c r="G669" t="s">
        <v>457</v>
      </c>
      <c r="H669" t="s">
        <v>609</v>
      </c>
      <c r="I669">
        <v>-4240</v>
      </c>
    </row>
    <row r="670" spans="1:9" x14ac:dyDescent="0.3">
      <c r="A670">
        <v>32737</v>
      </c>
      <c r="B670">
        <v>113</v>
      </c>
      <c r="C670" t="s">
        <v>109</v>
      </c>
      <c r="D670">
        <v>122</v>
      </c>
      <c r="E670" t="s">
        <v>28</v>
      </c>
      <c r="F670" s="22">
        <v>45544</v>
      </c>
      <c r="G670" t="s">
        <v>457</v>
      </c>
      <c r="H670" t="s">
        <v>603</v>
      </c>
      <c r="I670">
        <v>-2400</v>
      </c>
    </row>
    <row r="671" spans="1:9" x14ac:dyDescent="0.3">
      <c r="A671">
        <v>32738</v>
      </c>
      <c r="B671">
        <v>113</v>
      </c>
      <c r="C671" t="s">
        <v>109</v>
      </c>
      <c r="D671">
        <v>122</v>
      </c>
      <c r="E671" t="s">
        <v>28</v>
      </c>
      <c r="F671" s="22">
        <v>45544</v>
      </c>
      <c r="G671" t="s">
        <v>457</v>
      </c>
      <c r="H671" t="s">
        <v>613</v>
      </c>
      <c r="I671">
        <v>-1450</v>
      </c>
    </row>
    <row r="672" spans="1:9" x14ac:dyDescent="0.3">
      <c r="A672">
        <v>32739</v>
      </c>
      <c r="B672">
        <v>113</v>
      </c>
      <c r="C672" t="s">
        <v>109</v>
      </c>
      <c r="D672">
        <v>122</v>
      </c>
      <c r="E672" t="s">
        <v>28</v>
      </c>
      <c r="F672" s="22">
        <v>45544</v>
      </c>
      <c r="G672" t="s">
        <v>457</v>
      </c>
      <c r="H672" t="s">
        <v>590</v>
      </c>
      <c r="I672">
        <v>-5154</v>
      </c>
    </row>
    <row r="673" spans="1:9" x14ac:dyDescent="0.3">
      <c r="A673">
        <v>32740</v>
      </c>
      <c r="B673">
        <v>113</v>
      </c>
      <c r="C673" t="s">
        <v>109</v>
      </c>
      <c r="D673">
        <v>122</v>
      </c>
      <c r="E673" t="s">
        <v>28</v>
      </c>
      <c r="F673" s="22">
        <v>45544</v>
      </c>
      <c r="G673" t="s">
        <v>457</v>
      </c>
      <c r="H673" t="s">
        <v>588</v>
      </c>
      <c r="I673">
        <v>-10767.78</v>
      </c>
    </row>
    <row r="674" spans="1:9" x14ac:dyDescent="0.3">
      <c r="A674">
        <v>32741</v>
      </c>
      <c r="B674">
        <v>113</v>
      </c>
      <c r="C674" t="s">
        <v>109</v>
      </c>
      <c r="D674">
        <v>122</v>
      </c>
      <c r="E674" t="s">
        <v>28</v>
      </c>
      <c r="F674" s="22">
        <v>45544</v>
      </c>
      <c r="G674" t="s">
        <v>457</v>
      </c>
      <c r="H674" t="s">
        <v>585</v>
      </c>
      <c r="I674">
        <v>-1460.75</v>
      </c>
    </row>
    <row r="675" spans="1:9" x14ac:dyDescent="0.3">
      <c r="A675">
        <v>32742</v>
      </c>
      <c r="B675">
        <v>113</v>
      </c>
      <c r="C675" t="s">
        <v>109</v>
      </c>
      <c r="D675">
        <v>122</v>
      </c>
      <c r="E675" t="s">
        <v>28</v>
      </c>
      <c r="F675" s="22">
        <v>45544</v>
      </c>
      <c r="G675" t="s">
        <v>457</v>
      </c>
      <c r="H675" t="s">
        <v>585</v>
      </c>
      <c r="I675">
        <v>-176.11</v>
      </c>
    </row>
    <row r="676" spans="1:9" x14ac:dyDescent="0.3">
      <c r="A676">
        <v>32743</v>
      </c>
      <c r="B676">
        <v>113</v>
      </c>
      <c r="C676" t="s">
        <v>109</v>
      </c>
      <c r="D676">
        <v>122</v>
      </c>
      <c r="E676" t="s">
        <v>28</v>
      </c>
      <c r="F676" s="22">
        <v>45544</v>
      </c>
      <c r="G676" t="s">
        <v>457</v>
      </c>
      <c r="H676" t="s">
        <v>696</v>
      </c>
      <c r="I676">
        <v>-10250</v>
      </c>
    </row>
    <row r="677" spans="1:9" x14ac:dyDescent="0.3">
      <c r="A677">
        <v>32744</v>
      </c>
      <c r="B677">
        <v>113</v>
      </c>
      <c r="C677" t="s">
        <v>109</v>
      </c>
      <c r="D677">
        <v>122</v>
      </c>
      <c r="E677" t="s">
        <v>28</v>
      </c>
      <c r="F677" s="22">
        <v>45544</v>
      </c>
      <c r="G677" t="s">
        <v>457</v>
      </c>
      <c r="H677" t="s">
        <v>482</v>
      </c>
      <c r="I677">
        <v>-2079.4499999999998</v>
      </c>
    </row>
    <row r="678" spans="1:9" x14ac:dyDescent="0.3">
      <c r="A678">
        <v>32745</v>
      </c>
      <c r="B678">
        <v>113</v>
      </c>
      <c r="C678" t="s">
        <v>109</v>
      </c>
      <c r="D678">
        <v>122</v>
      </c>
      <c r="E678" t="s">
        <v>28</v>
      </c>
      <c r="F678" s="22">
        <v>45544</v>
      </c>
      <c r="G678" t="s">
        <v>457</v>
      </c>
      <c r="H678" t="s">
        <v>473</v>
      </c>
      <c r="I678">
        <v>-198</v>
      </c>
    </row>
    <row r="679" spans="1:9" x14ac:dyDescent="0.3">
      <c r="A679">
        <v>32746</v>
      </c>
      <c r="B679">
        <v>113</v>
      </c>
      <c r="C679" t="s">
        <v>109</v>
      </c>
      <c r="D679">
        <v>122</v>
      </c>
      <c r="E679" t="s">
        <v>28</v>
      </c>
      <c r="F679" s="22">
        <v>45544</v>
      </c>
      <c r="G679" t="s">
        <v>457</v>
      </c>
      <c r="H679" t="s">
        <v>593</v>
      </c>
      <c r="I679">
        <v>-396</v>
      </c>
    </row>
    <row r="680" spans="1:9" x14ac:dyDescent="0.3">
      <c r="A680">
        <v>32747</v>
      </c>
      <c r="B680">
        <v>113</v>
      </c>
      <c r="C680" t="s">
        <v>109</v>
      </c>
      <c r="D680">
        <v>122</v>
      </c>
      <c r="E680" t="s">
        <v>28</v>
      </c>
      <c r="F680" s="22">
        <v>45544</v>
      </c>
      <c r="G680" t="s">
        <v>457</v>
      </c>
      <c r="H680" t="s">
        <v>479</v>
      </c>
      <c r="I680">
        <v>-56.7</v>
      </c>
    </row>
    <row r="681" spans="1:9" x14ac:dyDescent="0.3">
      <c r="A681">
        <v>32748</v>
      </c>
      <c r="B681">
        <v>113</v>
      </c>
      <c r="C681" t="s">
        <v>109</v>
      </c>
      <c r="D681">
        <v>122</v>
      </c>
      <c r="E681" t="s">
        <v>28</v>
      </c>
      <c r="F681" s="22">
        <v>45544</v>
      </c>
      <c r="G681" t="s">
        <v>457</v>
      </c>
      <c r="H681" t="s">
        <v>497</v>
      </c>
      <c r="I681">
        <v>-684.8</v>
      </c>
    </row>
    <row r="682" spans="1:9" x14ac:dyDescent="0.3">
      <c r="A682">
        <v>32749</v>
      </c>
      <c r="B682">
        <v>113</v>
      </c>
      <c r="C682" t="s">
        <v>109</v>
      </c>
      <c r="D682">
        <v>122</v>
      </c>
      <c r="E682" t="s">
        <v>28</v>
      </c>
      <c r="F682" s="22">
        <v>45544</v>
      </c>
      <c r="G682" t="s">
        <v>457</v>
      </c>
      <c r="H682" t="s">
        <v>510</v>
      </c>
      <c r="I682">
        <v>-5190.7299999999996</v>
      </c>
    </row>
    <row r="683" spans="1:9" x14ac:dyDescent="0.3">
      <c r="A683">
        <v>32750</v>
      </c>
      <c r="B683">
        <v>113</v>
      </c>
      <c r="C683" t="s">
        <v>109</v>
      </c>
      <c r="D683">
        <v>122</v>
      </c>
      <c r="E683" t="s">
        <v>28</v>
      </c>
      <c r="F683" s="22">
        <v>45544</v>
      </c>
      <c r="G683" t="s">
        <v>457</v>
      </c>
      <c r="H683" t="s">
        <v>548</v>
      </c>
      <c r="I683">
        <v>-477.5</v>
      </c>
    </row>
    <row r="684" spans="1:9" x14ac:dyDescent="0.3">
      <c r="A684">
        <v>32751</v>
      </c>
      <c r="B684">
        <v>113</v>
      </c>
      <c r="C684" t="s">
        <v>109</v>
      </c>
      <c r="D684">
        <v>122</v>
      </c>
      <c r="E684" t="s">
        <v>28</v>
      </c>
      <c r="F684" s="22">
        <v>45544</v>
      </c>
      <c r="G684" t="s">
        <v>457</v>
      </c>
      <c r="H684" t="s">
        <v>496</v>
      </c>
      <c r="I684">
        <v>-975</v>
      </c>
    </row>
    <row r="685" spans="1:9" x14ac:dyDescent="0.3">
      <c r="A685">
        <v>32752</v>
      </c>
      <c r="B685">
        <v>113</v>
      </c>
      <c r="C685" t="s">
        <v>109</v>
      </c>
      <c r="D685">
        <v>122</v>
      </c>
      <c r="E685" t="s">
        <v>28</v>
      </c>
      <c r="F685" s="22">
        <v>45544</v>
      </c>
      <c r="G685" t="s">
        <v>457</v>
      </c>
      <c r="H685" t="s">
        <v>488</v>
      </c>
      <c r="I685">
        <v>-472.32</v>
      </c>
    </row>
    <row r="686" spans="1:9" x14ac:dyDescent="0.3">
      <c r="A686">
        <v>32753</v>
      </c>
      <c r="B686">
        <v>113</v>
      </c>
      <c r="C686" t="s">
        <v>109</v>
      </c>
      <c r="D686">
        <v>122</v>
      </c>
      <c r="E686" t="s">
        <v>28</v>
      </c>
      <c r="F686" s="22">
        <v>45544</v>
      </c>
      <c r="G686" t="s">
        <v>457</v>
      </c>
      <c r="H686" t="s">
        <v>564</v>
      </c>
      <c r="I686">
        <v>-650.38</v>
      </c>
    </row>
    <row r="687" spans="1:9" x14ac:dyDescent="0.3">
      <c r="A687">
        <v>32754</v>
      </c>
      <c r="B687">
        <v>113</v>
      </c>
      <c r="C687" t="s">
        <v>109</v>
      </c>
      <c r="D687">
        <v>122</v>
      </c>
      <c r="E687" t="s">
        <v>28</v>
      </c>
      <c r="F687" s="22">
        <v>45544</v>
      </c>
      <c r="G687" t="s">
        <v>457</v>
      </c>
      <c r="H687" t="s">
        <v>522</v>
      </c>
      <c r="I687">
        <v>-3789.78</v>
      </c>
    </row>
    <row r="688" spans="1:9" x14ac:dyDescent="0.3">
      <c r="A688">
        <v>32755</v>
      </c>
      <c r="B688">
        <v>113</v>
      </c>
      <c r="C688" t="s">
        <v>109</v>
      </c>
      <c r="D688">
        <v>122</v>
      </c>
      <c r="E688" t="s">
        <v>28</v>
      </c>
      <c r="F688" s="22">
        <v>45544</v>
      </c>
      <c r="G688" t="s">
        <v>457</v>
      </c>
      <c r="H688" t="s">
        <v>485</v>
      </c>
      <c r="I688">
        <v>-340</v>
      </c>
    </row>
    <row r="689" spans="1:9" x14ac:dyDescent="0.3">
      <c r="A689">
        <v>32756</v>
      </c>
      <c r="B689">
        <v>113</v>
      </c>
      <c r="C689" t="s">
        <v>109</v>
      </c>
      <c r="D689">
        <v>122</v>
      </c>
      <c r="E689" t="s">
        <v>28</v>
      </c>
      <c r="F689" s="22">
        <v>45544</v>
      </c>
      <c r="G689" t="s">
        <v>457</v>
      </c>
      <c r="H689" t="s">
        <v>546</v>
      </c>
      <c r="I689">
        <v>-566.04</v>
      </c>
    </row>
    <row r="690" spans="1:9" x14ac:dyDescent="0.3">
      <c r="A690">
        <v>32757</v>
      </c>
      <c r="B690">
        <v>113</v>
      </c>
      <c r="C690" t="s">
        <v>109</v>
      </c>
      <c r="D690">
        <v>122</v>
      </c>
      <c r="E690" t="s">
        <v>28</v>
      </c>
      <c r="F690" s="22">
        <v>45544</v>
      </c>
      <c r="G690" t="s">
        <v>457</v>
      </c>
      <c r="H690" t="s">
        <v>497</v>
      </c>
      <c r="I690">
        <v>-762.65</v>
      </c>
    </row>
    <row r="691" spans="1:9" x14ac:dyDescent="0.3">
      <c r="A691">
        <v>32758</v>
      </c>
      <c r="B691">
        <v>113</v>
      </c>
      <c r="C691" t="s">
        <v>109</v>
      </c>
      <c r="D691">
        <v>122</v>
      </c>
      <c r="E691" t="s">
        <v>28</v>
      </c>
      <c r="F691" s="22">
        <v>45544</v>
      </c>
      <c r="G691" t="s">
        <v>457</v>
      </c>
      <c r="H691" t="s">
        <v>473</v>
      </c>
      <c r="I691">
        <v>-778</v>
      </c>
    </row>
    <row r="692" spans="1:9" x14ac:dyDescent="0.3">
      <c r="A692">
        <v>32759</v>
      </c>
      <c r="B692">
        <v>113</v>
      </c>
      <c r="C692" t="s">
        <v>109</v>
      </c>
      <c r="D692">
        <v>122</v>
      </c>
      <c r="E692" t="s">
        <v>28</v>
      </c>
      <c r="F692" s="22">
        <v>45544</v>
      </c>
      <c r="G692" t="s">
        <v>457</v>
      </c>
      <c r="H692" t="s">
        <v>471</v>
      </c>
      <c r="I692">
        <v>-467.98</v>
      </c>
    </row>
    <row r="693" spans="1:9" x14ac:dyDescent="0.3">
      <c r="A693">
        <v>32760</v>
      </c>
      <c r="B693">
        <v>113</v>
      </c>
      <c r="C693" t="s">
        <v>109</v>
      </c>
      <c r="D693">
        <v>122</v>
      </c>
      <c r="E693" t="s">
        <v>28</v>
      </c>
      <c r="F693" s="22">
        <v>45544</v>
      </c>
      <c r="G693" t="s">
        <v>457</v>
      </c>
      <c r="H693" t="s">
        <v>527</v>
      </c>
      <c r="I693">
        <v>-786.9</v>
      </c>
    </row>
    <row r="694" spans="1:9" x14ac:dyDescent="0.3">
      <c r="A694">
        <v>32761</v>
      </c>
      <c r="B694">
        <v>113</v>
      </c>
      <c r="C694" t="s">
        <v>109</v>
      </c>
      <c r="D694">
        <v>122</v>
      </c>
      <c r="E694" t="s">
        <v>28</v>
      </c>
      <c r="F694" s="22">
        <v>45544</v>
      </c>
      <c r="G694" t="s">
        <v>457</v>
      </c>
      <c r="H694" t="s">
        <v>594</v>
      </c>
      <c r="I694">
        <v>-1300</v>
      </c>
    </row>
    <row r="695" spans="1:9" x14ac:dyDescent="0.3">
      <c r="A695">
        <v>32762</v>
      </c>
      <c r="B695">
        <v>113</v>
      </c>
      <c r="C695" t="s">
        <v>109</v>
      </c>
      <c r="D695">
        <v>122</v>
      </c>
      <c r="E695" t="s">
        <v>28</v>
      </c>
      <c r="F695" s="22">
        <v>45544</v>
      </c>
      <c r="G695" t="s">
        <v>457</v>
      </c>
      <c r="H695" t="s">
        <v>503</v>
      </c>
      <c r="I695">
        <v>-2390.29</v>
      </c>
    </row>
    <row r="696" spans="1:9" x14ac:dyDescent="0.3">
      <c r="A696">
        <v>32763</v>
      </c>
      <c r="B696">
        <v>113</v>
      </c>
      <c r="C696" t="s">
        <v>109</v>
      </c>
      <c r="D696">
        <v>122</v>
      </c>
      <c r="E696" t="s">
        <v>28</v>
      </c>
      <c r="F696" s="22">
        <v>45544</v>
      </c>
      <c r="G696" t="s">
        <v>457</v>
      </c>
      <c r="H696" t="s">
        <v>518</v>
      </c>
      <c r="I696">
        <v>-3888.78</v>
      </c>
    </row>
    <row r="697" spans="1:9" x14ac:dyDescent="0.3">
      <c r="A697">
        <v>32764</v>
      </c>
      <c r="B697">
        <v>113</v>
      </c>
      <c r="C697" t="s">
        <v>109</v>
      </c>
      <c r="D697">
        <v>122</v>
      </c>
      <c r="E697" t="s">
        <v>28</v>
      </c>
      <c r="F697" s="22">
        <v>45544</v>
      </c>
      <c r="G697" t="s">
        <v>457</v>
      </c>
      <c r="H697" t="s">
        <v>518</v>
      </c>
      <c r="I697">
        <v>-4159.7</v>
      </c>
    </row>
    <row r="698" spans="1:9" x14ac:dyDescent="0.3">
      <c r="A698">
        <v>32765</v>
      </c>
      <c r="B698">
        <v>113</v>
      </c>
      <c r="C698" t="s">
        <v>109</v>
      </c>
      <c r="D698">
        <v>122</v>
      </c>
      <c r="E698" t="s">
        <v>28</v>
      </c>
      <c r="F698" s="22">
        <v>45544</v>
      </c>
      <c r="G698" t="s">
        <v>457</v>
      </c>
      <c r="H698" t="s">
        <v>503</v>
      </c>
      <c r="I698">
        <v>-3333.98</v>
      </c>
    </row>
    <row r="699" spans="1:9" x14ac:dyDescent="0.3">
      <c r="A699">
        <v>32766</v>
      </c>
      <c r="B699">
        <v>113</v>
      </c>
      <c r="C699" t="s">
        <v>109</v>
      </c>
      <c r="D699">
        <v>122</v>
      </c>
      <c r="E699" t="s">
        <v>28</v>
      </c>
      <c r="F699" s="22">
        <v>45544</v>
      </c>
      <c r="G699" t="s">
        <v>457</v>
      </c>
      <c r="H699" t="s">
        <v>473</v>
      </c>
      <c r="I699">
        <v>-198</v>
      </c>
    </row>
    <row r="700" spans="1:9" x14ac:dyDescent="0.3">
      <c r="A700">
        <v>32767</v>
      </c>
      <c r="B700">
        <v>113</v>
      </c>
      <c r="C700" t="s">
        <v>109</v>
      </c>
      <c r="D700">
        <v>122</v>
      </c>
      <c r="E700" t="s">
        <v>28</v>
      </c>
      <c r="F700" s="22">
        <v>45544</v>
      </c>
      <c r="G700" t="s">
        <v>457</v>
      </c>
      <c r="H700" t="s">
        <v>482</v>
      </c>
      <c r="I700">
        <v>-1065.82</v>
      </c>
    </row>
    <row r="701" spans="1:9" x14ac:dyDescent="0.3">
      <c r="A701">
        <v>32768</v>
      </c>
      <c r="B701">
        <v>113</v>
      </c>
      <c r="C701" t="s">
        <v>109</v>
      </c>
      <c r="D701">
        <v>122</v>
      </c>
      <c r="E701" t="s">
        <v>28</v>
      </c>
      <c r="F701" s="22">
        <v>45544</v>
      </c>
      <c r="G701" t="s">
        <v>457</v>
      </c>
      <c r="H701" t="s">
        <v>697</v>
      </c>
      <c r="I701">
        <v>-4513.0600000000004</v>
      </c>
    </row>
    <row r="702" spans="1:9" x14ac:dyDescent="0.3">
      <c r="A702">
        <v>32769</v>
      </c>
      <c r="B702">
        <v>113</v>
      </c>
      <c r="C702" t="s">
        <v>109</v>
      </c>
      <c r="D702">
        <v>122</v>
      </c>
      <c r="E702" t="s">
        <v>28</v>
      </c>
      <c r="F702" s="22">
        <v>45544</v>
      </c>
      <c r="G702" t="s">
        <v>457</v>
      </c>
      <c r="H702" t="s">
        <v>482</v>
      </c>
      <c r="I702">
        <v>-1082.9100000000001</v>
      </c>
    </row>
    <row r="703" spans="1:9" x14ac:dyDescent="0.3">
      <c r="A703">
        <v>32770</v>
      </c>
      <c r="B703">
        <v>113</v>
      </c>
      <c r="C703" t="s">
        <v>109</v>
      </c>
      <c r="D703">
        <v>122</v>
      </c>
      <c r="E703" t="s">
        <v>28</v>
      </c>
      <c r="F703" s="22">
        <v>45544</v>
      </c>
      <c r="G703" t="s">
        <v>457</v>
      </c>
      <c r="H703" t="s">
        <v>487</v>
      </c>
      <c r="I703">
        <v>-584</v>
      </c>
    </row>
    <row r="704" spans="1:9" x14ac:dyDescent="0.3">
      <c r="A704">
        <v>32771</v>
      </c>
      <c r="B704">
        <v>113</v>
      </c>
      <c r="C704" t="s">
        <v>109</v>
      </c>
      <c r="D704">
        <v>122</v>
      </c>
      <c r="E704" t="s">
        <v>28</v>
      </c>
      <c r="F704" s="22">
        <v>45544</v>
      </c>
      <c r="G704" t="s">
        <v>457</v>
      </c>
      <c r="H704" t="s">
        <v>515</v>
      </c>
      <c r="I704">
        <v>-568.5</v>
      </c>
    </row>
    <row r="705" spans="1:9" x14ac:dyDescent="0.3">
      <c r="A705">
        <v>32772</v>
      </c>
      <c r="B705">
        <v>113</v>
      </c>
      <c r="C705" t="s">
        <v>109</v>
      </c>
      <c r="D705">
        <v>122</v>
      </c>
      <c r="E705" t="s">
        <v>28</v>
      </c>
      <c r="F705" s="22">
        <v>45544</v>
      </c>
      <c r="G705" t="s">
        <v>457</v>
      </c>
      <c r="H705" t="s">
        <v>478</v>
      </c>
      <c r="I705">
        <v>-467.7</v>
      </c>
    </row>
    <row r="706" spans="1:9" x14ac:dyDescent="0.3">
      <c r="A706">
        <v>32773</v>
      </c>
      <c r="B706">
        <v>113</v>
      </c>
      <c r="C706" t="s">
        <v>109</v>
      </c>
      <c r="D706">
        <v>122</v>
      </c>
      <c r="E706" t="s">
        <v>28</v>
      </c>
      <c r="F706" s="22">
        <v>45544</v>
      </c>
      <c r="G706" t="s">
        <v>457</v>
      </c>
      <c r="H706" t="s">
        <v>514</v>
      </c>
      <c r="I706">
        <v>-327</v>
      </c>
    </row>
    <row r="707" spans="1:9" x14ac:dyDescent="0.3">
      <c r="A707">
        <v>32774</v>
      </c>
      <c r="B707">
        <v>113</v>
      </c>
      <c r="C707" t="s">
        <v>109</v>
      </c>
      <c r="D707">
        <v>122</v>
      </c>
      <c r="E707" t="s">
        <v>28</v>
      </c>
      <c r="F707" s="22">
        <v>45544</v>
      </c>
      <c r="G707" t="s">
        <v>457</v>
      </c>
      <c r="H707" t="s">
        <v>518</v>
      </c>
      <c r="I707">
        <v>-2488</v>
      </c>
    </row>
    <row r="708" spans="1:9" x14ac:dyDescent="0.3">
      <c r="A708">
        <v>32775</v>
      </c>
      <c r="B708">
        <v>113</v>
      </c>
      <c r="C708" t="s">
        <v>109</v>
      </c>
      <c r="D708">
        <v>122</v>
      </c>
      <c r="E708" t="s">
        <v>28</v>
      </c>
      <c r="F708" s="22">
        <v>45544</v>
      </c>
      <c r="G708" t="s">
        <v>457</v>
      </c>
      <c r="H708" t="s">
        <v>510</v>
      </c>
      <c r="I708">
        <v>-2911.73</v>
      </c>
    </row>
    <row r="709" spans="1:9" x14ac:dyDescent="0.3">
      <c r="A709">
        <v>32776</v>
      </c>
      <c r="B709">
        <v>113</v>
      </c>
      <c r="C709" t="s">
        <v>109</v>
      </c>
      <c r="D709">
        <v>122</v>
      </c>
      <c r="E709" t="s">
        <v>28</v>
      </c>
      <c r="F709" s="22">
        <v>45544</v>
      </c>
      <c r="G709" t="s">
        <v>457</v>
      </c>
      <c r="H709" t="s">
        <v>507</v>
      </c>
      <c r="I709">
        <v>-502.18</v>
      </c>
    </row>
    <row r="710" spans="1:9" x14ac:dyDescent="0.3">
      <c r="A710">
        <v>32777</v>
      </c>
      <c r="B710">
        <v>113</v>
      </c>
      <c r="C710" t="s">
        <v>109</v>
      </c>
      <c r="D710">
        <v>122</v>
      </c>
      <c r="E710" t="s">
        <v>28</v>
      </c>
      <c r="F710" s="22">
        <v>45544</v>
      </c>
      <c r="G710" t="s">
        <v>457</v>
      </c>
      <c r="H710" t="s">
        <v>524</v>
      </c>
      <c r="I710">
        <v>-1324.13</v>
      </c>
    </row>
    <row r="711" spans="1:9" x14ac:dyDescent="0.3">
      <c r="A711">
        <v>32778</v>
      </c>
      <c r="B711">
        <v>113</v>
      </c>
      <c r="C711" t="s">
        <v>109</v>
      </c>
      <c r="D711">
        <v>122</v>
      </c>
      <c r="E711" t="s">
        <v>28</v>
      </c>
      <c r="F711" s="22">
        <v>45544</v>
      </c>
      <c r="G711" t="s">
        <v>457</v>
      </c>
      <c r="H711" t="s">
        <v>551</v>
      </c>
      <c r="I711">
        <v>-250.99</v>
      </c>
    </row>
    <row r="712" spans="1:9" x14ac:dyDescent="0.3">
      <c r="A712">
        <v>32779</v>
      </c>
      <c r="B712">
        <v>113</v>
      </c>
      <c r="C712" t="s">
        <v>109</v>
      </c>
      <c r="D712">
        <v>122</v>
      </c>
      <c r="E712" t="s">
        <v>28</v>
      </c>
      <c r="F712" s="22">
        <v>45544</v>
      </c>
      <c r="G712" t="s">
        <v>457</v>
      </c>
      <c r="H712" t="s">
        <v>573</v>
      </c>
      <c r="I712">
        <v>-307.39999999999998</v>
      </c>
    </row>
    <row r="713" spans="1:9" x14ac:dyDescent="0.3">
      <c r="A713">
        <v>32780</v>
      </c>
      <c r="B713">
        <v>113</v>
      </c>
      <c r="C713" t="s">
        <v>109</v>
      </c>
      <c r="D713">
        <v>122</v>
      </c>
      <c r="E713" t="s">
        <v>28</v>
      </c>
      <c r="F713" s="22">
        <v>45544</v>
      </c>
      <c r="G713" t="s">
        <v>457</v>
      </c>
      <c r="H713" t="s">
        <v>698</v>
      </c>
      <c r="I713">
        <v>-1800</v>
      </c>
    </row>
    <row r="714" spans="1:9" x14ac:dyDescent="0.3">
      <c r="A714">
        <v>32781</v>
      </c>
      <c r="B714">
        <v>113</v>
      </c>
      <c r="C714" t="s">
        <v>109</v>
      </c>
      <c r="D714">
        <v>122</v>
      </c>
      <c r="E714" t="s">
        <v>28</v>
      </c>
      <c r="F714" s="22">
        <v>45544</v>
      </c>
      <c r="G714" t="s">
        <v>457</v>
      </c>
      <c r="H714" t="s">
        <v>699</v>
      </c>
      <c r="I714">
        <v>-6150</v>
      </c>
    </row>
    <row r="715" spans="1:9" x14ac:dyDescent="0.3">
      <c r="A715">
        <v>32782</v>
      </c>
      <c r="B715">
        <v>113</v>
      </c>
      <c r="C715" t="s">
        <v>109</v>
      </c>
      <c r="D715">
        <v>122</v>
      </c>
      <c r="E715" t="s">
        <v>28</v>
      </c>
      <c r="F715" s="22">
        <v>45544</v>
      </c>
      <c r="G715" t="s">
        <v>457</v>
      </c>
      <c r="H715" t="s">
        <v>700</v>
      </c>
      <c r="I715">
        <v>-12.3</v>
      </c>
    </row>
    <row r="716" spans="1:9" x14ac:dyDescent="0.3">
      <c r="A716">
        <v>32783</v>
      </c>
      <c r="B716">
        <v>113</v>
      </c>
      <c r="C716" t="s">
        <v>109</v>
      </c>
      <c r="D716">
        <v>122</v>
      </c>
      <c r="E716" t="s">
        <v>28</v>
      </c>
      <c r="F716" s="22">
        <v>45544</v>
      </c>
      <c r="G716" t="s">
        <v>457</v>
      </c>
      <c r="H716" t="s">
        <v>700</v>
      </c>
      <c r="I716">
        <v>-12.3</v>
      </c>
    </row>
    <row r="717" spans="1:9" x14ac:dyDescent="0.3">
      <c r="A717">
        <v>32784</v>
      </c>
      <c r="B717">
        <v>113</v>
      </c>
      <c r="C717" t="s">
        <v>109</v>
      </c>
      <c r="D717">
        <v>122</v>
      </c>
      <c r="E717" t="s">
        <v>28</v>
      </c>
      <c r="F717" s="22">
        <v>45544</v>
      </c>
      <c r="G717" t="s">
        <v>457</v>
      </c>
      <c r="H717" t="s">
        <v>700</v>
      </c>
      <c r="I717">
        <v>-12.3</v>
      </c>
    </row>
    <row r="718" spans="1:9" x14ac:dyDescent="0.3">
      <c r="A718">
        <v>32785</v>
      </c>
      <c r="B718">
        <v>113</v>
      </c>
      <c r="C718" t="s">
        <v>109</v>
      </c>
      <c r="D718">
        <v>122</v>
      </c>
      <c r="E718" t="s">
        <v>28</v>
      </c>
      <c r="F718" s="22">
        <v>45544</v>
      </c>
      <c r="G718" t="s">
        <v>457</v>
      </c>
      <c r="H718" t="s">
        <v>700</v>
      </c>
      <c r="I718">
        <v>-12.3</v>
      </c>
    </row>
    <row r="719" spans="1:9" x14ac:dyDescent="0.3">
      <c r="A719">
        <v>32786</v>
      </c>
      <c r="B719">
        <v>113</v>
      </c>
      <c r="C719" t="s">
        <v>109</v>
      </c>
      <c r="D719">
        <v>122</v>
      </c>
      <c r="E719" t="s">
        <v>28</v>
      </c>
      <c r="F719" s="22">
        <v>45544</v>
      </c>
      <c r="G719" t="s">
        <v>457</v>
      </c>
      <c r="H719" t="s">
        <v>700</v>
      </c>
      <c r="I719">
        <v>-12.3</v>
      </c>
    </row>
    <row r="720" spans="1:9" x14ac:dyDescent="0.3">
      <c r="A720">
        <v>32787</v>
      </c>
      <c r="B720">
        <v>113</v>
      </c>
      <c r="C720" t="s">
        <v>109</v>
      </c>
      <c r="D720">
        <v>122</v>
      </c>
      <c r="E720" t="s">
        <v>28</v>
      </c>
      <c r="F720" s="22">
        <v>45544</v>
      </c>
      <c r="G720" t="s">
        <v>457</v>
      </c>
      <c r="H720" t="s">
        <v>700</v>
      </c>
      <c r="I720">
        <v>-12.3</v>
      </c>
    </row>
    <row r="721" spans="1:9" x14ac:dyDescent="0.3">
      <c r="A721">
        <v>32788</v>
      </c>
      <c r="B721">
        <v>113</v>
      </c>
      <c r="C721" t="s">
        <v>109</v>
      </c>
      <c r="D721">
        <v>122</v>
      </c>
      <c r="E721" t="s">
        <v>28</v>
      </c>
      <c r="F721" s="22">
        <v>45544</v>
      </c>
      <c r="G721" t="s">
        <v>457</v>
      </c>
      <c r="H721" t="s">
        <v>700</v>
      </c>
      <c r="I721">
        <v>-12.3</v>
      </c>
    </row>
    <row r="722" spans="1:9" x14ac:dyDescent="0.3">
      <c r="A722">
        <v>32789</v>
      </c>
      <c r="B722">
        <v>113</v>
      </c>
      <c r="C722" t="s">
        <v>109</v>
      </c>
      <c r="D722">
        <v>122</v>
      </c>
      <c r="E722" t="s">
        <v>28</v>
      </c>
      <c r="F722" s="22">
        <v>45544</v>
      </c>
      <c r="G722" t="s">
        <v>457</v>
      </c>
      <c r="H722" t="s">
        <v>700</v>
      </c>
      <c r="I722">
        <v>-12.3</v>
      </c>
    </row>
    <row r="723" spans="1:9" x14ac:dyDescent="0.3">
      <c r="A723">
        <v>32790</v>
      </c>
      <c r="B723">
        <v>113</v>
      </c>
      <c r="C723" t="s">
        <v>109</v>
      </c>
      <c r="D723">
        <v>122</v>
      </c>
      <c r="E723" t="s">
        <v>28</v>
      </c>
      <c r="F723" s="22">
        <v>45544</v>
      </c>
      <c r="G723" t="s">
        <v>457</v>
      </c>
      <c r="H723" t="s">
        <v>700</v>
      </c>
      <c r="I723">
        <v>-12.3</v>
      </c>
    </row>
    <row r="724" spans="1:9" x14ac:dyDescent="0.3">
      <c r="A724">
        <v>32791</v>
      </c>
      <c r="B724">
        <v>113</v>
      </c>
      <c r="C724" t="s">
        <v>109</v>
      </c>
      <c r="D724">
        <v>122</v>
      </c>
      <c r="E724" t="s">
        <v>28</v>
      </c>
      <c r="F724" s="22">
        <v>45544</v>
      </c>
      <c r="G724" t="s">
        <v>457</v>
      </c>
      <c r="H724" t="s">
        <v>700</v>
      </c>
      <c r="I724">
        <v>-12.3</v>
      </c>
    </row>
    <row r="725" spans="1:9" x14ac:dyDescent="0.3">
      <c r="A725">
        <v>32792</v>
      </c>
      <c r="B725">
        <v>113</v>
      </c>
      <c r="C725" t="s">
        <v>109</v>
      </c>
      <c r="D725">
        <v>122</v>
      </c>
      <c r="E725" t="s">
        <v>28</v>
      </c>
      <c r="F725" s="22">
        <v>45544</v>
      </c>
      <c r="G725" t="s">
        <v>457</v>
      </c>
      <c r="H725" t="s">
        <v>700</v>
      </c>
      <c r="I725">
        <v>-12.3</v>
      </c>
    </row>
    <row r="726" spans="1:9" x14ac:dyDescent="0.3">
      <c r="A726">
        <v>32793</v>
      </c>
      <c r="B726">
        <v>113</v>
      </c>
      <c r="C726" t="s">
        <v>109</v>
      </c>
      <c r="D726">
        <v>122</v>
      </c>
      <c r="E726" t="s">
        <v>28</v>
      </c>
      <c r="F726" s="22">
        <v>45544</v>
      </c>
      <c r="G726" t="s">
        <v>457</v>
      </c>
      <c r="H726" t="s">
        <v>700</v>
      </c>
      <c r="I726">
        <v>-12.3</v>
      </c>
    </row>
    <row r="727" spans="1:9" x14ac:dyDescent="0.3">
      <c r="A727">
        <v>32794</v>
      </c>
      <c r="B727">
        <v>113</v>
      </c>
      <c r="C727" t="s">
        <v>109</v>
      </c>
      <c r="D727">
        <v>122</v>
      </c>
      <c r="E727" t="s">
        <v>28</v>
      </c>
      <c r="F727" s="22">
        <v>45544</v>
      </c>
      <c r="G727" t="s">
        <v>457</v>
      </c>
      <c r="H727" t="s">
        <v>700</v>
      </c>
      <c r="I727">
        <v>-12.3</v>
      </c>
    </row>
    <row r="728" spans="1:9" x14ac:dyDescent="0.3">
      <c r="A728">
        <v>32795</v>
      </c>
      <c r="B728">
        <v>113</v>
      </c>
      <c r="C728" t="s">
        <v>109</v>
      </c>
      <c r="D728">
        <v>122</v>
      </c>
      <c r="E728" t="s">
        <v>28</v>
      </c>
      <c r="F728" s="22">
        <v>45544</v>
      </c>
      <c r="G728" t="s">
        <v>457</v>
      </c>
      <c r="H728" t="s">
        <v>700</v>
      </c>
      <c r="I728">
        <v>-12.3</v>
      </c>
    </row>
    <row r="729" spans="1:9" x14ac:dyDescent="0.3">
      <c r="A729">
        <v>32796</v>
      </c>
      <c r="B729">
        <v>113</v>
      </c>
      <c r="C729" t="s">
        <v>109</v>
      </c>
      <c r="D729">
        <v>122</v>
      </c>
      <c r="E729" t="s">
        <v>28</v>
      </c>
      <c r="F729" s="22">
        <v>45544</v>
      </c>
      <c r="G729" t="s">
        <v>457</v>
      </c>
      <c r="H729" t="s">
        <v>700</v>
      </c>
      <c r="I729">
        <v>-12.3</v>
      </c>
    </row>
    <row r="730" spans="1:9" x14ac:dyDescent="0.3">
      <c r="A730">
        <v>32797</v>
      </c>
      <c r="B730">
        <v>113</v>
      </c>
      <c r="C730" t="s">
        <v>109</v>
      </c>
      <c r="D730">
        <v>122</v>
      </c>
      <c r="E730" t="s">
        <v>28</v>
      </c>
      <c r="F730" s="22">
        <v>45544</v>
      </c>
      <c r="G730" t="s">
        <v>457</v>
      </c>
      <c r="H730" t="s">
        <v>700</v>
      </c>
      <c r="I730">
        <v>-12.3</v>
      </c>
    </row>
    <row r="731" spans="1:9" x14ac:dyDescent="0.3">
      <c r="A731">
        <v>32798</v>
      </c>
      <c r="B731">
        <v>113</v>
      </c>
      <c r="C731" t="s">
        <v>109</v>
      </c>
      <c r="D731">
        <v>122</v>
      </c>
      <c r="E731" t="s">
        <v>28</v>
      </c>
      <c r="F731" s="22">
        <v>45544</v>
      </c>
      <c r="G731" t="s">
        <v>457</v>
      </c>
      <c r="H731" t="s">
        <v>700</v>
      </c>
      <c r="I731">
        <v>-12.3</v>
      </c>
    </row>
    <row r="732" spans="1:9" x14ac:dyDescent="0.3">
      <c r="A732">
        <v>32799</v>
      </c>
      <c r="B732">
        <v>113</v>
      </c>
      <c r="C732" t="s">
        <v>109</v>
      </c>
      <c r="D732">
        <v>122</v>
      </c>
      <c r="E732" t="s">
        <v>28</v>
      </c>
      <c r="F732" s="22">
        <v>45544</v>
      </c>
      <c r="G732" t="s">
        <v>457</v>
      </c>
      <c r="H732" t="s">
        <v>700</v>
      </c>
      <c r="I732">
        <v>-12.3</v>
      </c>
    </row>
    <row r="733" spans="1:9" x14ac:dyDescent="0.3">
      <c r="A733">
        <v>32700</v>
      </c>
      <c r="B733">
        <v>113</v>
      </c>
      <c r="C733" t="s">
        <v>109</v>
      </c>
      <c r="D733">
        <v>122</v>
      </c>
      <c r="E733" t="s">
        <v>28</v>
      </c>
      <c r="F733" s="22">
        <v>45541</v>
      </c>
      <c r="G733" t="s">
        <v>454</v>
      </c>
      <c r="H733" t="s">
        <v>701</v>
      </c>
      <c r="I733">
        <v>45000</v>
      </c>
    </row>
    <row r="734" spans="1:9" x14ac:dyDescent="0.3">
      <c r="A734">
        <v>32701</v>
      </c>
      <c r="B734">
        <v>113</v>
      </c>
      <c r="C734" t="s">
        <v>109</v>
      </c>
      <c r="D734">
        <v>122</v>
      </c>
      <c r="E734" t="s">
        <v>28</v>
      </c>
      <c r="F734" s="22">
        <v>45541</v>
      </c>
      <c r="G734" t="s">
        <v>454</v>
      </c>
      <c r="H734" t="s">
        <v>626</v>
      </c>
      <c r="I734">
        <v>971.44</v>
      </c>
    </row>
    <row r="735" spans="1:9" x14ac:dyDescent="0.3">
      <c r="A735">
        <v>32702</v>
      </c>
      <c r="B735">
        <v>113</v>
      </c>
      <c r="C735" t="s">
        <v>109</v>
      </c>
      <c r="D735">
        <v>122</v>
      </c>
      <c r="E735" t="s">
        <v>28</v>
      </c>
      <c r="F735" s="22">
        <v>45541</v>
      </c>
      <c r="G735" t="s">
        <v>454</v>
      </c>
      <c r="H735" t="s">
        <v>626</v>
      </c>
      <c r="I735">
        <v>85.06</v>
      </c>
    </row>
    <row r="736" spans="1:9" x14ac:dyDescent="0.3">
      <c r="A736">
        <v>32703</v>
      </c>
      <c r="B736">
        <v>113</v>
      </c>
      <c r="C736" t="s">
        <v>109</v>
      </c>
      <c r="D736">
        <v>122</v>
      </c>
      <c r="E736" t="s">
        <v>28</v>
      </c>
      <c r="F736" s="22">
        <v>45541</v>
      </c>
      <c r="G736" t="s">
        <v>454</v>
      </c>
      <c r="H736" t="s">
        <v>626</v>
      </c>
      <c r="I736">
        <v>56.7</v>
      </c>
    </row>
    <row r="737" spans="1:13" x14ac:dyDescent="0.3">
      <c r="A737">
        <v>32704</v>
      </c>
      <c r="B737">
        <v>113</v>
      </c>
      <c r="C737" t="s">
        <v>109</v>
      </c>
      <c r="D737">
        <v>122</v>
      </c>
      <c r="E737" t="s">
        <v>28</v>
      </c>
      <c r="F737" s="22">
        <v>45541</v>
      </c>
      <c r="G737" t="s">
        <v>454</v>
      </c>
      <c r="H737" t="s">
        <v>459</v>
      </c>
      <c r="I737">
        <v>296.39</v>
      </c>
      <c r="M737" s="34"/>
    </row>
    <row r="738" spans="1:13" x14ac:dyDescent="0.3">
      <c r="A738">
        <v>30700</v>
      </c>
      <c r="B738">
        <v>113</v>
      </c>
      <c r="C738" t="s">
        <v>109</v>
      </c>
      <c r="D738">
        <v>122</v>
      </c>
      <c r="E738" t="s">
        <v>28</v>
      </c>
      <c r="F738" s="22">
        <v>45540</v>
      </c>
      <c r="G738" t="s">
        <v>454</v>
      </c>
      <c r="H738" t="s">
        <v>459</v>
      </c>
      <c r="I738">
        <v>222.62</v>
      </c>
    </row>
    <row r="739" spans="1:13" x14ac:dyDescent="0.3">
      <c r="A739">
        <v>30701</v>
      </c>
      <c r="B739">
        <v>113</v>
      </c>
      <c r="C739" t="s">
        <v>109</v>
      </c>
      <c r="D739">
        <v>122</v>
      </c>
      <c r="E739" t="s">
        <v>28</v>
      </c>
      <c r="F739" s="22">
        <v>45540</v>
      </c>
      <c r="G739" t="s">
        <v>457</v>
      </c>
      <c r="H739" t="s">
        <v>702</v>
      </c>
      <c r="I739">
        <v>-383.22</v>
      </c>
    </row>
    <row r="740" spans="1:13" x14ac:dyDescent="0.3">
      <c r="A740">
        <v>30666</v>
      </c>
      <c r="B740">
        <v>113</v>
      </c>
      <c r="C740" t="s">
        <v>109</v>
      </c>
      <c r="D740">
        <v>122</v>
      </c>
      <c r="E740" t="s">
        <v>28</v>
      </c>
      <c r="F740" s="22">
        <v>45539</v>
      </c>
      <c r="G740" t="s">
        <v>454</v>
      </c>
      <c r="H740" t="s">
        <v>703</v>
      </c>
      <c r="I740">
        <v>28.8</v>
      </c>
    </row>
    <row r="741" spans="1:13" x14ac:dyDescent="0.3">
      <c r="A741">
        <v>30667</v>
      </c>
      <c r="B741">
        <v>113</v>
      </c>
      <c r="C741" t="s">
        <v>109</v>
      </c>
      <c r="D741">
        <v>122</v>
      </c>
      <c r="E741" t="s">
        <v>28</v>
      </c>
      <c r="F741" s="22">
        <v>45539</v>
      </c>
      <c r="G741" t="s">
        <v>457</v>
      </c>
      <c r="H741" t="s">
        <v>532</v>
      </c>
      <c r="I741">
        <v>-78158.75</v>
      </c>
    </row>
    <row r="742" spans="1:13" x14ac:dyDescent="0.3">
      <c r="A742">
        <v>30668</v>
      </c>
      <c r="B742">
        <v>113</v>
      </c>
      <c r="C742" t="s">
        <v>109</v>
      </c>
      <c r="D742">
        <v>122</v>
      </c>
      <c r="E742" t="s">
        <v>28</v>
      </c>
      <c r="F742" s="22">
        <v>45539</v>
      </c>
      <c r="G742" t="s">
        <v>457</v>
      </c>
      <c r="H742" t="s">
        <v>532</v>
      </c>
      <c r="I742">
        <v>-1082.75</v>
      </c>
    </row>
    <row r="743" spans="1:13" x14ac:dyDescent="0.3">
      <c r="A743">
        <v>30669</v>
      </c>
      <c r="B743">
        <v>113</v>
      </c>
      <c r="C743" t="s">
        <v>109</v>
      </c>
      <c r="D743">
        <v>122</v>
      </c>
      <c r="E743" t="s">
        <v>28</v>
      </c>
      <c r="F743" s="22">
        <v>45539</v>
      </c>
      <c r="G743" t="s">
        <v>457</v>
      </c>
      <c r="H743" t="s">
        <v>466</v>
      </c>
      <c r="I743">
        <v>-11780</v>
      </c>
    </row>
    <row r="744" spans="1:13" x14ac:dyDescent="0.3">
      <c r="A744">
        <v>30670</v>
      </c>
      <c r="B744">
        <v>113</v>
      </c>
      <c r="C744" t="s">
        <v>109</v>
      </c>
      <c r="D744">
        <v>122</v>
      </c>
      <c r="E744" t="s">
        <v>28</v>
      </c>
      <c r="F744" s="22">
        <v>45539</v>
      </c>
      <c r="G744" t="s">
        <v>457</v>
      </c>
      <c r="H744" t="s">
        <v>498</v>
      </c>
      <c r="I744">
        <v>-15907.21</v>
      </c>
    </row>
    <row r="745" spans="1:13" x14ac:dyDescent="0.3">
      <c r="A745">
        <v>30671</v>
      </c>
      <c r="B745">
        <v>113</v>
      </c>
      <c r="C745" t="s">
        <v>109</v>
      </c>
      <c r="D745">
        <v>122</v>
      </c>
      <c r="E745" t="s">
        <v>28</v>
      </c>
      <c r="F745" s="22">
        <v>45539</v>
      </c>
      <c r="G745" t="s">
        <v>457</v>
      </c>
      <c r="H745" t="s">
        <v>486</v>
      </c>
      <c r="I745">
        <v>-920.2</v>
      </c>
    </row>
    <row r="746" spans="1:13" x14ac:dyDescent="0.3">
      <c r="A746">
        <v>30672</v>
      </c>
      <c r="B746">
        <v>113</v>
      </c>
      <c r="C746" t="s">
        <v>109</v>
      </c>
      <c r="D746">
        <v>122</v>
      </c>
      <c r="E746" t="s">
        <v>28</v>
      </c>
      <c r="F746" s="22">
        <v>45539</v>
      </c>
      <c r="G746" t="s">
        <v>457</v>
      </c>
      <c r="H746" t="s">
        <v>704</v>
      </c>
      <c r="I746">
        <v>-879.84</v>
      </c>
    </row>
    <row r="747" spans="1:13" x14ac:dyDescent="0.3">
      <c r="A747">
        <v>30673</v>
      </c>
      <c r="B747">
        <v>113</v>
      </c>
      <c r="C747" t="s">
        <v>109</v>
      </c>
      <c r="D747">
        <v>122</v>
      </c>
      <c r="E747" t="s">
        <v>28</v>
      </c>
      <c r="F747" s="22">
        <v>45539</v>
      </c>
      <c r="G747" t="s">
        <v>457</v>
      </c>
      <c r="H747" t="s">
        <v>512</v>
      </c>
      <c r="I747">
        <v>-290</v>
      </c>
    </row>
    <row r="748" spans="1:13" x14ac:dyDescent="0.3">
      <c r="A748">
        <v>30674</v>
      </c>
      <c r="B748">
        <v>113</v>
      </c>
      <c r="C748" t="s">
        <v>109</v>
      </c>
      <c r="D748">
        <v>122</v>
      </c>
      <c r="E748" t="s">
        <v>28</v>
      </c>
      <c r="F748" s="22">
        <v>45539</v>
      </c>
      <c r="G748" t="s">
        <v>457</v>
      </c>
      <c r="H748" t="s">
        <v>486</v>
      </c>
      <c r="I748">
        <v>-1786.49</v>
      </c>
    </row>
    <row r="749" spans="1:13" x14ac:dyDescent="0.3">
      <c r="A749">
        <v>30675</v>
      </c>
      <c r="B749">
        <v>113</v>
      </c>
      <c r="C749" t="s">
        <v>109</v>
      </c>
      <c r="D749">
        <v>122</v>
      </c>
      <c r="E749" t="s">
        <v>28</v>
      </c>
      <c r="F749" s="22">
        <v>45539</v>
      </c>
      <c r="G749" t="s">
        <v>457</v>
      </c>
      <c r="H749" t="s">
        <v>546</v>
      </c>
      <c r="I749">
        <v>-197.3</v>
      </c>
    </row>
    <row r="750" spans="1:13" x14ac:dyDescent="0.3">
      <c r="A750">
        <v>30676</v>
      </c>
      <c r="B750">
        <v>113</v>
      </c>
      <c r="C750" t="s">
        <v>109</v>
      </c>
      <c r="D750">
        <v>122</v>
      </c>
      <c r="E750" t="s">
        <v>28</v>
      </c>
      <c r="F750" s="22">
        <v>45539</v>
      </c>
      <c r="G750" t="s">
        <v>457</v>
      </c>
      <c r="H750" t="s">
        <v>489</v>
      </c>
      <c r="I750">
        <v>-2131.5700000000002</v>
      </c>
    </row>
    <row r="751" spans="1:13" x14ac:dyDescent="0.3">
      <c r="A751">
        <v>30677</v>
      </c>
      <c r="B751">
        <v>113</v>
      </c>
      <c r="C751" t="s">
        <v>109</v>
      </c>
      <c r="D751">
        <v>122</v>
      </c>
      <c r="E751" t="s">
        <v>28</v>
      </c>
      <c r="F751" s="22">
        <v>45539</v>
      </c>
      <c r="G751" t="s">
        <v>457</v>
      </c>
      <c r="H751" t="s">
        <v>497</v>
      </c>
      <c r="I751">
        <v>-811.6</v>
      </c>
    </row>
    <row r="752" spans="1:13" x14ac:dyDescent="0.3">
      <c r="A752">
        <v>30678</v>
      </c>
      <c r="B752">
        <v>113</v>
      </c>
      <c r="C752" t="s">
        <v>109</v>
      </c>
      <c r="D752">
        <v>122</v>
      </c>
      <c r="E752" t="s">
        <v>28</v>
      </c>
      <c r="F752" s="22">
        <v>45539</v>
      </c>
      <c r="G752" t="s">
        <v>457</v>
      </c>
      <c r="H752" t="s">
        <v>496</v>
      </c>
      <c r="I752">
        <v>-975</v>
      </c>
    </row>
    <row r="753" spans="1:9" x14ac:dyDescent="0.3">
      <c r="A753">
        <v>30679</v>
      </c>
      <c r="B753">
        <v>113</v>
      </c>
      <c r="C753" t="s">
        <v>109</v>
      </c>
      <c r="D753">
        <v>122</v>
      </c>
      <c r="E753" t="s">
        <v>28</v>
      </c>
      <c r="F753" s="22">
        <v>45539</v>
      </c>
      <c r="G753" t="s">
        <v>457</v>
      </c>
      <c r="H753" t="s">
        <v>476</v>
      </c>
      <c r="I753">
        <v>-2472.12</v>
      </c>
    </row>
    <row r="754" spans="1:9" x14ac:dyDescent="0.3">
      <c r="A754">
        <v>30680</v>
      </c>
      <c r="B754">
        <v>113</v>
      </c>
      <c r="C754" t="s">
        <v>109</v>
      </c>
      <c r="D754">
        <v>122</v>
      </c>
      <c r="E754" t="s">
        <v>28</v>
      </c>
      <c r="F754" s="22">
        <v>45539</v>
      </c>
      <c r="G754" t="s">
        <v>457</v>
      </c>
      <c r="H754" t="s">
        <v>480</v>
      </c>
      <c r="I754">
        <v>-2043</v>
      </c>
    </row>
    <row r="755" spans="1:9" x14ac:dyDescent="0.3">
      <c r="A755">
        <v>30681</v>
      </c>
      <c r="B755">
        <v>113</v>
      </c>
      <c r="C755" t="s">
        <v>109</v>
      </c>
      <c r="D755">
        <v>122</v>
      </c>
      <c r="E755" t="s">
        <v>28</v>
      </c>
      <c r="F755" s="22">
        <v>45539</v>
      </c>
      <c r="G755" t="s">
        <v>457</v>
      </c>
      <c r="H755" t="s">
        <v>488</v>
      </c>
      <c r="I755">
        <v>-1170.83</v>
      </c>
    </row>
    <row r="756" spans="1:9" x14ac:dyDescent="0.3">
      <c r="A756">
        <v>30682</v>
      </c>
      <c r="B756">
        <v>113</v>
      </c>
      <c r="C756" t="s">
        <v>109</v>
      </c>
      <c r="D756">
        <v>122</v>
      </c>
      <c r="E756" t="s">
        <v>28</v>
      </c>
      <c r="F756" s="22">
        <v>45539</v>
      </c>
      <c r="G756" t="s">
        <v>457</v>
      </c>
      <c r="H756" t="s">
        <v>478</v>
      </c>
      <c r="I756">
        <v>-662.85</v>
      </c>
    </row>
    <row r="757" spans="1:9" x14ac:dyDescent="0.3">
      <c r="A757">
        <v>30683</v>
      </c>
      <c r="B757">
        <v>113</v>
      </c>
      <c r="C757" t="s">
        <v>109</v>
      </c>
      <c r="D757">
        <v>122</v>
      </c>
      <c r="E757" t="s">
        <v>28</v>
      </c>
      <c r="F757" s="22">
        <v>45539</v>
      </c>
      <c r="G757" t="s">
        <v>457</v>
      </c>
      <c r="H757" t="s">
        <v>484</v>
      </c>
      <c r="I757">
        <v>-463.5</v>
      </c>
    </row>
    <row r="758" spans="1:9" x14ac:dyDescent="0.3">
      <c r="A758">
        <v>30684</v>
      </c>
      <c r="B758">
        <v>113</v>
      </c>
      <c r="C758" t="s">
        <v>109</v>
      </c>
      <c r="D758">
        <v>122</v>
      </c>
      <c r="E758" t="s">
        <v>28</v>
      </c>
      <c r="F758" s="22">
        <v>45539</v>
      </c>
      <c r="G758" t="s">
        <v>457</v>
      </c>
      <c r="H758" t="s">
        <v>566</v>
      </c>
      <c r="I758">
        <v>-996</v>
      </c>
    </row>
    <row r="759" spans="1:9" x14ac:dyDescent="0.3">
      <c r="A759">
        <v>30685</v>
      </c>
      <c r="B759">
        <v>113</v>
      </c>
      <c r="C759" t="s">
        <v>109</v>
      </c>
      <c r="D759">
        <v>122</v>
      </c>
      <c r="E759" t="s">
        <v>28</v>
      </c>
      <c r="F759" s="22">
        <v>45539</v>
      </c>
      <c r="G759" t="s">
        <v>457</v>
      </c>
      <c r="H759" t="s">
        <v>544</v>
      </c>
      <c r="I759">
        <v>-2036.16</v>
      </c>
    </row>
    <row r="760" spans="1:9" x14ac:dyDescent="0.3">
      <c r="A760">
        <v>30686</v>
      </c>
      <c r="B760">
        <v>113</v>
      </c>
      <c r="C760" t="s">
        <v>109</v>
      </c>
      <c r="D760">
        <v>122</v>
      </c>
      <c r="E760" t="s">
        <v>28</v>
      </c>
      <c r="F760" s="22">
        <v>45539</v>
      </c>
      <c r="G760" t="s">
        <v>457</v>
      </c>
      <c r="H760" t="s">
        <v>475</v>
      </c>
      <c r="I760">
        <v>-631.20000000000005</v>
      </c>
    </row>
    <row r="761" spans="1:9" x14ac:dyDescent="0.3">
      <c r="A761">
        <v>30687</v>
      </c>
      <c r="B761">
        <v>113</v>
      </c>
      <c r="C761" t="s">
        <v>109</v>
      </c>
      <c r="D761">
        <v>122</v>
      </c>
      <c r="E761" t="s">
        <v>28</v>
      </c>
      <c r="F761" s="22">
        <v>45539</v>
      </c>
      <c r="G761" t="s">
        <v>457</v>
      </c>
      <c r="H761" t="s">
        <v>482</v>
      </c>
      <c r="I761">
        <v>-1716.78</v>
      </c>
    </row>
    <row r="762" spans="1:9" x14ac:dyDescent="0.3">
      <c r="A762">
        <v>30688</v>
      </c>
      <c r="B762">
        <v>113</v>
      </c>
      <c r="C762" t="s">
        <v>109</v>
      </c>
      <c r="D762">
        <v>122</v>
      </c>
      <c r="E762" t="s">
        <v>28</v>
      </c>
      <c r="F762" s="22">
        <v>45539</v>
      </c>
      <c r="G762" t="s">
        <v>457</v>
      </c>
      <c r="H762" t="s">
        <v>642</v>
      </c>
      <c r="I762">
        <v>-4222.17</v>
      </c>
    </row>
    <row r="763" spans="1:9" x14ac:dyDescent="0.3">
      <c r="A763">
        <v>30689</v>
      </c>
      <c r="B763">
        <v>113</v>
      </c>
      <c r="C763" t="s">
        <v>109</v>
      </c>
      <c r="D763">
        <v>122</v>
      </c>
      <c r="E763" t="s">
        <v>28</v>
      </c>
      <c r="F763" s="22">
        <v>45539</v>
      </c>
      <c r="G763" t="s">
        <v>457</v>
      </c>
      <c r="H763" t="s">
        <v>471</v>
      </c>
      <c r="I763">
        <v>-1048.56</v>
      </c>
    </row>
    <row r="764" spans="1:9" x14ac:dyDescent="0.3">
      <c r="A764">
        <v>30690</v>
      </c>
      <c r="B764">
        <v>113</v>
      </c>
      <c r="C764" t="s">
        <v>109</v>
      </c>
      <c r="D764">
        <v>122</v>
      </c>
      <c r="E764" t="s">
        <v>28</v>
      </c>
      <c r="F764" s="22">
        <v>45539</v>
      </c>
      <c r="G764" t="s">
        <v>457</v>
      </c>
      <c r="H764" t="s">
        <v>479</v>
      </c>
      <c r="I764">
        <v>-803.32</v>
      </c>
    </row>
    <row r="765" spans="1:9" x14ac:dyDescent="0.3">
      <c r="A765">
        <v>30691</v>
      </c>
      <c r="B765">
        <v>113</v>
      </c>
      <c r="C765" t="s">
        <v>109</v>
      </c>
      <c r="D765">
        <v>122</v>
      </c>
      <c r="E765" t="s">
        <v>28</v>
      </c>
      <c r="F765" s="22">
        <v>45539</v>
      </c>
      <c r="G765" t="s">
        <v>457</v>
      </c>
      <c r="H765" t="s">
        <v>542</v>
      </c>
      <c r="I765">
        <v>-309</v>
      </c>
    </row>
    <row r="766" spans="1:9" x14ac:dyDescent="0.3">
      <c r="A766">
        <v>30692</v>
      </c>
      <c r="B766">
        <v>113</v>
      </c>
      <c r="C766" t="s">
        <v>109</v>
      </c>
      <c r="D766">
        <v>122</v>
      </c>
      <c r="E766" t="s">
        <v>28</v>
      </c>
      <c r="F766" s="22">
        <v>45539</v>
      </c>
      <c r="G766" t="s">
        <v>457</v>
      </c>
      <c r="H766" t="s">
        <v>635</v>
      </c>
      <c r="I766">
        <v>-717.53</v>
      </c>
    </row>
    <row r="767" spans="1:9" x14ac:dyDescent="0.3">
      <c r="A767">
        <v>30693</v>
      </c>
      <c r="B767">
        <v>113</v>
      </c>
      <c r="C767" t="s">
        <v>109</v>
      </c>
      <c r="D767">
        <v>122</v>
      </c>
      <c r="E767" t="s">
        <v>28</v>
      </c>
      <c r="F767" s="22">
        <v>45539</v>
      </c>
      <c r="G767" t="s">
        <v>457</v>
      </c>
      <c r="H767" t="s">
        <v>705</v>
      </c>
      <c r="I767">
        <v>-773.59</v>
      </c>
    </row>
    <row r="768" spans="1:9" x14ac:dyDescent="0.3">
      <c r="A768">
        <v>30694</v>
      </c>
      <c r="B768">
        <v>113</v>
      </c>
      <c r="C768" t="s">
        <v>109</v>
      </c>
      <c r="D768">
        <v>122</v>
      </c>
      <c r="E768" t="s">
        <v>28</v>
      </c>
      <c r="F768" s="22">
        <v>45539</v>
      </c>
      <c r="G768" t="s">
        <v>457</v>
      </c>
      <c r="H768" t="s">
        <v>706</v>
      </c>
      <c r="I768">
        <v>-701.11</v>
      </c>
    </row>
    <row r="769" spans="1:9" x14ac:dyDescent="0.3">
      <c r="A769">
        <v>30695</v>
      </c>
      <c r="B769">
        <v>113</v>
      </c>
      <c r="C769" t="s">
        <v>109</v>
      </c>
      <c r="D769">
        <v>122</v>
      </c>
      <c r="E769" t="s">
        <v>28</v>
      </c>
      <c r="F769" s="22">
        <v>45539</v>
      </c>
      <c r="G769" t="s">
        <v>457</v>
      </c>
      <c r="H769" t="s">
        <v>707</v>
      </c>
      <c r="I769">
        <v>-10000</v>
      </c>
    </row>
    <row r="770" spans="1:9" x14ac:dyDescent="0.3">
      <c r="A770">
        <v>30696</v>
      </c>
      <c r="B770">
        <v>113</v>
      </c>
      <c r="C770" t="s">
        <v>109</v>
      </c>
      <c r="D770">
        <v>122</v>
      </c>
      <c r="E770" t="s">
        <v>28</v>
      </c>
      <c r="F770" s="22">
        <v>45539</v>
      </c>
      <c r="G770" t="s">
        <v>457</v>
      </c>
      <c r="H770" t="s">
        <v>540</v>
      </c>
      <c r="I770">
        <v>-251.76</v>
      </c>
    </row>
    <row r="771" spans="1:9" x14ac:dyDescent="0.3">
      <c r="A771">
        <v>30697</v>
      </c>
      <c r="B771">
        <v>113</v>
      </c>
      <c r="C771" t="s">
        <v>109</v>
      </c>
      <c r="D771">
        <v>122</v>
      </c>
      <c r="E771" t="s">
        <v>28</v>
      </c>
      <c r="F771" s="22">
        <v>45539</v>
      </c>
      <c r="G771" t="s">
        <v>457</v>
      </c>
      <c r="H771" t="s">
        <v>708</v>
      </c>
      <c r="I771">
        <v>-66.5</v>
      </c>
    </row>
    <row r="772" spans="1:9" x14ac:dyDescent="0.3">
      <c r="A772">
        <v>30698</v>
      </c>
      <c r="B772">
        <v>113</v>
      </c>
      <c r="C772" t="s">
        <v>109</v>
      </c>
      <c r="D772">
        <v>122</v>
      </c>
      <c r="E772" t="s">
        <v>28</v>
      </c>
      <c r="F772" s="22">
        <v>45539</v>
      </c>
      <c r="G772" t="s">
        <v>457</v>
      </c>
      <c r="H772" t="s">
        <v>708</v>
      </c>
      <c r="I772">
        <v>-3.5</v>
      </c>
    </row>
    <row r="773" spans="1:9" x14ac:dyDescent="0.3">
      <c r="A773">
        <v>30662</v>
      </c>
      <c r="B773">
        <v>113</v>
      </c>
      <c r="C773" t="s">
        <v>109</v>
      </c>
      <c r="D773">
        <v>122</v>
      </c>
      <c r="E773" t="s">
        <v>28</v>
      </c>
      <c r="F773" s="22">
        <v>45538</v>
      </c>
      <c r="G773" t="s">
        <v>454</v>
      </c>
      <c r="H773" t="s">
        <v>459</v>
      </c>
      <c r="I773">
        <v>44.71</v>
      </c>
    </row>
    <row r="774" spans="1:9" x14ac:dyDescent="0.3">
      <c r="A774">
        <v>30663</v>
      </c>
      <c r="B774">
        <v>113</v>
      </c>
      <c r="C774" t="s">
        <v>109</v>
      </c>
      <c r="D774">
        <v>122</v>
      </c>
      <c r="E774" t="s">
        <v>28</v>
      </c>
      <c r="F774" s="22">
        <v>45538</v>
      </c>
      <c r="G774" t="s">
        <v>454</v>
      </c>
      <c r="H774" t="s">
        <v>709</v>
      </c>
      <c r="I774">
        <v>282256.39</v>
      </c>
    </row>
    <row r="775" spans="1:9" x14ac:dyDescent="0.3">
      <c r="A775">
        <v>30664</v>
      </c>
      <c r="B775">
        <v>113</v>
      </c>
      <c r="C775" t="s">
        <v>109</v>
      </c>
      <c r="D775">
        <v>122</v>
      </c>
      <c r="E775" t="s">
        <v>28</v>
      </c>
      <c r="F775" s="22">
        <v>45538</v>
      </c>
      <c r="G775" t="s">
        <v>457</v>
      </c>
      <c r="H775" t="s">
        <v>710</v>
      </c>
      <c r="I775">
        <v>-864.9</v>
      </c>
    </row>
    <row r="776" spans="1:9" x14ac:dyDescent="0.3">
      <c r="A776">
        <v>30616</v>
      </c>
      <c r="B776">
        <v>113</v>
      </c>
      <c r="C776" t="s">
        <v>109</v>
      </c>
      <c r="D776">
        <v>122</v>
      </c>
      <c r="E776" t="s">
        <v>28</v>
      </c>
      <c r="F776" s="22">
        <v>45537</v>
      </c>
      <c r="G776" t="s">
        <v>454</v>
      </c>
      <c r="H776" t="s">
        <v>504</v>
      </c>
      <c r="I776">
        <v>3940</v>
      </c>
    </row>
    <row r="777" spans="1:9" x14ac:dyDescent="0.3">
      <c r="A777">
        <v>30617</v>
      </c>
      <c r="B777">
        <v>113</v>
      </c>
      <c r="C777" t="s">
        <v>109</v>
      </c>
      <c r="D777">
        <v>122</v>
      </c>
      <c r="E777" t="s">
        <v>28</v>
      </c>
      <c r="F777" s="22">
        <v>45537</v>
      </c>
      <c r="G777" t="s">
        <v>454</v>
      </c>
      <c r="H777" t="s">
        <v>686</v>
      </c>
      <c r="I777">
        <v>68.650000000000006</v>
      </c>
    </row>
    <row r="778" spans="1:9" x14ac:dyDescent="0.3">
      <c r="A778">
        <v>30618</v>
      </c>
      <c r="B778">
        <v>113</v>
      </c>
      <c r="C778" t="s">
        <v>109</v>
      </c>
      <c r="D778">
        <v>122</v>
      </c>
      <c r="E778" t="s">
        <v>28</v>
      </c>
      <c r="F778" s="22">
        <v>45537</v>
      </c>
      <c r="G778" t="s">
        <v>454</v>
      </c>
      <c r="H778" t="s">
        <v>626</v>
      </c>
      <c r="I778">
        <v>83.96</v>
      </c>
    </row>
    <row r="779" spans="1:9" x14ac:dyDescent="0.3">
      <c r="A779">
        <v>30619</v>
      </c>
      <c r="B779">
        <v>113</v>
      </c>
      <c r="C779" t="s">
        <v>109</v>
      </c>
      <c r="D779">
        <v>122</v>
      </c>
      <c r="E779" t="s">
        <v>28</v>
      </c>
      <c r="F779" s="22">
        <v>45537</v>
      </c>
      <c r="G779" t="s">
        <v>454</v>
      </c>
      <c r="H779" t="s">
        <v>626</v>
      </c>
      <c r="I779">
        <v>1783.38</v>
      </c>
    </row>
    <row r="780" spans="1:9" x14ac:dyDescent="0.3">
      <c r="A780">
        <v>30620</v>
      </c>
      <c r="B780">
        <v>113</v>
      </c>
      <c r="C780" t="s">
        <v>109</v>
      </c>
      <c r="D780">
        <v>122</v>
      </c>
      <c r="E780" t="s">
        <v>28</v>
      </c>
      <c r="F780" s="22">
        <v>45537</v>
      </c>
      <c r="G780" t="s">
        <v>454</v>
      </c>
      <c r="H780" t="s">
        <v>502</v>
      </c>
      <c r="I780">
        <v>52.21</v>
      </c>
    </row>
    <row r="781" spans="1:9" x14ac:dyDescent="0.3">
      <c r="A781">
        <v>30621</v>
      </c>
      <c r="B781">
        <v>113</v>
      </c>
      <c r="C781" t="s">
        <v>109</v>
      </c>
      <c r="D781">
        <v>122</v>
      </c>
      <c r="E781" t="s">
        <v>28</v>
      </c>
      <c r="F781" s="22">
        <v>45537</v>
      </c>
      <c r="G781" t="s">
        <v>454</v>
      </c>
      <c r="H781" t="s">
        <v>459</v>
      </c>
      <c r="I781">
        <v>1099.71</v>
      </c>
    </row>
    <row r="782" spans="1:9" x14ac:dyDescent="0.3">
      <c r="A782">
        <v>30622</v>
      </c>
      <c r="B782">
        <v>113</v>
      </c>
      <c r="C782" t="s">
        <v>109</v>
      </c>
      <c r="D782">
        <v>122</v>
      </c>
      <c r="E782" t="s">
        <v>28</v>
      </c>
      <c r="F782" s="22">
        <v>45537</v>
      </c>
      <c r="G782" t="s">
        <v>454</v>
      </c>
      <c r="H782" t="s">
        <v>711</v>
      </c>
      <c r="I782">
        <v>154.81</v>
      </c>
    </row>
    <row r="783" spans="1:9" x14ac:dyDescent="0.3">
      <c r="A783">
        <v>30623</v>
      </c>
      <c r="B783">
        <v>113</v>
      </c>
      <c r="C783" t="s">
        <v>109</v>
      </c>
      <c r="D783">
        <v>122</v>
      </c>
      <c r="E783" t="s">
        <v>28</v>
      </c>
      <c r="F783" s="22">
        <v>45537</v>
      </c>
      <c r="G783" t="s">
        <v>457</v>
      </c>
      <c r="H783" t="s">
        <v>712</v>
      </c>
      <c r="I783">
        <v>-2810.93</v>
      </c>
    </row>
    <row r="784" spans="1:9" x14ac:dyDescent="0.3">
      <c r="A784">
        <v>30624</v>
      </c>
      <c r="B784">
        <v>113</v>
      </c>
      <c r="C784" t="s">
        <v>109</v>
      </c>
      <c r="D784">
        <v>122</v>
      </c>
      <c r="E784" t="s">
        <v>28</v>
      </c>
      <c r="F784" s="22">
        <v>45537</v>
      </c>
      <c r="G784" t="s">
        <v>457</v>
      </c>
      <c r="H784" t="s">
        <v>713</v>
      </c>
      <c r="I784">
        <v>-144</v>
      </c>
    </row>
    <row r="785" spans="1:9" x14ac:dyDescent="0.3">
      <c r="A785">
        <v>30625</v>
      </c>
      <c r="B785">
        <v>113</v>
      </c>
      <c r="C785" t="s">
        <v>109</v>
      </c>
      <c r="D785">
        <v>122</v>
      </c>
      <c r="E785" t="s">
        <v>28</v>
      </c>
      <c r="F785" s="22">
        <v>45537</v>
      </c>
      <c r="G785" t="s">
        <v>457</v>
      </c>
      <c r="H785" t="s">
        <v>714</v>
      </c>
      <c r="I785">
        <v>-2292.48</v>
      </c>
    </row>
    <row r="786" spans="1:9" x14ac:dyDescent="0.3">
      <c r="A786">
        <v>30626</v>
      </c>
      <c r="B786">
        <v>113</v>
      </c>
      <c r="C786" t="s">
        <v>109</v>
      </c>
      <c r="D786">
        <v>122</v>
      </c>
      <c r="E786" t="s">
        <v>28</v>
      </c>
      <c r="F786" s="22">
        <v>45537</v>
      </c>
      <c r="G786" t="s">
        <v>457</v>
      </c>
      <c r="H786" t="s">
        <v>482</v>
      </c>
      <c r="I786">
        <v>-1179.9100000000001</v>
      </c>
    </row>
    <row r="787" spans="1:9" x14ac:dyDescent="0.3">
      <c r="A787">
        <v>30627</v>
      </c>
      <c r="B787">
        <v>113</v>
      </c>
      <c r="C787" t="s">
        <v>109</v>
      </c>
      <c r="D787">
        <v>122</v>
      </c>
      <c r="E787" t="s">
        <v>28</v>
      </c>
      <c r="F787" s="22">
        <v>45537</v>
      </c>
      <c r="G787" t="s">
        <v>457</v>
      </c>
      <c r="H787" t="s">
        <v>544</v>
      </c>
      <c r="I787">
        <v>-1940.64</v>
      </c>
    </row>
    <row r="788" spans="1:9" x14ac:dyDescent="0.3">
      <c r="A788">
        <v>30628</v>
      </c>
      <c r="B788">
        <v>113</v>
      </c>
      <c r="C788" t="s">
        <v>109</v>
      </c>
      <c r="D788">
        <v>122</v>
      </c>
      <c r="E788" t="s">
        <v>28</v>
      </c>
      <c r="F788" s="22">
        <v>45537</v>
      </c>
      <c r="G788" t="s">
        <v>457</v>
      </c>
      <c r="H788" t="s">
        <v>497</v>
      </c>
      <c r="I788">
        <v>-627.87</v>
      </c>
    </row>
    <row r="789" spans="1:9" x14ac:dyDescent="0.3">
      <c r="A789">
        <v>30629</v>
      </c>
      <c r="B789">
        <v>113</v>
      </c>
      <c r="C789" t="s">
        <v>109</v>
      </c>
      <c r="D789">
        <v>122</v>
      </c>
      <c r="E789" t="s">
        <v>28</v>
      </c>
      <c r="F789" s="22">
        <v>45537</v>
      </c>
      <c r="G789" t="s">
        <v>457</v>
      </c>
      <c r="H789" t="s">
        <v>503</v>
      </c>
      <c r="I789">
        <v>-236.73</v>
      </c>
    </row>
    <row r="790" spans="1:9" x14ac:dyDescent="0.3">
      <c r="A790">
        <v>30630</v>
      </c>
      <c r="B790">
        <v>113</v>
      </c>
      <c r="C790" t="s">
        <v>109</v>
      </c>
      <c r="D790">
        <v>122</v>
      </c>
      <c r="E790" t="s">
        <v>28</v>
      </c>
      <c r="F790" s="22">
        <v>45537</v>
      </c>
      <c r="G790" t="s">
        <v>457</v>
      </c>
      <c r="H790" t="s">
        <v>573</v>
      </c>
      <c r="I790">
        <v>-238.85</v>
      </c>
    </row>
    <row r="791" spans="1:9" x14ac:dyDescent="0.3">
      <c r="A791">
        <v>30631</v>
      </c>
      <c r="B791">
        <v>113</v>
      </c>
      <c r="C791" t="s">
        <v>109</v>
      </c>
      <c r="D791">
        <v>122</v>
      </c>
      <c r="E791" t="s">
        <v>28</v>
      </c>
      <c r="F791" s="22">
        <v>45537</v>
      </c>
      <c r="G791" t="s">
        <v>457</v>
      </c>
      <c r="H791" t="s">
        <v>568</v>
      </c>
      <c r="I791">
        <v>-693.79</v>
      </c>
    </row>
    <row r="792" spans="1:9" x14ac:dyDescent="0.3">
      <c r="A792">
        <v>30632</v>
      </c>
      <c r="B792">
        <v>113</v>
      </c>
      <c r="C792" t="s">
        <v>109</v>
      </c>
      <c r="D792">
        <v>122</v>
      </c>
      <c r="E792" t="s">
        <v>28</v>
      </c>
      <c r="F792" s="22">
        <v>45537</v>
      </c>
      <c r="G792" t="s">
        <v>457</v>
      </c>
      <c r="H792" t="s">
        <v>510</v>
      </c>
      <c r="I792">
        <v>-2453.66</v>
      </c>
    </row>
    <row r="793" spans="1:9" x14ac:dyDescent="0.3">
      <c r="A793">
        <v>30633</v>
      </c>
      <c r="B793">
        <v>113</v>
      </c>
      <c r="C793" t="s">
        <v>109</v>
      </c>
      <c r="D793">
        <v>122</v>
      </c>
      <c r="E793" t="s">
        <v>28</v>
      </c>
      <c r="F793" s="22">
        <v>45537</v>
      </c>
      <c r="G793" t="s">
        <v>457</v>
      </c>
      <c r="H793" t="s">
        <v>522</v>
      </c>
      <c r="I793">
        <v>-4159.7700000000004</v>
      </c>
    </row>
    <row r="794" spans="1:9" x14ac:dyDescent="0.3">
      <c r="A794">
        <v>30634</v>
      </c>
      <c r="B794">
        <v>113</v>
      </c>
      <c r="C794" t="s">
        <v>109</v>
      </c>
      <c r="D794">
        <v>122</v>
      </c>
      <c r="E794" t="s">
        <v>28</v>
      </c>
      <c r="F794" s="22">
        <v>45537</v>
      </c>
      <c r="G794" t="s">
        <v>457</v>
      </c>
      <c r="H794" t="s">
        <v>520</v>
      </c>
      <c r="I794">
        <v>-1176</v>
      </c>
    </row>
    <row r="795" spans="1:9" x14ac:dyDescent="0.3">
      <c r="A795">
        <v>30635</v>
      </c>
      <c r="B795">
        <v>113</v>
      </c>
      <c r="C795" t="s">
        <v>109</v>
      </c>
      <c r="D795">
        <v>122</v>
      </c>
      <c r="E795" t="s">
        <v>28</v>
      </c>
      <c r="F795" s="22">
        <v>45537</v>
      </c>
      <c r="G795" t="s">
        <v>457</v>
      </c>
      <c r="H795" t="s">
        <v>478</v>
      </c>
      <c r="I795">
        <v>-273.2</v>
      </c>
    </row>
    <row r="796" spans="1:9" x14ac:dyDescent="0.3">
      <c r="A796">
        <v>30636</v>
      </c>
      <c r="B796">
        <v>113</v>
      </c>
      <c r="C796" t="s">
        <v>109</v>
      </c>
      <c r="D796">
        <v>122</v>
      </c>
      <c r="E796" t="s">
        <v>28</v>
      </c>
      <c r="F796" s="22">
        <v>45537</v>
      </c>
      <c r="G796" t="s">
        <v>457</v>
      </c>
      <c r="H796" t="s">
        <v>676</v>
      </c>
      <c r="I796">
        <v>-108</v>
      </c>
    </row>
    <row r="797" spans="1:9" x14ac:dyDescent="0.3">
      <c r="A797">
        <v>30637</v>
      </c>
      <c r="B797">
        <v>113</v>
      </c>
      <c r="C797" t="s">
        <v>109</v>
      </c>
      <c r="D797">
        <v>122</v>
      </c>
      <c r="E797" t="s">
        <v>28</v>
      </c>
      <c r="F797" s="22">
        <v>45537</v>
      </c>
      <c r="G797" t="s">
        <v>457</v>
      </c>
      <c r="H797" t="s">
        <v>624</v>
      </c>
      <c r="I797">
        <v>-2150</v>
      </c>
    </row>
    <row r="798" spans="1:9" x14ac:dyDescent="0.3">
      <c r="A798">
        <v>30638</v>
      </c>
      <c r="B798">
        <v>113</v>
      </c>
      <c r="C798" t="s">
        <v>109</v>
      </c>
      <c r="D798">
        <v>122</v>
      </c>
      <c r="E798" t="s">
        <v>28</v>
      </c>
      <c r="F798" s="22">
        <v>45537</v>
      </c>
      <c r="G798" t="s">
        <v>457</v>
      </c>
      <c r="H798" t="s">
        <v>497</v>
      </c>
      <c r="I798">
        <v>-1175.1600000000001</v>
      </c>
    </row>
    <row r="799" spans="1:9" x14ac:dyDescent="0.3">
      <c r="A799">
        <v>30639</v>
      </c>
      <c r="B799">
        <v>113</v>
      </c>
      <c r="C799" t="s">
        <v>109</v>
      </c>
      <c r="D799">
        <v>122</v>
      </c>
      <c r="E799" t="s">
        <v>28</v>
      </c>
      <c r="F799" s="22">
        <v>45537</v>
      </c>
      <c r="G799" t="s">
        <v>457</v>
      </c>
      <c r="H799" t="s">
        <v>471</v>
      </c>
      <c r="I799">
        <v>-493.52</v>
      </c>
    </row>
    <row r="800" spans="1:9" x14ac:dyDescent="0.3">
      <c r="A800">
        <v>30640</v>
      </c>
      <c r="B800">
        <v>113</v>
      </c>
      <c r="C800" t="s">
        <v>109</v>
      </c>
      <c r="D800">
        <v>122</v>
      </c>
      <c r="E800" t="s">
        <v>28</v>
      </c>
      <c r="F800" s="22">
        <v>45537</v>
      </c>
      <c r="G800" t="s">
        <v>457</v>
      </c>
      <c r="H800" t="s">
        <v>484</v>
      </c>
      <c r="I800">
        <v>-752.6</v>
      </c>
    </row>
    <row r="801" spans="1:9" x14ac:dyDescent="0.3">
      <c r="A801">
        <v>30641</v>
      </c>
      <c r="B801">
        <v>113</v>
      </c>
      <c r="C801" t="s">
        <v>109</v>
      </c>
      <c r="D801">
        <v>122</v>
      </c>
      <c r="E801" t="s">
        <v>28</v>
      </c>
      <c r="F801" s="22">
        <v>45537</v>
      </c>
      <c r="G801" t="s">
        <v>457</v>
      </c>
      <c r="H801" t="s">
        <v>564</v>
      </c>
      <c r="I801">
        <v>-650.38</v>
      </c>
    </row>
    <row r="802" spans="1:9" x14ac:dyDescent="0.3">
      <c r="A802">
        <v>30642</v>
      </c>
      <c r="B802">
        <v>113</v>
      </c>
      <c r="C802" t="s">
        <v>109</v>
      </c>
      <c r="D802">
        <v>122</v>
      </c>
      <c r="E802" t="s">
        <v>28</v>
      </c>
      <c r="F802" s="22">
        <v>45537</v>
      </c>
      <c r="G802" t="s">
        <v>457</v>
      </c>
      <c r="H802" t="s">
        <v>524</v>
      </c>
      <c r="I802">
        <v>-1830.52</v>
      </c>
    </row>
    <row r="803" spans="1:9" x14ac:dyDescent="0.3">
      <c r="A803">
        <v>30643</v>
      </c>
      <c r="B803">
        <v>113</v>
      </c>
      <c r="C803" t="s">
        <v>109</v>
      </c>
      <c r="D803">
        <v>122</v>
      </c>
      <c r="E803" t="s">
        <v>28</v>
      </c>
      <c r="F803" s="22">
        <v>45537</v>
      </c>
      <c r="G803" t="s">
        <v>457</v>
      </c>
      <c r="H803" t="s">
        <v>518</v>
      </c>
      <c r="I803">
        <v>-3888.78</v>
      </c>
    </row>
    <row r="804" spans="1:9" x14ac:dyDescent="0.3">
      <c r="A804">
        <v>30644</v>
      </c>
      <c r="B804">
        <v>113</v>
      </c>
      <c r="C804" t="s">
        <v>109</v>
      </c>
      <c r="D804">
        <v>122</v>
      </c>
      <c r="E804" t="s">
        <v>28</v>
      </c>
      <c r="F804" s="22">
        <v>45537</v>
      </c>
      <c r="G804" t="s">
        <v>457</v>
      </c>
      <c r="H804" t="s">
        <v>510</v>
      </c>
      <c r="I804">
        <v>-2691.54</v>
      </c>
    </row>
    <row r="805" spans="1:9" x14ac:dyDescent="0.3">
      <c r="A805">
        <v>30645</v>
      </c>
      <c r="B805">
        <v>113</v>
      </c>
      <c r="C805" t="s">
        <v>109</v>
      </c>
      <c r="D805">
        <v>122</v>
      </c>
      <c r="E805" t="s">
        <v>28</v>
      </c>
      <c r="F805" s="22">
        <v>45537</v>
      </c>
      <c r="G805" t="s">
        <v>457</v>
      </c>
      <c r="H805" t="s">
        <v>518</v>
      </c>
      <c r="I805">
        <v>-4159.7</v>
      </c>
    </row>
    <row r="806" spans="1:9" x14ac:dyDescent="0.3">
      <c r="A806">
        <v>30646</v>
      </c>
      <c r="B806">
        <v>113</v>
      </c>
      <c r="C806" t="s">
        <v>109</v>
      </c>
      <c r="D806">
        <v>122</v>
      </c>
      <c r="E806" t="s">
        <v>28</v>
      </c>
      <c r="F806" s="22">
        <v>45537</v>
      </c>
      <c r="G806" t="s">
        <v>457</v>
      </c>
      <c r="H806" t="s">
        <v>503</v>
      </c>
      <c r="I806">
        <v>-3333.98</v>
      </c>
    </row>
    <row r="807" spans="1:9" x14ac:dyDescent="0.3">
      <c r="A807">
        <v>30647</v>
      </c>
      <c r="B807">
        <v>113</v>
      </c>
      <c r="C807" t="s">
        <v>109</v>
      </c>
      <c r="D807">
        <v>122</v>
      </c>
      <c r="E807" t="s">
        <v>28</v>
      </c>
      <c r="F807" s="22">
        <v>45537</v>
      </c>
      <c r="G807" t="s">
        <v>457</v>
      </c>
      <c r="H807" t="s">
        <v>503</v>
      </c>
      <c r="I807">
        <v>-2777.6</v>
      </c>
    </row>
    <row r="808" spans="1:9" x14ac:dyDescent="0.3">
      <c r="A808">
        <v>30648</v>
      </c>
      <c r="B808">
        <v>113</v>
      </c>
      <c r="C808" t="s">
        <v>109</v>
      </c>
      <c r="D808">
        <v>122</v>
      </c>
      <c r="E808" t="s">
        <v>28</v>
      </c>
      <c r="F808" s="22">
        <v>45537</v>
      </c>
      <c r="G808" t="s">
        <v>457</v>
      </c>
      <c r="H808" t="s">
        <v>697</v>
      </c>
      <c r="I808">
        <v>-4513.0600000000004</v>
      </c>
    </row>
    <row r="809" spans="1:9" x14ac:dyDescent="0.3">
      <c r="A809">
        <v>30649</v>
      </c>
      <c r="B809">
        <v>113</v>
      </c>
      <c r="C809" t="s">
        <v>109</v>
      </c>
      <c r="D809">
        <v>122</v>
      </c>
      <c r="E809" t="s">
        <v>28</v>
      </c>
      <c r="F809" s="22">
        <v>45537</v>
      </c>
      <c r="G809" t="s">
        <v>457</v>
      </c>
      <c r="H809" t="s">
        <v>487</v>
      </c>
      <c r="I809">
        <v>-292</v>
      </c>
    </row>
    <row r="810" spans="1:9" x14ac:dyDescent="0.3">
      <c r="A810">
        <v>30650</v>
      </c>
      <c r="B810">
        <v>113</v>
      </c>
      <c r="C810" t="s">
        <v>109</v>
      </c>
      <c r="D810">
        <v>122</v>
      </c>
      <c r="E810" t="s">
        <v>28</v>
      </c>
      <c r="F810" s="22">
        <v>45537</v>
      </c>
      <c r="G810" t="s">
        <v>457</v>
      </c>
      <c r="H810" t="s">
        <v>493</v>
      </c>
      <c r="I810">
        <v>-780.6</v>
      </c>
    </row>
    <row r="811" spans="1:9" x14ac:dyDescent="0.3">
      <c r="A811">
        <v>30651</v>
      </c>
      <c r="B811">
        <v>113</v>
      </c>
      <c r="C811" t="s">
        <v>109</v>
      </c>
      <c r="D811">
        <v>122</v>
      </c>
      <c r="E811" t="s">
        <v>28</v>
      </c>
      <c r="F811" s="22">
        <v>45537</v>
      </c>
      <c r="G811" t="s">
        <v>457</v>
      </c>
      <c r="H811" t="s">
        <v>509</v>
      </c>
      <c r="I811">
        <v>-540.96</v>
      </c>
    </row>
    <row r="812" spans="1:9" x14ac:dyDescent="0.3">
      <c r="A812">
        <v>30652</v>
      </c>
      <c r="B812">
        <v>113</v>
      </c>
      <c r="C812" t="s">
        <v>109</v>
      </c>
      <c r="D812">
        <v>122</v>
      </c>
      <c r="E812" t="s">
        <v>28</v>
      </c>
      <c r="F812" s="22">
        <v>45537</v>
      </c>
      <c r="G812" t="s">
        <v>457</v>
      </c>
      <c r="H812" t="s">
        <v>478</v>
      </c>
      <c r="I812">
        <v>-433.5</v>
      </c>
    </row>
    <row r="813" spans="1:9" x14ac:dyDescent="0.3">
      <c r="A813">
        <v>30653</v>
      </c>
      <c r="B813">
        <v>113</v>
      </c>
      <c r="C813" t="s">
        <v>109</v>
      </c>
      <c r="D813">
        <v>122</v>
      </c>
      <c r="E813" t="s">
        <v>28</v>
      </c>
      <c r="F813" s="22">
        <v>45537</v>
      </c>
      <c r="G813" t="s">
        <v>457</v>
      </c>
      <c r="H813" t="s">
        <v>485</v>
      </c>
      <c r="I813">
        <v>-490</v>
      </c>
    </row>
    <row r="814" spans="1:9" x14ac:dyDescent="0.3">
      <c r="A814">
        <v>30654</v>
      </c>
      <c r="B814">
        <v>113</v>
      </c>
      <c r="C814" t="s">
        <v>109</v>
      </c>
      <c r="D814">
        <v>122</v>
      </c>
      <c r="E814" t="s">
        <v>28</v>
      </c>
      <c r="F814" s="22">
        <v>45537</v>
      </c>
      <c r="G814" t="s">
        <v>457</v>
      </c>
      <c r="H814" t="s">
        <v>510</v>
      </c>
      <c r="I814">
        <v>-3911.19</v>
      </c>
    </row>
    <row r="815" spans="1:9" x14ac:dyDescent="0.3">
      <c r="A815">
        <v>30655</v>
      </c>
      <c r="B815">
        <v>113</v>
      </c>
      <c r="C815" t="s">
        <v>109</v>
      </c>
      <c r="D815">
        <v>122</v>
      </c>
      <c r="E815" t="s">
        <v>28</v>
      </c>
      <c r="F815" s="22">
        <v>45537</v>
      </c>
      <c r="G815" t="s">
        <v>457</v>
      </c>
      <c r="H815" t="s">
        <v>507</v>
      </c>
      <c r="I815">
        <v>-1050.82</v>
      </c>
    </row>
    <row r="816" spans="1:9" x14ac:dyDescent="0.3">
      <c r="A816">
        <v>30656</v>
      </c>
      <c r="B816">
        <v>113</v>
      </c>
      <c r="C816" t="s">
        <v>109</v>
      </c>
      <c r="D816">
        <v>122</v>
      </c>
      <c r="E816" t="s">
        <v>28</v>
      </c>
      <c r="F816" s="22">
        <v>45537</v>
      </c>
      <c r="G816" t="s">
        <v>457</v>
      </c>
      <c r="H816" t="s">
        <v>621</v>
      </c>
      <c r="I816">
        <v>-1750</v>
      </c>
    </row>
    <row r="817" spans="1:9" x14ac:dyDescent="0.3">
      <c r="A817">
        <v>30657</v>
      </c>
      <c r="B817">
        <v>113</v>
      </c>
      <c r="C817" t="s">
        <v>109</v>
      </c>
      <c r="D817">
        <v>122</v>
      </c>
      <c r="E817" t="s">
        <v>28</v>
      </c>
      <c r="F817" s="22">
        <v>45537</v>
      </c>
      <c r="G817" t="s">
        <v>457</v>
      </c>
      <c r="H817" t="s">
        <v>511</v>
      </c>
      <c r="I817">
        <v>-444.16</v>
      </c>
    </row>
    <row r="818" spans="1:9" x14ac:dyDescent="0.3">
      <c r="A818">
        <v>30658</v>
      </c>
      <c r="B818">
        <v>113</v>
      </c>
      <c r="C818" t="s">
        <v>109</v>
      </c>
      <c r="D818">
        <v>122</v>
      </c>
      <c r="E818" t="s">
        <v>28</v>
      </c>
      <c r="F818" s="22">
        <v>45537</v>
      </c>
      <c r="G818" t="s">
        <v>457</v>
      </c>
      <c r="H818" t="s">
        <v>597</v>
      </c>
      <c r="I818">
        <v>-1200.6199999999999</v>
      </c>
    </row>
    <row r="819" spans="1:9" x14ac:dyDescent="0.3">
      <c r="A819">
        <v>30659</v>
      </c>
      <c r="B819">
        <v>113</v>
      </c>
      <c r="C819" t="s">
        <v>109</v>
      </c>
      <c r="D819">
        <v>122</v>
      </c>
      <c r="E819" t="s">
        <v>28</v>
      </c>
      <c r="F819" s="22">
        <v>45537</v>
      </c>
      <c r="G819" t="s">
        <v>457</v>
      </c>
      <c r="H819" t="s">
        <v>546</v>
      </c>
      <c r="I819">
        <v>-394.18</v>
      </c>
    </row>
    <row r="820" spans="1:9" x14ac:dyDescent="0.3">
      <c r="A820">
        <v>30660</v>
      </c>
      <c r="B820">
        <v>113</v>
      </c>
      <c r="C820" t="s">
        <v>109</v>
      </c>
      <c r="D820">
        <v>122</v>
      </c>
      <c r="E820" t="s">
        <v>28</v>
      </c>
      <c r="F820" s="22">
        <v>45537</v>
      </c>
      <c r="G820" t="s">
        <v>457</v>
      </c>
      <c r="H820" t="s">
        <v>715</v>
      </c>
      <c r="I820">
        <v>-10</v>
      </c>
    </row>
    <row r="821" spans="1:9" x14ac:dyDescent="0.3">
      <c r="A821">
        <v>30611</v>
      </c>
      <c r="B821">
        <v>113</v>
      </c>
      <c r="C821" t="s">
        <v>109</v>
      </c>
      <c r="D821">
        <v>122</v>
      </c>
      <c r="E821" t="s">
        <v>28</v>
      </c>
      <c r="F821" s="22">
        <v>45534</v>
      </c>
      <c r="G821" t="s">
        <v>454</v>
      </c>
      <c r="H821" t="s">
        <v>459</v>
      </c>
      <c r="I821">
        <v>563.76</v>
      </c>
    </row>
    <row r="822" spans="1:9" x14ac:dyDescent="0.3">
      <c r="A822">
        <v>30612</v>
      </c>
      <c r="B822">
        <v>113</v>
      </c>
      <c r="C822" t="s">
        <v>109</v>
      </c>
      <c r="D822">
        <v>122</v>
      </c>
      <c r="E822" t="s">
        <v>28</v>
      </c>
      <c r="F822" s="22">
        <v>45534</v>
      </c>
      <c r="G822" t="s">
        <v>457</v>
      </c>
      <c r="H822" t="s">
        <v>716</v>
      </c>
      <c r="I822">
        <v>-240000</v>
      </c>
    </row>
    <row r="823" spans="1:9" x14ac:dyDescent="0.3">
      <c r="A823">
        <v>30613</v>
      </c>
      <c r="B823">
        <v>113</v>
      </c>
      <c r="C823" t="s">
        <v>109</v>
      </c>
      <c r="D823">
        <v>122</v>
      </c>
      <c r="E823" t="s">
        <v>28</v>
      </c>
      <c r="F823" s="22">
        <v>45534</v>
      </c>
      <c r="G823" t="s">
        <v>457</v>
      </c>
      <c r="H823" t="s">
        <v>717</v>
      </c>
      <c r="I823">
        <v>-160000</v>
      </c>
    </row>
    <row r="824" spans="1:9" x14ac:dyDescent="0.3">
      <c r="A824">
        <v>30614</v>
      </c>
      <c r="B824">
        <v>113</v>
      </c>
      <c r="C824" t="s">
        <v>109</v>
      </c>
      <c r="D824">
        <v>122</v>
      </c>
      <c r="E824" t="s">
        <v>28</v>
      </c>
      <c r="F824" s="22">
        <v>45534</v>
      </c>
      <c r="G824" t="s">
        <v>457</v>
      </c>
      <c r="H824" t="s">
        <v>718</v>
      </c>
      <c r="I824">
        <v>-12.3</v>
      </c>
    </row>
    <row r="825" spans="1:9" x14ac:dyDescent="0.3">
      <c r="A825">
        <v>30608</v>
      </c>
      <c r="B825">
        <v>113</v>
      </c>
      <c r="C825" t="s">
        <v>109</v>
      </c>
      <c r="D825">
        <v>122</v>
      </c>
      <c r="E825" t="s">
        <v>28</v>
      </c>
      <c r="F825" s="22">
        <v>45533</v>
      </c>
      <c r="G825" t="s">
        <v>454</v>
      </c>
      <c r="H825" t="s">
        <v>459</v>
      </c>
      <c r="I825">
        <v>178.79</v>
      </c>
    </row>
    <row r="826" spans="1:9" x14ac:dyDescent="0.3">
      <c r="A826">
        <v>30609</v>
      </c>
      <c r="B826">
        <v>113</v>
      </c>
      <c r="C826" t="s">
        <v>109</v>
      </c>
      <c r="D826">
        <v>122</v>
      </c>
      <c r="E826" t="s">
        <v>28</v>
      </c>
      <c r="F826" s="22">
        <v>45533</v>
      </c>
      <c r="G826" t="s">
        <v>454</v>
      </c>
      <c r="H826" t="s">
        <v>719</v>
      </c>
      <c r="I826">
        <v>28.8</v>
      </c>
    </row>
    <row r="827" spans="1:9" x14ac:dyDescent="0.3">
      <c r="A827">
        <v>30570</v>
      </c>
      <c r="B827">
        <v>113</v>
      </c>
      <c r="C827" t="s">
        <v>109</v>
      </c>
      <c r="D827">
        <v>122</v>
      </c>
      <c r="E827" t="s">
        <v>28</v>
      </c>
      <c r="F827" s="22">
        <v>45532</v>
      </c>
      <c r="G827" t="s">
        <v>457</v>
      </c>
      <c r="H827" t="s">
        <v>720</v>
      </c>
      <c r="I827">
        <v>-2500</v>
      </c>
    </row>
    <row r="828" spans="1:9" x14ac:dyDescent="0.3">
      <c r="A828">
        <v>30571</v>
      </c>
      <c r="B828">
        <v>113</v>
      </c>
      <c r="C828" t="s">
        <v>109</v>
      </c>
      <c r="D828">
        <v>122</v>
      </c>
      <c r="E828" t="s">
        <v>28</v>
      </c>
      <c r="F828" s="22">
        <v>45532</v>
      </c>
      <c r="G828" t="s">
        <v>457</v>
      </c>
      <c r="H828" t="s">
        <v>560</v>
      </c>
      <c r="I828">
        <v>-3600</v>
      </c>
    </row>
    <row r="829" spans="1:9" x14ac:dyDescent="0.3">
      <c r="A829">
        <v>30572</v>
      </c>
      <c r="B829">
        <v>113</v>
      </c>
      <c r="C829" t="s">
        <v>109</v>
      </c>
      <c r="D829">
        <v>122</v>
      </c>
      <c r="E829" t="s">
        <v>28</v>
      </c>
      <c r="F829" s="22">
        <v>45532</v>
      </c>
      <c r="G829" t="s">
        <v>457</v>
      </c>
      <c r="H829" t="s">
        <v>539</v>
      </c>
      <c r="I829">
        <v>-14475.04</v>
      </c>
    </row>
    <row r="830" spans="1:9" x14ac:dyDescent="0.3">
      <c r="A830">
        <v>30573</v>
      </c>
      <c r="B830">
        <v>113</v>
      </c>
      <c r="C830" t="s">
        <v>109</v>
      </c>
      <c r="D830">
        <v>122</v>
      </c>
      <c r="E830" t="s">
        <v>28</v>
      </c>
      <c r="F830" s="22">
        <v>45532</v>
      </c>
      <c r="G830" t="s">
        <v>457</v>
      </c>
      <c r="H830" t="s">
        <v>540</v>
      </c>
      <c r="I830">
        <v>-11337.36</v>
      </c>
    </row>
    <row r="831" spans="1:9" x14ac:dyDescent="0.3">
      <c r="A831">
        <v>30574</v>
      </c>
      <c r="B831">
        <v>113</v>
      </c>
      <c r="C831" t="s">
        <v>109</v>
      </c>
      <c r="D831">
        <v>122</v>
      </c>
      <c r="E831" t="s">
        <v>28</v>
      </c>
      <c r="F831" s="22">
        <v>45532</v>
      </c>
      <c r="G831" t="s">
        <v>457</v>
      </c>
      <c r="H831" t="s">
        <v>539</v>
      </c>
      <c r="I831">
        <v>-3308.08</v>
      </c>
    </row>
    <row r="832" spans="1:9" x14ac:dyDescent="0.3">
      <c r="A832">
        <v>30575</v>
      </c>
      <c r="B832">
        <v>113</v>
      </c>
      <c r="C832" t="s">
        <v>109</v>
      </c>
      <c r="D832">
        <v>122</v>
      </c>
      <c r="E832" t="s">
        <v>28</v>
      </c>
      <c r="F832" s="22">
        <v>45532</v>
      </c>
      <c r="G832" t="s">
        <v>457</v>
      </c>
      <c r="H832" t="s">
        <v>539</v>
      </c>
      <c r="I832">
        <v>-1563.36</v>
      </c>
    </row>
    <row r="833" spans="1:9" x14ac:dyDescent="0.3">
      <c r="A833">
        <v>30576</v>
      </c>
      <c r="B833">
        <v>113</v>
      </c>
      <c r="C833" t="s">
        <v>109</v>
      </c>
      <c r="D833">
        <v>122</v>
      </c>
      <c r="E833" t="s">
        <v>28</v>
      </c>
      <c r="F833" s="22">
        <v>45532</v>
      </c>
      <c r="G833" t="s">
        <v>457</v>
      </c>
      <c r="H833" t="s">
        <v>539</v>
      </c>
      <c r="I833">
        <v>-6786.3</v>
      </c>
    </row>
    <row r="834" spans="1:9" x14ac:dyDescent="0.3">
      <c r="A834">
        <v>30577</v>
      </c>
      <c r="B834">
        <v>113</v>
      </c>
      <c r="C834" t="s">
        <v>109</v>
      </c>
      <c r="D834">
        <v>122</v>
      </c>
      <c r="E834" t="s">
        <v>28</v>
      </c>
      <c r="F834" s="22">
        <v>45532</v>
      </c>
      <c r="G834" t="s">
        <v>457</v>
      </c>
      <c r="H834" t="s">
        <v>498</v>
      </c>
      <c r="I834">
        <v>-14982</v>
      </c>
    </row>
    <row r="835" spans="1:9" x14ac:dyDescent="0.3">
      <c r="A835">
        <v>30578</v>
      </c>
      <c r="B835">
        <v>113</v>
      </c>
      <c r="C835" t="s">
        <v>109</v>
      </c>
      <c r="D835">
        <v>122</v>
      </c>
      <c r="E835" t="s">
        <v>28</v>
      </c>
      <c r="F835" s="22">
        <v>45532</v>
      </c>
      <c r="G835" t="s">
        <v>457</v>
      </c>
      <c r="H835" t="s">
        <v>476</v>
      </c>
      <c r="I835">
        <v>-3567.84</v>
      </c>
    </row>
    <row r="836" spans="1:9" x14ac:dyDescent="0.3">
      <c r="A836">
        <v>30579</v>
      </c>
      <c r="B836">
        <v>113</v>
      </c>
      <c r="C836" t="s">
        <v>109</v>
      </c>
      <c r="D836">
        <v>122</v>
      </c>
      <c r="E836" t="s">
        <v>28</v>
      </c>
      <c r="F836" s="22">
        <v>45532</v>
      </c>
      <c r="G836" t="s">
        <v>457</v>
      </c>
      <c r="H836" t="s">
        <v>495</v>
      </c>
      <c r="I836">
        <v>-613.16999999999996</v>
      </c>
    </row>
    <row r="837" spans="1:9" x14ac:dyDescent="0.3">
      <c r="A837">
        <v>30580</v>
      </c>
      <c r="B837">
        <v>113</v>
      </c>
      <c r="C837" t="s">
        <v>109</v>
      </c>
      <c r="D837">
        <v>122</v>
      </c>
      <c r="E837" t="s">
        <v>28</v>
      </c>
      <c r="F837" s="22">
        <v>45532</v>
      </c>
      <c r="G837" t="s">
        <v>457</v>
      </c>
      <c r="H837" t="s">
        <v>496</v>
      </c>
      <c r="I837">
        <v>-780</v>
      </c>
    </row>
    <row r="838" spans="1:9" x14ac:dyDescent="0.3">
      <c r="A838">
        <v>30581</v>
      </c>
      <c r="B838">
        <v>113</v>
      </c>
      <c r="C838" t="s">
        <v>109</v>
      </c>
      <c r="D838">
        <v>122</v>
      </c>
      <c r="E838" t="s">
        <v>28</v>
      </c>
      <c r="F838" s="22">
        <v>45532</v>
      </c>
      <c r="G838" t="s">
        <v>457</v>
      </c>
      <c r="H838" t="s">
        <v>486</v>
      </c>
      <c r="I838">
        <v>-180</v>
      </c>
    </row>
    <row r="839" spans="1:9" x14ac:dyDescent="0.3">
      <c r="A839">
        <v>30582</v>
      </c>
      <c r="B839">
        <v>113</v>
      </c>
      <c r="C839" t="s">
        <v>109</v>
      </c>
      <c r="D839">
        <v>122</v>
      </c>
      <c r="E839" t="s">
        <v>28</v>
      </c>
      <c r="F839" s="22">
        <v>45532</v>
      </c>
      <c r="G839" t="s">
        <v>457</v>
      </c>
      <c r="H839" t="s">
        <v>487</v>
      </c>
      <c r="I839">
        <v>-584</v>
      </c>
    </row>
    <row r="840" spans="1:9" x14ac:dyDescent="0.3">
      <c r="A840">
        <v>30583</v>
      </c>
      <c r="B840">
        <v>113</v>
      </c>
      <c r="C840" t="s">
        <v>109</v>
      </c>
      <c r="D840">
        <v>122</v>
      </c>
      <c r="E840" t="s">
        <v>28</v>
      </c>
      <c r="F840" s="22">
        <v>45532</v>
      </c>
      <c r="G840" t="s">
        <v>457</v>
      </c>
      <c r="H840" t="s">
        <v>497</v>
      </c>
      <c r="I840">
        <v>-1090.33</v>
      </c>
    </row>
    <row r="841" spans="1:9" x14ac:dyDescent="0.3">
      <c r="A841">
        <v>30584</v>
      </c>
      <c r="B841">
        <v>113</v>
      </c>
      <c r="C841" t="s">
        <v>109</v>
      </c>
      <c r="D841">
        <v>122</v>
      </c>
      <c r="E841" t="s">
        <v>28</v>
      </c>
      <c r="F841" s="22">
        <v>45532</v>
      </c>
      <c r="G841" t="s">
        <v>457</v>
      </c>
      <c r="H841" t="s">
        <v>546</v>
      </c>
      <c r="I841">
        <v>-347.28</v>
      </c>
    </row>
    <row r="842" spans="1:9" x14ac:dyDescent="0.3">
      <c r="A842">
        <v>30585</v>
      </c>
      <c r="B842">
        <v>113</v>
      </c>
      <c r="C842" t="s">
        <v>109</v>
      </c>
      <c r="D842">
        <v>122</v>
      </c>
      <c r="E842" t="s">
        <v>28</v>
      </c>
      <c r="F842" s="22">
        <v>45532</v>
      </c>
      <c r="G842" t="s">
        <v>457</v>
      </c>
      <c r="H842" t="s">
        <v>488</v>
      </c>
      <c r="I842">
        <v>-1444.55</v>
      </c>
    </row>
    <row r="843" spans="1:9" x14ac:dyDescent="0.3">
      <c r="A843">
        <v>30586</v>
      </c>
      <c r="B843">
        <v>113</v>
      </c>
      <c r="C843" t="s">
        <v>109</v>
      </c>
      <c r="D843">
        <v>122</v>
      </c>
      <c r="E843" t="s">
        <v>28</v>
      </c>
      <c r="F843" s="22">
        <v>45532</v>
      </c>
      <c r="G843" t="s">
        <v>457</v>
      </c>
      <c r="H843" t="s">
        <v>489</v>
      </c>
      <c r="I843">
        <v>-1919.02</v>
      </c>
    </row>
    <row r="844" spans="1:9" x14ac:dyDescent="0.3">
      <c r="A844">
        <v>30587</v>
      </c>
      <c r="B844">
        <v>113</v>
      </c>
      <c r="C844" t="s">
        <v>109</v>
      </c>
      <c r="D844">
        <v>122</v>
      </c>
      <c r="E844" t="s">
        <v>28</v>
      </c>
      <c r="F844" s="22">
        <v>45532</v>
      </c>
      <c r="G844" t="s">
        <v>457</v>
      </c>
      <c r="H844" t="s">
        <v>486</v>
      </c>
      <c r="I844">
        <v>-262.44</v>
      </c>
    </row>
    <row r="845" spans="1:9" x14ac:dyDescent="0.3">
      <c r="A845">
        <v>30588</v>
      </c>
      <c r="B845">
        <v>113</v>
      </c>
      <c r="C845" t="s">
        <v>109</v>
      </c>
      <c r="D845">
        <v>122</v>
      </c>
      <c r="E845" t="s">
        <v>28</v>
      </c>
      <c r="F845" s="22">
        <v>45532</v>
      </c>
      <c r="G845" t="s">
        <v>457</v>
      </c>
      <c r="H845" t="s">
        <v>478</v>
      </c>
      <c r="I845">
        <v>-295</v>
      </c>
    </row>
    <row r="846" spans="1:9" x14ac:dyDescent="0.3">
      <c r="A846">
        <v>30589</v>
      </c>
      <c r="B846">
        <v>113</v>
      </c>
      <c r="C846" t="s">
        <v>109</v>
      </c>
      <c r="D846">
        <v>122</v>
      </c>
      <c r="E846" t="s">
        <v>28</v>
      </c>
      <c r="F846" s="22">
        <v>45532</v>
      </c>
      <c r="G846" t="s">
        <v>457</v>
      </c>
      <c r="H846" t="s">
        <v>475</v>
      </c>
      <c r="I846">
        <v>-631.20000000000005</v>
      </c>
    </row>
    <row r="847" spans="1:9" x14ac:dyDescent="0.3">
      <c r="A847">
        <v>30590</v>
      </c>
      <c r="B847">
        <v>113</v>
      </c>
      <c r="C847" t="s">
        <v>109</v>
      </c>
      <c r="D847">
        <v>122</v>
      </c>
      <c r="E847" t="s">
        <v>28</v>
      </c>
      <c r="F847" s="22">
        <v>45532</v>
      </c>
      <c r="G847" t="s">
        <v>457</v>
      </c>
      <c r="H847" t="s">
        <v>503</v>
      </c>
      <c r="I847">
        <v>-302.61</v>
      </c>
    </row>
    <row r="848" spans="1:9" x14ac:dyDescent="0.3">
      <c r="A848">
        <v>30591</v>
      </c>
      <c r="B848">
        <v>113</v>
      </c>
      <c r="C848" t="s">
        <v>109</v>
      </c>
      <c r="D848">
        <v>122</v>
      </c>
      <c r="E848" t="s">
        <v>28</v>
      </c>
      <c r="F848" s="22">
        <v>45532</v>
      </c>
      <c r="G848" t="s">
        <v>457</v>
      </c>
      <c r="H848" t="s">
        <v>521</v>
      </c>
      <c r="I848">
        <v>-488.78</v>
      </c>
    </row>
    <row r="849" spans="1:9" x14ac:dyDescent="0.3">
      <c r="A849">
        <v>30592</v>
      </c>
      <c r="B849">
        <v>113</v>
      </c>
      <c r="C849" t="s">
        <v>109</v>
      </c>
      <c r="D849">
        <v>122</v>
      </c>
      <c r="E849" t="s">
        <v>28</v>
      </c>
      <c r="F849" s="22">
        <v>45532</v>
      </c>
      <c r="G849" t="s">
        <v>457</v>
      </c>
      <c r="H849" t="s">
        <v>480</v>
      </c>
      <c r="I849">
        <v>-1485</v>
      </c>
    </row>
    <row r="850" spans="1:9" x14ac:dyDescent="0.3">
      <c r="A850">
        <v>30593</v>
      </c>
      <c r="B850">
        <v>113</v>
      </c>
      <c r="C850" t="s">
        <v>109</v>
      </c>
      <c r="D850">
        <v>122</v>
      </c>
      <c r="E850" t="s">
        <v>28</v>
      </c>
      <c r="F850" s="22">
        <v>45532</v>
      </c>
      <c r="G850" t="s">
        <v>457</v>
      </c>
      <c r="H850" t="s">
        <v>551</v>
      </c>
      <c r="I850">
        <v>-1358.83</v>
      </c>
    </row>
    <row r="851" spans="1:9" x14ac:dyDescent="0.3">
      <c r="A851">
        <v>30594</v>
      </c>
      <c r="B851">
        <v>113</v>
      </c>
      <c r="C851" t="s">
        <v>109</v>
      </c>
      <c r="D851">
        <v>122</v>
      </c>
      <c r="E851" t="s">
        <v>28</v>
      </c>
      <c r="F851" s="22">
        <v>45532</v>
      </c>
      <c r="G851" t="s">
        <v>457</v>
      </c>
      <c r="H851" t="s">
        <v>484</v>
      </c>
      <c r="I851">
        <v>-304</v>
      </c>
    </row>
    <row r="852" spans="1:9" x14ac:dyDescent="0.3">
      <c r="A852">
        <v>30595</v>
      </c>
      <c r="B852">
        <v>113</v>
      </c>
      <c r="C852" t="s">
        <v>109</v>
      </c>
      <c r="D852">
        <v>122</v>
      </c>
      <c r="E852" t="s">
        <v>28</v>
      </c>
      <c r="F852" s="22">
        <v>45532</v>
      </c>
      <c r="G852" t="s">
        <v>457</v>
      </c>
      <c r="H852" t="s">
        <v>482</v>
      </c>
      <c r="I852">
        <v>-808.49</v>
      </c>
    </row>
    <row r="853" spans="1:9" x14ac:dyDescent="0.3">
      <c r="A853">
        <v>30596</v>
      </c>
      <c r="B853">
        <v>113</v>
      </c>
      <c r="C853" t="s">
        <v>109</v>
      </c>
      <c r="D853">
        <v>122</v>
      </c>
      <c r="E853" t="s">
        <v>28</v>
      </c>
      <c r="F853" s="22">
        <v>45532</v>
      </c>
      <c r="G853" t="s">
        <v>457</v>
      </c>
      <c r="H853" t="s">
        <v>503</v>
      </c>
      <c r="I853">
        <v>-2237.27</v>
      </c>
    </row>
    <row r="854" spans="1:9" x14ac:dyDescent="0.3">
      <c r="A854">
        <v>30597</v>
      </c>
      <c r="B854">
        <v>113</v>
      </c>
      <c r="C854" t="s">
        <v>109</v>
      </c>
      <c r="D854">
        <v>122</v>
      </c>
      <c r="E854" t="s">
        <v>28</v>
      </c>
      <c r="F854" s="22">
        <v>45532</v>
      </c>
      <c r="G854" t="s">
        <v>457</v>
      </c>
      <c r="H854" t="s">
        <v>479</v>
      </c>
      <c r="I854">
        <v>-939.28</v>
      </c>
    </row>
    <row r="855" spans="1:9" x14ac:dyDescent="0.3">
      <c r="A855">
        <v>30598</v>
      </c>
      <c r="B855">
        <v>113</v>
      </c>
      <c r="C855" t="s">
        <v>109</v>
      </c>
      <c r="D855">
        <v>122</v>
      </c>
      <c r="E855" t="s">
        <v>28</v>
      </c>
      <c r="F855" s="22">
        <v>45532</v>
      </c>
      <c r="G855" t="s">
        <v>457</v>
      </c>
      <c r="H855" t="s">
        <v>546</v>
      </c>
      <c r="I855">
        <v>-472.99</v>
      </c>
    </row>
    <row r="856" spans="1:9" x14ac:dyDescent="0.3">
      <c r="A856">
        <v>30599</v>
      </c>
      <c r="B856">
        <v>113</v>
      </c>
      <c r="C856" t="s">
        <v>109</v>
      </c>
      <c r="D856">
        <v>122</v>
      </c>
      <c r="E856" t="s">
        <v>28</v>
      </c>
      <c r="F856" s="22">
        <v>45532</v>
      </c>
      <c r="G856" t="s">
        <v>457</v>
      </c>
      <c r="H856" t="s">
        <v>471</v>
      </c>
      <c r="I856">
        <v>-2000.77</v>
      </c>
    </row>
    <row r="857" spans="1:9" x14ac:dyDescent="0.3">
      <c r="A857">
        <v>30600</v>
      </c>
      <c r="B857">
        <v>113</v>
      </c>
      <c r="C857" t="s">
        <v>109</v>
      </c>
      <c r="D857">
        <v>122</v>
      </c>
      <c r="E857" t="s">
        <v>28</v>
      </c>
      <c r="F857" s="22">
        <v>45532</v>
      </c>
      <c r="G857" t="s">
        <v>457</v>
      </c>
      <c r="H857" t="s">
        <v>721</v>
      </c>
      <c r="I857">
        <v>-7063.09</v>
      </c>
    </row>
    <row r="858" spans="1:9" x14ac:dyDescent="0.3">
      <c r="A858">
        <v>30601</v>
      </c>
      <c r="B858">
        <v>113</v>
      </c>
      <c r="C858" t="s">
        <v>109</v>
      </c>
      <c r="D858">
        <v>122</v>
      </c>
      <c r="E858" t="s">
        <v>28</v>
      </c>
      <c r="F858" s="22">
        <v>45532</v>
      </c>
      <c r="G858" t="s">
        <v>457</v>
      </c>
      <c r="H858" t="s">
        <v>722</v>
      </c>
      <c r="I858">
        <v>-3070.35</v>
      </c>
    </row>
    <row r="859" spans="1:9" x14ac:dyDescent="0.3">
      <c r="A859">
        <v>30602</v>
      </c>
      <c r="B859">
        <v>113</v>
      </c>
      <c r="C859" t="s">
        <v>109</v>
      </c>
      <c r="D859">
        <v>122</v>
      </c>
      <c r="E859" t="s">
        <v>28</v>
      </c>
      <c r="F859" s="22">
        <v>45532</v>
      </c>
      <c r="G859" t="s">
        <v>457</v>
      </c>
      <c r="H859" t="s">
        <v>486</v>
      </c>
      <c r="I859">
        <v>-1930.59</v>
      </c>
    </row>
    <row r="860" spans="1:9" x14ac:dyDescent="0.3">
      <c r="A860">
        <v>30603</v>
      </c>
      <c r="B860">
        <v>113</v>
      </c>
      <c r="C860" t="s">
        <v>109</v>
      </c>
      <c r="D860">
        <v>122</v>
      </c>
      <c r="E860" t="s">
        <v>28</v>
      </c>
      <c r="F860" s="22">
        <v>45532</v>
      </c>
      <c r="G860" t="s">
        <v>457</v>
      </c>
      <c r="H860" t="s">
        <v>721</v>
      </c>
      <c r="I860">
        <v>-198.03</v>
      </c>
    </row>
    <row r="861" spans="1:9" x14ac:dyDescent="0.3">
      <c r="A861">
        <v>30604</v>
      </c>
      <c r="B861">
        <v>113</v>
      </c>
      <c r="C861" t="s">
        <v>109</v>
      </c>
      <c r="D861">
        <v>122</v>
      </c>
      <c r="E861" t="s">
        <v>28</v>
      </c>
      <c r="F861" s="22">
        <v>45532</v>
      </c>
      <c r="G861" t="s">
        <v>457</v>
      </c>
      <c r="H861" t="s">
        <v>723</v>
      </c>
      <c r="I861">
        <v>-724.85</v>
      </c>
    </row>
    <row r="862" spans="1:9" x14ac:dyDescent="0.3">
      <c r="A862">
        <v>30605</v>
      </c>
      <c r="B862">
        <v>113</v>
      </c>
      <c r="C862" t="s">
        <v>109</v>
      </c>
      <c r="D862">
        <v>122</v>
      </c>
      <c r="E862" t="s">
        <v>28</v>
      </c>
      <c r="F862" s="22">
        <v>45532</v>
      </c>
      <c r="G862" t="s">
        <v>457</v>
      </c>
      <c r="H862" t="s">
        <v>724</v>
      </c>
      <c r="I862">
        <v>-12.3</v>
      </c>
    </row>
    <row r="863" spans="1:9" x14ac:dyDescent="0.3">
      <c r="A863">
        <v>30606</v>
      </c>
      <c r="B863">
        <v>113</v>
      </c>
      <c r="C863" t="s">
        <v>109</v>
      </c>
      <c r="D863">
        <v>122</v>
      </c>
      <c r="E863" t="s">
        <v>28</v>
      </c>
      <c r="F863" s="22">
        <v>45532</v>
      </c>
      <c r="G863" t="s">
        <v>457</v>
      </c>
      <c r="H863" t="s">
        <v>724</v>
      </c>
      <c r="I863">
        <v>-12.3</v>
      </c>
    </row>
    <row r="864" spans="1:9" x14ac:dyDescent="0.3">
      <c r="A864">
        <v>30567</v>
      </c>
      <c r="B864">
        <v>113</v>
      </c>
      <c r="C864" t="s">
        <v>109</v>
      </c>
      <c r="D864">
        <v>122</v>
      </c>
      <c r="E864" t="s">
        <v>28</v>
      </c>
      <c r="F864" s="22">
        <v>45531</v>
      </c>
      <c r="G864" t="s">
        <v>454</v>
      </c>
      <c r="H864" t="s">
        <v>459</v>
      </c>
      <c r="I864">
        <v>199.55</v>
      </c>
    </row>
    <row r="865" spans="1:9" x14ac:dyDescent="0.3">
      <c r="A865">
        <v>30568</v>
      </c>
      <c r="B865">
        <v>113</v>
      </c>
      <c r="C865" t="s">
        <v>109</v>
      </c>
      <c r="D865">
        <v>122</v>
      </c>
      <c r="E865" t="s">
        <v>28</v>
      </c>
      <c r="F865" s="22">
        <v>45531</v>
      </c>
      <c r="G865" t="s">
        <v>457</v>
      </c>
      <c r="H865" t="s">
        <v>725</v>
      </c>
      <c r="I865">
        <v>-864.9</v>
      </c>
    </row>
    <row r="866" spans="1:9" x14ac:dyDescent="0.3">
      <c r="A866">
        <v>30501</v>
      </c>
      <c r="B866">
        <v>113</v>
      </c>
      <c r="C866" t="s">
        <v>109</v>
      </c>
      <c r="D866">
        <v>122</v>
      </c>
      <c r="E866" t="s">
        <v>28</v>
      </c>
      <c r="F866" s="22">
        <v>45530</v>
      </c>
      <c r="G866" t="s">
        <v>454</v>
      </c>
      <c r="H866" t="s">
        <v>504</v>
      </c>
      <c r="I866">
        <v>2500</v>
      </c>
    </row>
    <row r="867" spans="1:9" x14ac:dyDescent="0.3">
      <c r="A867">
        <v>30502</v>
      </c>
      <c r="B867">
        <v>113</v>
      </c>
      <c r="C867" t="s">
        <v>109</v>
      </c>
      <c r="D867">
        <v>122</v>
      </c>
      <c r="E867" t="s">
        <v>28</v>
      </c>
      <c r="F867" s="22">
        <v>45530</v>
      </c>
      <c r="G867" t="s">
        <v>454</v>
      </c>
      <c r="H867" t="s">
        <v>726</v>
      </c>
      <c r="I867">
        <v>364.83</v>
      </c>
    </row>
    <row r="868" spans="1:9" x14ac:dyDescent="0.3">
      <c r="A868">
        <v>30503</v>
      </c>
      <c r="B868">
        <v>113</v>
      </c>
      <c r="C868" t="s">
        <v>109</v>
      </c>
      <c r="D868">
        <v>122</v>
      </c>
      <c r="E868" t="s">
        <v>28</v>
      </c>
      <c r="F868" s="22">
        <v>45530</v>
      </c>
      <c r="G868" t="s">
        <v>454</v>
      </c>
      <c r="H868" t="s">
        <v>625</v>
      </c>
      <c r="I868">
        <v>98.2</v>
      </c>
    </row>
    <row r="869" spans="1:9" x14ac:dyDescent="0.3">
      <c r="A869">
        <v>30504</v>
      </c>
      <c r="B869">
        <v>113</v>
      </c>
      <c r="C869" t="s">
        <v>109</v>
      </c>
      <c r="D869">
        <v>122</v>
      </c>
      <c r="E869" t="s">
        <v>28</v>
      </c>
      <c r="F869" s="22">
        <v>45530</v>
      </c>
      <c r="G869" t="s">
        <v>454</v>
      </c>
      <c r="H869" t="s">
        <v>686</v>
      </c>
      <c r="I869">
        <v>87.87</v>
      </c>
    </row>
    <row r="870" spans="1:9" x14ac:dyDescent="0.3">
      <c r="A870">
        <v>30505</v>
      </c>
      <c r="B870">
        <v>113</v>
      </c>
      <c r="C870" t="s">
        <v>109</v>
      </c>
      <c r="D870">
        <v>122</v>
      </c>
      <c r="E870" t="s">
        <v>28</v>
      </c>
      <c r="F870" s="22">
        <v>45530</v>
      </c>
      <c r="G870" t="s">
        <v>454</v>
      </c>
      <c r="H870" t="s">
        <v>459</v>
      </c>
      <c r="I870">
        <v>242.07</v>
      </c>
    </row>
    <row r="871" spans="1:9" x14ac:dyDescent="0.3">
      <c r="A871">
        <v>30506</v>
      </c>
      <c r="B871">
        <v>113</v>
      </c>
      <c r="C871" t="s">
        <v>109</v>
      </c>
      <c r="D871">
        <v>122</v>
      </c>
      <c r="E871" t="s">
        <v>28</v>
      </c>
      <c r="F871" s="22">
        <v>45530</v>
      </c>
      <c r="G871" t="s">
        <v>454</v>
      </c>
      <c r="H871" t="s">
        <v>727</v>
      </c>
      <c r="I871">
        <v>235638.05</v>
      </c>
    </row>
    <row r="872" spans="1:9" x14ac:dyDescent="0.3">
      <c r="A872">
        <v>30507</v>
      </c>
      <c r="B872">
        <v>113</v>
      </c>
      <c r="C872" t="s">
        <v>109</v>
      </c>
      <c r="D872">
        <v>122</v>
      </c>
      <c r="E872" t="s">
        <v>28</v>
      </c>
      <c r="F872" s="22">
        <v>45530</v>
      </c>
      <c r="G872" t="s">
        <v>454</v>
      </c>
      <c r="H872" t="s">
        <v>728</v>
      </c>
      <c r="I872">
        <v>364.83</v>
      </c>
    </row>
    <row r="873" spans="1:9" x14ac:dyDescent="0.3">
      <c r="A873">
        <v>30508</v>
      </c>
      <c r="B873">
        <v>113</v>
      </c>
      <c r="C873" t="s">
        <v>109</v>
      </c>
      <c r="D873">
        <v>122</v>
      </c>
      <c r="E873" t="s">
        <v>28</v>
      </c>
      <c r="F873" s="22">
        <v>45530</v>
      </c>
      <c r="G873" t="s">
        <v>454</v>
      </c>
      <c r="H873" t="s">
        <v>729</v>
      </c>
      <c r="I873">
        <v>172.8</v>
      </c>
    </row>
    <row r="874" spans="1:9" x14ac:dyDescent="0.3">
      <c r="A874">
        <v>30509</v>
      </c>
      <c r="B874">
        <v>113</v>
      </c>
      <c r="C874" t="s">
        <v>109</v>
      </c>
      <c r="D874">
        <v>122</v>
      </c>
      <c r="E874" t="s">
        <v>28</v>
      </c>
      <c r="F874" s="22">
        <v>45530</v>
      </c>
      <c r="G874" t="s">
        <v>454</v>
      </c>
      <c r="H874" t="s">
        <v>730</v>
      </c>
      <c r="I874">
        <v>364.83</v>
      </c>
    </row>
    <row r="875" spans="1:9" x14ac:dyDescent="0.3">
      <c r="A875">
        <v>30510</v>
      </c>
      <c r="B875">
        <v>113</v>
      </c>
      <c r="C875" t="s">
        <v>109</v>
      </c>
      <c r="D875">
        <v>122</v>
      </c>
      <c r="E875" t="s">
        <v>28</v>
      </c>
      <c r="F875" s="22">
        <v>45530</v>
      </c>
      <c r="G875" t="s">
        <v>457</v>
      </c>
      <c r="H875" t="s">
        <v>731</v>
      </c>
      <c r="I875">
        <v>-2400</v>
      </c>
    </row>
    <row r="876" spans="1:9" x14ac:dyDescent="0.3">
      <c r="A876">
        <v>30511</v>
      </c>
      <c r="B876">
        <v>113</v>
      </c>
      <c r="C876" t="s">
        <v>109</v>
      </c>
      <c r="D876">
        <v>122</v>
      </c>
      <c r="E876" t="s">
        <v>28</v>
      </c>
      <c r="F876" s="22">
        <v>45530</v>
      </c>
      <c r="G876" t="s">
        <v>457</v>
      </c>
      <c r="H876" t="s">
        <v>465</v>
      </c>
      <c r="I876">
        <v>-4845.1400000000003</v>
      </c>
    </row>
    <row r="877" spans="1:9" x14ac:dyDescent="0.3">
      <c r="A877">
        <v>30512</v>
      </c>
      <c r="B877">
        <v>113</v>
      </c>
      <c r="C877" t="s">
        <v>109</v>
      </c>
      <c r="D877">
        <v>122</v>
      </c>
      <c r="E877" t="s">
        <v>28</v>
      </c>
      <c r="F877" s="22">
        <v>45530</v>
      </c>
      <c r="G877" t="s">
        <v>457</v>
      </c>
      <c r="H877" t="s">
        <v>491</v>
      </c>
      <c r="I877">
        <v>-435.12</v>
      </c>
    </row>
    <row r="878" spans="1:9" x14ac:dyDescent="0.3">
      <c r="A878">
        <v>30513</v>
      </c>
      <c r="B878">
        <v>113</v>
      </c>
      <c r="C878" t="s">
        <v>109</v>
      </c>
      <c r="D878">
        <v>122</v>
      </c>
      <c r="E878" t="s">
        <v>28</v>
      </c>
      <c r="F878" s="22">
        <v>45530</v>
      </c>
      <c r="G878" t="s">
        <v>457</v>
      </c>
      <c r="H878" t="s">
        <v>471</v>
      </c>
      <c r="I878">
        <v>-471.2</v>
      </c>
    </row>
    <row r="879" spans="1:9" x14ac:dyDescent="0.3">
      <c r="A879">
        <v>30514</v>
      </c>
      <c r="B879">
        <v>113</v>
      </c>
      <c r="C879" t="s">
        <v>109</v>
      </c>
      <c r="D879">
        <v>122</v>
      </c>
      <c r="E879" t="s">
        <v>28</v>
      </c>
      <c r="F879" s="22">
        <v>45530</v>
      </c>
      <c r="G879" t="s">
        <v>457</v>
      </c>
      <c r="H879" t="s">
        <v>492</v>
      </c>
      <c r="I879">
        <v>-181.87</v>
      </c>
    </row>
    <row r="880" spans="1:9" x14ac:dyDescent="0.3">
      <c r="A880">
        <v>30515</v>
      </c>
      <c r="B880">
        <v>113</v>
      </c>
      <c r="C880" t="s">
        <v>109</v>
      </c>
      <c r="D880">
        <v>122</v>
      </c>
      <c r="E880" t="s">
        <v>28</v>
      </c>
      <c r="F880" s="22">
        <v>45530</v>
      </c>
      <c r="G880" t="s">
        <v>457</v>
      </c>
      <c r="H880" t="s">
        <v>548</v>
      </c>
      <c r="I880">
        <v>-716.25</v>
      </c>
    </row>
    <row r="881" spans="1:9" x14ac:dyDescent="0.3">
      <c r="A881">
        <v>30516</v>
      </c>
      <c r="B881">
        <v>113</v>
      </c>
      <c r="C881" t="s">
        <v>109</v>
      </c>
      <c r="D881">
        <v>122</v>
      </c>
      <c r="E881" t="s">
        <v>28</v>
      </c>
      <c r="F881" s="22">
        <v>45530</v>
      </c>
      <c r="G881" t="s">
        <v>457</v>
      </c>
      <c r="H881" t="s">
        <v>510</v>
      </c>
      <c r="I881">
        <v>-2453.67</v>
      </c>
    </row>
    <row r="882" spans="1:9" x14ac:dyDescent="0.3">
      <c r="A882">
        <v>30517</v>
      </c>
      <c r="B882">
        <v>113</v>
      </c>
      <c r="C882" t="s">
        <v>109</v>
      </c>
      <c r="D882">
        <v>122</v>
      </c>
      <c r="E882" t="s">
        <v>28</v>
      </c>
      <c r="F882" s="22">
        <v>45530</v>
      </c>
      <c r="G882" t="s">
        <v>457</v>
      </c>
      <c r="H882" t="s">
        <v>478</v>
      </c>
      <c r="I882">
        <v>-242.1</v>
      </c>
    </row>
    <row r="883" spans="1:9" x14ac:dyDescent="0.3">
      <c r="A883">
        <v>30518</v>
      </c>
      <c r="B883">
        <v>113</v>
      </c>
      <c r="C883" t="s">
        <v>109</v>
      </c>
      <c r="D883">
        <v>122</v>
      </c>
      <c r="E883" t="s">
        <v>28</v>
      </c>
      <c r="F883" s="22">
        <v>45530</v>
      </c>
      <c r="G883" t="s">
        <v>457</v>
      </c>
      <c r="H883" t="s">
        <v>512</v>
      </c>
      <c r="I883">
        <v>-290</v>
      </c>
    </row>
    <row r="884" spans="1:9" x14ac:dyDescent="0.3">
      <c r="A884">
        <v>30519</v>
      </c>
      <c r="B884">
        <v>113</v>
      </c>
      <c r="C884" t="s">
        <v>109</v>
      </c>
      <c r="D884">
        <v>122</v>
      </c>
      <c r="E884" t="s">
        <v>28</v>
      </c>
      <c r="F884" s="22">
        <v>45530</v>
      </c>
      <c r="G884" t="s">
        <v>457</v>
      </c>
      <c r="H884" t="s">
        <v>522</v>
      </c>
      <c r="I884">
        <v>-3824.23</v>
      </c>
    </row>
    <row r="885" spans="1:9" x14ac:dyDescent="0.3">
      <c r="A885">
        <v>30520</v>
      </c>
      <c r="B885">
        <v>113</v>
      </c>
      <c r="C885" t="s">
        <v>109</v>
      </c>
      <c r="D885">
        <v>122</v>
      </c>
      <c r="E885" t="s">
        <v>28</v>
      </c>
      <c r="F885" s="22">
        <v>45530</v>
      </c>
      <c r="G885" t="s">
        <v>457</v>
      </c>
      <c r="H885" t="s">
        <v>676</v>
      </c>
      <c r="I885">
        <v>-237</v>
      </c>
    </row>
    <row r="886" spans="1:9" x14ac:dyDescent="0.3">
      <c r="A886">
        <v>30521</v>
      </c>
      <c r="B886">
        <v>113</v>
      </c>
      <c r="C886" t="s">
        <v>109</v>
      </c>
      <c r="D886">
        <v>122</v>
      </c>
      <c r="E886" t="s">
        <v>28</v>
      </c>
      <c r="F886" s="22">
        <v>45530</v>
      </c>
      <c r="G886" t="s">
        <v>457</v>
      </c>
      <c r="H886" t="s">
        <v>522</v>
      </c>
      <c r="I886">
        <v>-2955.32</v>
      </c>
    </row>
    <row r="887" spans="1:9" x14ac:dyDescent="0.3">
      <c r="A887">
        <v>30522</v>
      </c>
      <c r="B887">
        <v>113</v>
      </c>
      <c r="C887" t="s">
        <v>109</v>
      </c>
      <c r="D887">
        <v>122</v>
      </c>
      <c r="E887" t="s">
        <v>28</v>
      </c>
      <c r="F887" s="22">
        <v>45530</v>
      </c>
      <c r="G887" t="s">
        <v>457</v>
      </c>
      <c r="H887" t="s">
        <v>573</v>
      </c>
      <c r="I887">
        <v>-533.46</v>
      </c>
    </row>
    <row r="888" spans="1:9" x14ac:dyDescent="0.3">
      <c r="A888">
        <v>30523</v>
      </c>
      <c r="B888">
        <v>113</v>
      </c>
      <c r="C888" t="s">
        <v>109</v>
      </c>
      <c r="D888">
        <v>122</v>
      </c>
      <c r="E888" t="s">
        <v>28</v>
      </c>
      <c r="F888" s="22">
        <v>45530</v>
      </c>
      <c r="G888" t="s">
        <v>457</v>
      </c>
      <c r="H888" t="s">
        <v>510</v>
      </c>
      <c r="I888">
        <v>-3123.51</v>
      </c>
    </row>
    <row r="889" spans="1:9" x14ac:dyDescent="0.3">
      <c r="A889">
        <v>30524</v>
      </c>
      <c r="B889">
        <v>113</v>
      </c>
      <c r="C889" t="s">
        <v>109</v>
      </c>
      <c r="D889">
        <v>122</v>
      </c>
      <c r="E889" t="s">
        <v>28</v>
      </c>
      <c r="F889" s="22">
        <v>45530</v>
      </c>
      <c r="G889" t="s">
        <v>457</v>
      </c>
      <c r="H889" t="s">
        <v>497</v>
      </c>
      <c r="I889">
        <v>-499.55</v>
      </c>
    </row>
    <row r="890" spans="1:9" x14ac:dyDescent="0.3">
      <c r="A890">
        <v>30525</v>
      </c>
      <c r="B890">
        <v>113</v>
      </c>
      <c r="C890" t="s">
        <v>109</v>
      </c>
      <c r="D890">
        <v>122</v>
      </c>
      <c r="E890" t="s">
        <v>28</v>
      </c>
      <c r="F890" s="22">
        <v>45530</v>
      </c>
      <c r="G890" t="s">
        <v>457</v>
      </c>
      <c r="H890" t="s">
        <v>478</v>
      </c>
      <c r="I890">
        <v>-798.75</v>
      </c>
    </row>
    <row r="891" spans="1:9" x14ac:dyDescent="0.3">
      <c r="A891">
        <v>30526</v>
      </c>
      <c r="B891">
        <v>113</v>
      </c>
      <c r="C891" t="s">
        <v>109</v>
      </c>
      <c r="D891">
        <v>122</v>
      </c>
      <c r="E891" t="s">
        <v>28</v>
      </c>
      <c r="F891" s="22">
        <v>45530</v>
      </c>
      <c r="G891" t="s">
        <v>457</v>
      </c>
      <c r="H891" t="s">
        <v>503</v>
      </c>
      <c r="I891">
        <v>-498.83</v>
      </c>
    </row>
    <row r="892" spans="1:9" x14ac:dyDescent="0.3">
      <c r="A892">
        <v>30527</v>
      </c>
      <c r="B892">
        <v>113</v>
      </c>
      <c r="C892" t="s">
        <v>109</v>
      </c>
      <c r="D892">
        <v>122</v>
      </c>
      <c r="E892" t="s">
        <v>28</v>
      </c>
      <c r="F892" s="22">
        <v>45530</v>
      </c>
      <c r="G892" t="s">
        <v>457</v>
      </c>
      <c r="H892" t="s">
        <v>544</v>
      </c>
      <c r="I892">
        <v>-1773.48</v>
      </c>
    </row>
    <row r="893" spans="1:9" x14ac:dyDescent="0.3">
      <c r="A893">
        <v>30528</v>
      </c>
      <c r="B893">
        <v>113</v>
      </c>
      <c r="C893" t="s">
        <v>109</v>
      </c>
      <c r="D893">
        <v>122</v>
      </c>
      <c r="E893" t="s">
        <v>28</v>
      </c>
      <c r="F893" s="22">
        <v>45530</v>
      </c>
      <c r="G893" t="s">
        <v>457</v>
      </c>
      <c r="H893" t="s">
        <v>677</v>
      </c>
      <c r="I893">
        <v>-638.04999999999995</v>
      </c>
    </row>
    <row r="894" spans="1:9" x14ac:dyDescent="0.3">
      <c r="A894">
        <v>30529</v>
      </c>
      <c r="B894">
        <v>113</v>
      </c>
      <c r="C894" t="s">
        <v>109</v>
      </c>
      <c r="D894">
        <v>122</v>
      </c>
      <c r="E894" t="s">
        <v>28</v>
      </c>
      <c r="F894" s="22">
        <v>45530</v>
      </c>
      <c r="G894" t="s">
        <v>457</v>
      </c>
      <c r="H894" t="s">
        <v>732</v>
      </c>
      <c r="I894">
        <v>-277.37</v>
      </c>
    </row>
    <row r="895" spans="1:9" x14ac:dyDescent="0.3">
      <c r="A895">
        <v>30530</v>
      </c>
      <c r="B895">
        <v>113</v>
      </c>
      <c r="C895" t="s">
        <v>109</v>
      </c>
      <c r="D895">
        <v>122</v>
      </c>
      <c r="E895" t="s">
        <v>28</v>
      </c>
      <c r="F895" s="22">
        <v>45530</v>
      </c>
      <c r="G895" t="s">
        <v>457</v>
      </c>
      <c r="H895" t="s">
        <v>621</v>
      </c>
      <c r="I895">
        <v>-11000</v>
      </c>
    </row>
    <row r="896" spans="1:9" x14ac:dyDescent="0.3">
      <c r="A896">
        <v>30531</v>
      </c>
      <c r="B896">
        <v>113</v>
      </c>
      <c r="C896" t="s">
        <v>109</v>
      </c>
      <c r="D896">
        <v>122</v>
      </c>
      <c r="E896" t="s">
        <v>28</v>
      </c>
      <c r="F896" s="22">
        <v>45530</v>
      </c>
      <c r="G896" t="s">
        <v>457</v>
      </c>
      <c r="H896" t="s">
        <v>477</v>
      </c>
      <c r="I896">
        <v>-1573.78</v>
      </c>
    </row>
    <row r="897" spans="1:9" x14ac:dyDescent="0.3">
      <c r="A897">
        <v>30532</v>
      </c>
      <c r="B897">
        <v>113</v>
      </c>
      <c r="C897" t="s">
        <v>109</v>
      </c>
      <c r="D897">
        <v>122</v>
      </c>
      <c r="E897" t="s">
        <v>28</v>
      </c>
      <c r="F897" s="22">
        <v>45530</v>
      </c>
      <c r="G897" t="s">
        <v>457</v>
      </c>
      <c r="H897" t="s">
        <v>477</v>
      </c>
      <c r="I897">
        <v>-1697.68</v>
      </c>
    </row>
    <row r="898" spans="1:9" x14ac:dyDescent="0.3">
      <c r="A898">
        <v>30533</v>
      </c>
      <c r="B898">
        <v>113</v>
      </c>
      <c r="C898" t="s">
        <v>109</v>
      </c>
      <c r="D898">
        <v>122</v>
      </c>
      <c r="E898" t="s">
        <v>28</v>
      </c>
      <c r="F898" s="22">
        <v>45530</v>
      </c>
      <c r="G898" t="s">
        <v>457</v>
      </c>
      <c r="H898" t="s">
        <v>482</v>
      </c>
      <c r="I898">
        <v>-1082.9100000000001</v>
      </c>
    </row>
    <row r="899" spans="1:9" x14ac:dyDescent="0.3">
      <c r="A899">
        <v>30534</v>
      </c>
      <c r="B899">
        <v>113</v>
      </c>
      <c r="C899" t="s">
        <v>109</v>
      </c>
      <c r="D899">
        <v>122</v>
      </c>
      <c r="E899" t="s">
        <v>28</v>
      </c>
      <c r="F899" s="22">
        <v>45530</v>
      </c>
      <c r="G899" t="s">
        <v>457</v>
      </c>
      <c r="H899" t="s">
        <v>482</v>
      </c>
      <c r="I899">
        <v>-2079.46</v>
      </c>
    </row>
    <row r="900" spans="1:9" x14ac:dyDescent="0.3">
      <c r="A900">
        <v>30535</v>
      </c>
      <c r="B900">
        <v>113</v>
      </c>
      <c r="C900" t="s">
        <v>109</v>
      </c>
      <c r="D900">
        <v>122</v>
      </c>
      <c r="E900" t="s">
        <v>28</v>
      </c>
      <c r="F900" s="22">
        <v>45530</v>
      </c>
      <c r="G900" t="s">
        <v>457</v>
      </c>
      <c r="H900" t="s">
        <v>484</v>
      </c>
      <c r="I900">
        <v>-800.1</v>
      </c>
    </row>
    <row r="901" spans="1:9" x14ac:dyDescent="0.3">
      <c r="A901">
        <v>30536</v>
      </c>
      <c r="B901">
        <v>113</v>
      </c>
      <c r="C901" t="s">
        <v>109</v>
      </c>
      <c r="D901">
        <v>122</v>
      </c>
      <c r="E901" t="s">
        <v>28</v>
      </c>
      <c r="F901" s="22">
        <v>45530</v>
      </c>
      <c r="G901" t="s">
        <v>457</v>
      </c>
      <c r="H901" t="s">
        <v>697</v>
      </c>
      <c r="I901">
        <v>-4513.0600000000004</v>
      </c>
    </row>
    <row r="902" spans="1:9" x14ac:dyDescent="0.3">
      <c r="A902">
        <v>30537</v>
      </c>
      <c r="B902">
        <v>113</v>
      </c>
      <c r="C902" t="s">
        <v>109</v>
      </c>
      <c r="D902">
        <v>122</v>
      </c>
      <c r="E902" t="s">
        <v>28</v>
      </c>
      <c r="F902" s="22">
        <v>45530</v>
      </c>
      <c r="G902" t="s">
        <v>457</v>
      </c>
      <c r="H902" t="s">
        <v>624</v>
      </c>
      <c r="I902">
        <v>-3225</v>
      </c>
    </row>
    <row r="903" spans="1:9" x14ac:dyDescent="0.3">
      <c r="A903">
        <v>30538</v>
      </c>
      <c r="B903">
        <v>113</v>
      </c>
      <c r="C903" t="s">
        <v>109</v>
      </c>
      <c r="D903">
        <v>122</v>
      </c>
      <c r="E903" t="s">
        <v>28</v>
      </c>
      <c r="F903" s="22">
        <v>45530</v>
      </c>
      <c r="G903" t="s">
        <v>457</v>
      </c>
      <c r="H903" t="s">
        <v>503</v>
      </c>
      <c r="I903">
        <v>-2777.59</v>
      </c>
    </row>
    <row r="904" spans="1:9" x14ac:dyDescent="0.3">
      <c r="A904">
        <v>30539</v>
      </c>
      <c r="B904">
        <v>113</v>
      </c>
      <c r="C904" t="s">
        <v>109</v>
      </c>
      <c r="D904">
        <v>122</v>
      </c>
      <c r="E904" t="s">
        <v>28</v>
      </c>
      <c r="F904" s="22">
        <v>45530</v>
      </c>
      <c r="G904" t="s">
        <v>457</v>
      </c>
      <c r="H904" t="s">
        <v>490</v>
      </c>
      <c r="I904">
        <v>-830.29</v>
      </c>
    </row>
    <row r="905" spans="1:9" x14ac:dyDescent="0.3">
      <c r="A905">
        <v>30540</v>
      </c>
      <c r="B905">
        <v>113</v>
      </c>
      <c r="C905" t="s">
        <v>109</v>
      </c>
      <c r="D905">
        <v>122</v>
      </c>
      <c r="E905" t="s">
        <v>28</v>
      </c>
      <c r="F905" s="22">
        <v>45530</v>
      </c>
      <c r="G905" t="s">
        <v>457</v>
      </c>
      <c r="H905" t="s">
        <v>509</v>
      </c>
      <c r="I905">
        <v>-127.4</v>
      </c>
    </row>
    <row r="906" spans="1:9" x14ac:dyDescent="0.3">
      <c r="A906">
        <v>30541</v>
      </c>
      <c r="B906">
        <v>113</v>
      </c>
      <c r="C906" t="s">
        <v>109</v>
      </c>
      <c r="D906">
        <v>122</v>
      </c>
      <c r="E906" t="s">
        <v>28</v>
      </c>
      <c r="F906" s="22">
        <v>45530</v>
      </c>
      <c r="G906" t="s">
        <v>457</v>
      </c>
      <c r="H906" t="s">
        <v>509</v>
      </c>
      <c r="I906">
        <v>-298.89999999999998</v>
      </c>
    </row>
    <row r="907" spans="1:9" x14ac:dyDescent="0.3">
      <c r="A907">
        <v>30542</v>
      </c>
      <c r="B907">
        <v>113</v>
      </c>
      <c r="C907" t="s">
        <v>109</v>
      </c>
      <c r="D907">
        <v>122</v>
      </c>
      <c r="E907" t="s">
        <v>28</v>
      </c>
      <c r="F907" s="22">
        <v>45530</v>
      </c>
      <c r="G907" t="s">
        <v>457</v>
      </c>
      <c r="H907" t="s">
        <v>564</v>
      </c>
      <c r="I907">
        <v>-1181.4000000000001</v>
      </c>
    </row>
    <row r="908" spans="1:9" x14ac:dyDescent="0.3">
      <c r="A908">
        <v>30543</v>
      </c>
      <c r="B908">
        <v>113</v>
      </c>
      <c r="C908" t="s">
        <v>109</v>
      </c>
      <c r="D908">
        <v>122</v>
      </c>
      <c r="E908" t="s">
        <v>28</v>
      </c>
      <c r="F908" s="22">
        <v>45530</v>
      </c>
      <c r="G908" t="s">
        <v>457</v>
      </c>
      <c r="H908" t="s">
        <v>546</v>
      </c>
      <c r="I908">
        <v>-431.78</v>
      </c>
    </row>
    <row r="909" spans="1:9" x14ac:dyDescent="0.3">
      <c r="A909">
        <v>30544</v>
      </c>
      <c r="B909">
        <v>113</v>
      </c>
      <c r="C909" t="s">
        <v>109</v>
      </c>
      <c r="D909">
        <v>122</v>
      </c>
      <c r="E909" t="s">
        <v>28</v>
      </c>
      <c r="F909" s="22">
        <v>45530</v>
      </c>
      <c r="G909" t="s">
        <v>457</v>
      </c>
      <c r="H909" t="s">
        <v>497</v>
      </c>
      <c r="I909">
        <v>-701.85</v>
      </c>
    </row>
    <row r="910" spans="1:9" x14ac:dyDescent="0.3">
      <c r="A910">
        <v>30545</v>
      </c>
      <c r="B910">
        <v>113</v>
      </c>
      <c r="C910" t="s">
        <v>109</v>
      </c>
      <c r="D910">
        <v>122</v>
      </c>
      <c r="E910" t="s">
        <v>28</v>
      </c>
      <c r="F910" s="22">
        <v>45530</v>
      </c>
      <c r="G910" t="s">
        <v>457</v>
      </c>
      <c r="H910" t="s">
        <v>518</v>
      </c>
      <c r="I910">
        <v>-4159.6899999999996</v>
      </c>
    </row>
    <row r="911" spans="1:9" x14ac:dyDescent="0.3">
      <c r="A911">
        <v>30546</v>
      </c>
      <c r="B911">
        <v>113</v>
      </c>
      <c r="C911" t="s">
        <v>109</v>
      </c>
      <c r="D911">
        <v>122</v>
      </c>
      <c r="E911" t="s">
        <v>28</v>
      </c>
      <c r="F911" s="22">
        <v>45530</v>
      </c>
      <c r="G911" t="s">
        <v>457</v>
      </c>
      <c r="H911" t="s">
        <v>622</v>
      </c>
      <c r="I911">
        <v>-115.71</v>
      </c>
    </row>
    <row r="912" spans="1:9" x14ac:dyDescent="0.3">
      <c r="A912">
        <v>30547</v>
      </c>
      <c r="B912">
        <v>113</v>
      </c>
      <c r="C912" t="s">
        <v>109</v>
      </c>
      <c r="D912">
        <v>122</v>
      </c>
      <c r="E912" t="s">
        <v>28</v>
      </c>
      <c r="F912" s="22">
        <v>45530</v>
      </c>
      <c r="G912" t="s">
        <v>457</v>
      </c>
      <c r="H912" t="s">
        <v>507</v>
      </c>
      <c r="I912">
        <v>-237.3</v>
      </c>
    </row>
    <row r="913" spans="1:9" x14ac:dyDescent="0.3">
      <c r="A913">
        <v>30548</v>
      </c>
      <c r="B913">
        <v>113</v>
      </c>
      <c r="C913" t="s">
        <v>109</v>
      </c>
      <c r="D913">
        <v>122</v>
      </c>
      <c r="E913" t="s">
        <v>28</v>
      </c>
      <c r="F913" s="22">
        <v>45530</v>
      </c>
      <c r="G913" t="s">
        <v>457</v>
      </c>
      <c r="H913" t="s">
        <v>511</v>
      </c>
      <c r="I913">
        <v>-1700.6</v>
      </c>
    </row>
    <row r="914" spans="1:9" x14ac:dyDescent="0.3">
      <c r="A914">
        <v>30549</v>
      </c>
      <c r="B914">
        <v>113</v>
      </c>
      <c r="C914" t="s">
        <v>109</v>
      </c>
      <c r="D914">
        <v>122</v>
      </c>
      <c r="E914" t="s">
        <v>28</v>
      </c>
      <c r="F914" s="22">
        <v>45530</v>
      </c>
      <c r="G914" t="s">
        <v>457</v>
      </c>
      <c r="H914" t="s">
        <v>510</v>
      </c>
      <c r="I914">
        <v>-3577.19</v>
      </c>
    </row>
    <row r="915" spans="1:9" x14ac:dyDescent="0.3">
      <c r="A915">
        <v>30550</v>
      </c>
      <c r="B915">
        <v>113</v>
      </c>
      <c r="C915" t="s">
        <v>109</v>
      </c>
      <c r="D915">
        <v>122</v>
      </c>
      <c r="E915" t="s">
        <v>28</v>
      </c>
      <c r="F915" s="22">
        <v>45530</v>
      </c>
      <c r="G915" t="s">
        <v>457</v>
      </c>
      <c r="H915" t="s">
        <v>520</v>
      </c>
      <c r="I915">
        <v>-1176</v>
      </c>
    </row>
    <row r="916" spans="1:9" x14ac:dyDescent="0.3">
      <c r="A916">
        <v>30551</v>
      </c>
      <c r="B916">
        <v>113</v>
      </c>
      <c r="C916" t="s">
        <v>109</v>
      </c>
      <c r="D916">
        <v>122</v>
      </c>
      <c r="E916" t="s">
        <v>28</v>
      </c>
      <c r="F916" s="22">
        <v>45530</v>
      </c>
      <c r="G916" t="s">
        <v>457</v>
      </c>
      <c r="H916" t="s">
        <v>497</v>
      </c>
      <c r="I916">
        <v>-79.5</v>
      </c>
    </row>
    <row r="917" spans="1:9" x14ac:dyDescent="0.3">
      <c r="A917">
        <v>30552</v>
      </c>
      <c r="B917">
        <v>113</v>
      </c>
      <c r="C917" t="s">
        <v>109</v>
      </c>
      <c r="D917">
        <v>122</v>
      </c>
      <c r="E917" t="s">
        <v>28</v>
      </c>
      <c r="F917" s="22">
        <v>45530</v>
      </c>
      <c r="G917" t="s">
        <v>457</v>
      </c>
      <c r="H917" t="s">
        <v>526</v>
      </c>
      <c r="I917">
        <v>-1096</v>
      </c>
    </row>
    <row r="918" spans="1:9" x14ac:dyDescent="0.3">
      <c r="A918">
        <v>30553</v>
      </c>
      <c r="B918">
        <v>113</v>
      </c>
      <c r="C918" t="s">
        <v>109</v>
      </c>
      <c r="D918">
        <v>122</v>
      </c>
      <c r="E918" t="s">
        <v>28</v>
      </c>
      <c r="F918" s="22">
        <v>45530</v>
      </c>
      <c r="G918" t="s">
        <v>457</v>
      </c>
      <c r="H918" t="s">
        <v>485</v>
      </c>
      <c r="I918">
        <v>-640</v>
      </c>
    </row>
    <row r="919" spans="1:9" x14ac:dyDescent="0.3">
      <c r="A919">
        <v>30554</v>
      </c>
      <c r="B919">
        <v>113</v>
      </c>
      <c r="C919" t="s">
        <v>109</v>
      </c>
      <c r="D919">
        <v>122</v>
      </c>
      <c r="E919" t="s">
        <v>28</v>
      </c>
      <c r="F919" s="22">
        <v>45530</v>
      </c>
      <c r="G919" t="s">
        <v>457</v>
      </c>
      <c r="H919" t="s">
        <v>518</v>
      </c>
      <c r="I919">
        <v>-983.24</v>
      </c>
    </row>
    <row r="920" spans="1:9" x14ac:dyDescent="0.3">
      <c r="A920">
        <v>30555</v>
      </c>
      <c r="B920">
        <v>113</v>
      </c>
      <c r="C920" t="s">
        <v>109</v>
      </c>
      <c r="D920">
        <v>122</v>
      </c>
      <c r="E920" t="s">
        <v>28</v>
      </c>
      <c r="F920" s="22">
        <v>45530</v>
      </c>
      <c r="G920" t="s">
        <v>457</v>
      </c>
      <c r="H920" t="s">
        <v>515</v>
      </c>
      <c r="I920">
        <v>-568.5</v>
      </c>
    </row>
    <row r="921" spans="1:9" x14ac:dyDescent="0.3">
      <c r="A921">
        <v>30556</v>
      </c>
      <c r="B921">
        <v>113</v>
      </c>
      <c r="C921" t="s">
        <v>109</v>
      </c>
      <c r="D921">
        <v>122</v>
      </c>
      <c r="E921" t="s">
        <v>28</v>
      </c>
      <c r="F921" s="22">
        <v>45530</v>
      </c>
      <c r="G921" t="s">
        <v>457</v>
      </c>
      <c r="H921" t="s">
        <v>551</v>
      </c>
      <c r="I921">
        <v>-4836</v>
      </c>
    </row>
    <row r="922" spans="1:9" x14ac:dyDescent="0.3">
      <c r="A922">
        <v>30557</v>
      </c>
      <c r="B922">
        <v>113</v>
      </c>
      <c r="C922" t="s">
        <v>109</v>
      </c>
      <c r="D922">
        <v>122</v>
      </c>
      <c r="E922" t="s">
        <v>28</v>
      </c>
      <c r="F922" s="22">
        <v>45530</v>
      </c>
      <c r="G922" t="s">
        <v>457</v>
      </c>
      <c r="H922" t="s">
        <v>524</v>
      </c>
      <c r="I922">
        <v>-2693.71</v>
      </c>
    </row>
    <row r="923" spans="1:9" x14ac:dyDescent="0.3">
      <c r="A923">
        <v>30558</v>
      </c>
      <c r="B923">
        <v>113</v>
      </c>
      <c r="C923" t="s">
        <v>109</v>
      </c>
      <c r="D923">
        <v>122</v>
      </c>
      <c r="E923" t="s">
        <v>28</v>
      </c>
      <c r="F923" s="22">
        <v>45530</v>
      </c>
      <c r="G923" t="s">
        <v>457</v>
      </c>
      <c r="H923" t="s">
        <v>621</v>
      </c>
      <c r="I923">
        <v>-6533.34</v>
      </c>
    </row>
    <row r="924" spans="1:9" x14ac:dyDescent="0.3">
      <c r="A924">
        <v>30559</v>
      </c>
      <c r="B924">
        <v>113</v>
      </c>
      <c r="C924" t="s">
        <v>109</v>
      </c>
      <c r="D924">
        <v>122</v>
      </c>
      <c r="E924" t="s">
        <v>28</v>
      </c>
      <c r="F924" s="22">
        <v>45530</v>
      </c>
      <c r="G924" t="s">
        <v>457</v>
      </c>
      <c r="H924" t="s">
        <v>493</v>
      </c>
      <c r="I924">
        <v>-1168.3699999999999</v>
      </c>
    </row>
    <row r="925" spans="1:9" x14ac:dyDescent="0.3">
      <c r="A925">
        <v>30560</v>
      </c>
      <c r="B925">
        <v>113</v>
      </c>
      <c r="C925" t="s">
        <v>109</v>
      </c>
      <c r="D925">
        <v>122</v>
      </c>
      <c r="E925" t="s">
        <v>28</v>
      </c>
      <c r="F925" s="22">
        <v>45530</v>
      </c>
      <c r="G925" t="s">
        <v>457</v>
      </c>
      <c r="H925" t="s">
        <v>494</v>
      </c>
      <c r="I925">
        <v>-3346.18</v>
      </c>
    </row>
    <row r="926" spans="1:9" x14ac:dyDescent="0.3">
      <c r="A926">
        <v>30561</v>
      </c>
      <c r="B926">
        <v>113</v>
      </c>
      <c r="C926" t="s">
        <v>109</v>
      </c>
      <c r="D926">
        <v>122</v>
      </c>
      <c r="E926" t="s">
        <v>28</v>
      </c>
      <c r="F926" s="22">
        <v>45530</v>
      </c>
      <c r="G926" t="s">
        <v>457</v>
      </c>
      <c r="H926" t="s">
        <v>733</v>
      </c>
      <c r="I926">
        <v>-100</v>
      </c>
    </row>
    <row r="927" spans="1:9" x14ac:dyDescent="0.3">
      <c r="A927">
        <v>30562</v>
      </c>
      <c r="B927">
        <v>113</v>
      </c>
      <c r="C927" t="s">
        <v>109</v>
      </c>
      <c r="D927">
        <v>122</v>
      </c>
      <c r="E927" t="s">
        <v>28</v>
      </c>
      <c r="F927" s="22">
        <v>45530</v>
      </c>
      <c r="G927" t="s">
        <v>457</v>
      </c>
      <c r="H927" t="s">
        <v>734</v>
      </c>
      <c r="I927">
        <v>-12.3</v>
      </c>
    </row>
    <row r="928" spans="1:9" x14ac:dyDescent="0.3">
      <c r="A928">
        <v>30563</v>
      </c>
      <c r="B928">
        <v>113</v>
      </c>
      <c r="C928" t="s">
        <v>109</v>
      </c>
      <c r="D928">
        <v>122</v>
      </c>
      <c r="E928" t="s">
        <v>28</v>
      </c>
      <c r="F928" s="22">
        <v>45530</v>
      </c>
      <c r="G928" t="s">
        <v>457</v>
      </c>
      <c r="H928" t="s">
        <v>734</v>
      </c>
      <c r="I928">
        <v>-12.3</v>
      </c>
    </row>
    <row r="929" spans="1:9" x14ac:dyDescent="0.3">
      <c r="A929">
        <v>30564</v>
      </c>
      <c r="B929">
        <v>113</v>
      </c>
      <c r="C929" t="s">
        <v>109</v>
      </c>
      <c r="D929">
        <v>122</v>
      </c>
      <c r="E929" t="s">
        <v>28</v>
      </c>
      <c r="F929" s="22">
        <v>45530</v>
      </c>
      <c r="G929" t="s">
        <v>457</v>
      </c>
      <c r="H929" t="s">
        <v>734</v>
      </c>
      <c r="I929">
        <v>-12.3</v>
      </c>
    </row>
    <row r="930" spans="1:9" x14ac:dyDescent="0.3">
      <c r="A930">
        <v>30565</v>
      </c>
      <c r="B930">
        <v>113</v>
      </c>
      <c r="C930" t="s">
        <v>109</v>
      </c>
      <c r="D930">
        <v>122</v>
      </c>
      <c r="E930" t="s">
        <v>28</v>
      </c>
      <c r="F930" s="22">
        <v>45530</v>
      </c>
      <c r="G930" t="s">
        <v>457</v>
      </c>
      <c r="H930" t="s">
        <v>735</v>
      </c>
      <c r="I930">
        <v>-171.2</v>
      </c>
    </row>
    <row r="931" spans="1:9" x14ac:dyDescent="0.3">
      <c r="A931">
        <v>26978</v>
      </c>
      <c r="B931">
        <v>113</v>
      </c>
      <c r="C931" t="s">
        <v>109</v>
      </c>
      <c r="D931">
        <v>122</v>
      </c>
      <c r="E931" t="s">
        <v>28</v>
      </c>
      <c r="F931" s="22">
        <v>45527</v>
      </c>
      <c r="G931" t="s">
        <v>454</v>
      </c>
      <c r="H931" t="s">
        <v>504</v>
      </c>
      <c r="I931">
        <v>2230</v>
      </c>
    </row>
    <row r="932" spans="1:9" x14ac:dyDescent="0.3">
      <c r="A932">
        <v>26979</v>
      </c>
      <c r="B932">
        <v>113</v>
      </c>
      <c r="C932" t="s">
        <v>109</v>
      </c>
      <c r="D932">
        <v>122</v>
      </c>
      <c r="E932" t="s">
        <v>28</v>
      </c>
      <c r="F932" s="22">
        <v>45527</v>
      </c>
      <c r="G932" t="s">
        <v>454</v>
      </c>
      <c r="H932" t="s">
        <v>626</v>
      </c>
      <c r="I932">
        <v>1038.0999999999999</v>
      </c>
    </row>
    <row r="933" spans="1:9" x14ac:dyDescent="0.3">
      <c r="A933">
        <v>26980</v>
      </c>
      <c r="B933">
        <v>113</v>
      </c>
      <c r="C933" t="s">
        <v>109</v>
      </c>
      <c r="D933">
        <v>122</v>
      </c>
      <c r="E933" t="s">
        <v>28</v>
      </c>
      <c r="F933" s="22">
        <v>45527</v>
      </c>
      <c r="G933" t="s">
        <v>454</v>
      </c>
      <c r="H933" t="s">
        <v>626</v>
      </c>
      <c r="I933">
        <v>88.33</v>
      </c>
    </row>
    <row r="934" spans="1:9" x14ac:dyDescent="0.3">
      <c r="A934">
        <v>26981</v>
      </c>
      <c r="B934">
        <v>113</v>
      </c>
      <c r="C934" t="s">
        <v>109</v>
      </c>
      <c r="D934">
        <v>122</v>
      </c>
      <c r="E934" t="s">
        <v>28</v>
      </c>
      <c r="F934" s="22">
        <v>45527</v>
      </c>
      <c r="G934" t="s">
        <v>454</v>
      </c>
      <c r="H934" t="s">
        <v>459</v>
      </c>
      <c r="I934">
        <v>105.73</v>
      </c>
    </row>
    <row r="935" spans="1:9" x14ac:dyDescent="0.3">
      <c r="A935">
        <v>26982</v>
      </c>
      <c r="B935">
        <v>113</v>
      </c>
      <c r="C935" t="s">
        <v>109</v>
      </c>
      <c r="D935">
        <v>122</v>
      </c>
      <c r="E935" t="s">
        <v>28</v>
      </c>
      <c r="F935" s="22">
        <v>45527</v>
      </c>
      <c r="G935" t="s">
        <v>454</v>
      </c>
      <c r="H935" t="s">
        <v>736</v>
      </c>
      <c r="I935">
        <v>57.6</v>
      </c>
    </row>
    <row r="936" spans="1:9" x14ac:dyDescent="0.3">
      <c r="A936">
        <v>26976</v>
      </c>
      <c r="B936">
        <v>113</v>
      </c>
      <c r="C936" t="s">
        <v>109</v>
      </c>
      <c r="D936">
        <v>122</v>
      </c>
      <c r="E936" t="s">
        <v>28</v>
      </c>
      <c r="F936" s="22">
        <v>45526</v>
      </c>
      <c r="G936" t="s">
        <v>454</v>
      </c>
      <c r="H936" t="s">
        <v>737</v>
      </c>
      <c r="I936">
        <v>28.8</v>
      </c>
    </row>
    <row r="937" spans="1:9" x14ac:dyDescent="0.3">
      <c r="A937">
        <v>26937</v>
      </c>
      <c r="B937">
        <v>113</v>
      </c>
      <c r="C937" t="s">
        <v>109</v>
      </c>
      <c r="D937">
        <v>122</v>
      </c>
      <c r="E937" t="s">
        <v>28</v>
      </c>
      <c r="F937" s="22">
        <v>45525</v>
      </c>
      <c r="G937" t="s">
        <v>457</v>
      </c>
      <c r="H937" t="s">
        <v>738</v>
      </c>
      <c r="I937">
        <v>-734</v>
      </c>
    </row>
    <row r="938" spans="1:9" x14ac:dyDescent="0.3">
      <c r="A938">
        <v>26938</v>
      </c>
      <c r="B938">
        <v>113</v>
      </c>
      <c r="C938" t="s">
        <v>109</v>
      </c>
      <c r="D938">
        <v>122</v>
      </c>
      <c r="E938" t="s">
        <v>28</v>
      </c>
      <c r="F938" s="22">
        <v>45525</v>
      </c>
      <c r="G938" t="s">
        <v>457</v>
      </c>
      <c r="H938" t="s">
        <v>465</v>
      </c>
      <c r="I938">
        <v>-10430.629999999999</v>
      </c>
    </row>
    <row r="939" spans="1:9" x14ac:dyDescent="0.3">
      <c r="A939">
        <v>26939</v>
      </c>
      <c r="B939">
        <v>113</v>
      </c>
      <c r="C939" t="s">
        <v>109</v>
      </c>
      <c r="D939">
        <v>122</v>
      </c>
      <c r="E939" t="s">
        <v>28</v>
      </c>
      <c r="F939" s="22">
        <v>45525</v>
      </c>
      <c r="G939" t="s">
        <v>457</v>
      </c>
      <c r="H939" t="s">
        <v>466</v>
      </c>
      <c r="I939">
        <v>-8360</v>
      </c>
    </row>
    <row r="940" spans="1:9" x14ac:dyDescent="0.3">
      <c r="A940">
        <v>26940</v>
      </c>
      <c r="B940">
        <v>113</v>
      </c>
      <c r="C940" t="s">
        <v>109</v>
      </c>
      <c r="D940">
        <v>122</v>
      </c>
      <c r="E940" t="s">
        <v>28</v>
      </c>
      <c r="F940" s="22">
        <v>45525</v>
      </c>
      <c r="G940" t="s">
        <v>457</v>
      </c>
      <c r="H940" t="s">
        <v>739</v>
      </c>
      <c r="I940">
        <v>-259.27</v>
      </c>
    </row>
    <row r="941" spans="1:9" x14ac:dyDescent="0.3">
      <c r="A941">
        <v>26941</v>
      </c>
      <c r="B941">
        <v>113</v>
      </c>
      <c r="C941" t="s">
        <v>109</v>
      </c>
      <c r="D941">
        <v>122</v>
      </c>
      <c r="E941" t="s">
        <v>28</v>
      </c>
      <c r="F941" s="22">
        <v>45525</v>
      </c>
      <c r="G941" t="s">
        <v>457</v>
      </c>
      <c r="H941" t="s">
        <v>467</v>
      </c>
      <c r="I941">
        <v>-119.99</v>
      </c>
    </row>
    <row r="942" spans="1:9" x14ac:dyDescent="0.3">
      <c r="A942">
        <v>26942</v>
      </c>
      <c r="B942">
        <v>113</v>
      </c>
      <c r="C942" t="s">
        <v>109</v>
      </c>
      <c r="D942">
        <v>122</v>
      </c>
      <c r="E942" t="s">
        <v>28</v>
      </c>
      <c r="F942" s="22">
        <v>45525</v>
      </c>
      <c r="G942" t="s">
        <v>457</v>
      </c>
      <c r="H942" t="s">
        <v>468</v>
      </c>
      <c r="I942">
        <v>-6620.92</v>
      </c>
    </row>
    <row r="943" spans="1:9" x14ac:dyDescent="0.3">
      <c r="A943">
        <v>26943</v>
      </c>
      <c r="B943">
        <v>113</v>
      </c>
      <c r="C943" t="s">
        <v>109</v>
      </c>
      <c r="D943">
        <v>122</v>
      </c>
      <c r="E943" t="s">
        <v>28</v>
      </c>
      <c r="F943" s="22">
        <v>45525</v>
      </c>
      <c r="G943" t="s">
        <v>457</v>
      </c>
      <c r="H943" t="s">
        <v>523</v>
      </c>
      <c r="I943">
        <v>-314.88</v>
      </c>
    </row>
    <row r="944" spans="1:9" x14ac:dyDescent="0.3">
      <c r="A944">
        <v>26944</v>
      </c>
      <c r="B944">
        <v>113</v>
      </c>
      <c r="C944" t="s">
        <v>109</v>
      </c>
      <c r="D944">
        <v>122</v>
      </c>
      <c r="E944" t="s">
        <v>28</v>
      </c>
      <c r="F944" s="22">
        <v>45525</v>
      </c>
      <c r="G944" t="s">
        <v>457</v>
      </c>
      <c r="H944" t="s">
        <v>475</v>
      </c>
      <c r="I944">
        <v>-473.4</v>
      </c>
    </row>
    <row r="945" spans="1:9" x14ac:dyDescent="0.3">
      <c r="A945">
        <v>26945</v>
      </c>
      <c r="B945">
        <v>113</v>
      </c>
      <c r="C945" t="s">
        <v>109</v>
      </c>
      <c r="D945">
        <v>122</v>
      </c>
      <c r="E945" t="s">
        <v>28</v>
      </c>
      <c r="F945" s="22">
        <v>45525</v>
      </c>
      <c r="G945" t="s">
        <v>457</v>
      </c>
      <c r="H945" t="s">
        <v>496</v>
      </c>
      <c r="I945">
        <v>-780</v>
      </c>
    </row>
    <row r="946" spans="1:9" x14ac:dyDescent="0.3">
      <c r="A946">
        <v>26946</v>
      </c>
      <c r="B946">
        <v>113</v>
      </c>
      <c r="C946" t="s">
        <v>109</v>
      </c>
      <c r="D946">
        <v>122</v>
      </c>
      <c r="E946" t="s">
        <v>28</v>
      </c>
      <c r="F946" s="22">
        <v>45525</v>
      </c>
      <c r="G946" t="s">
        <v>457</v>
      </c>
      <c r="H946" t="s">
        <v>489</v>
      </c>
      <c r="I946">
        <v>-816.36</v>
      </c>
    </row>
    <row r="947" spans="1:9" x14ac:dyDescent="0.3">
      <c r="A947">
        <v>26947</v>
      </c>
      <c r="B947">
        <v>113</v>
      </c>
      <c r="C947" t="s">
        <v>109</v>
      </c>
      <c r="D947">
        <v>122</v>
      </c>
      <c r="E947" t="s">
        <v>28</v>
      </c>
      <c r="F947" s="22">
        <v>45525</v>
      </c>
      <c r="G947" t="s">
        <v>457</v>
      </c>
      <c r="H947" t="s">
        <v>478</v>
      </c>
      <c r="I947">
        <v>-77</v>
      </c>
    </row>
    <row r="948" spans="1:9" x14ac:dyDescent="0.3">
      <c r="A948">
        <v>26948</v>
      </c>
      <c r="B948">
        <v>113</v>
      </c>
      <c r="C948" t="s">
        <v>109</v>
      </c>
      <c r="D948">
        <v>122</v>
      </c>
      <c r="E948" t="s">
        <v>28</v>
      </c>
      <c r="F948" s="22">
        <v>45525</v>
      </c>
      <c r="G948" t="s">
        <v>457</v>
      </c>
      <c r="H948" t="s">
        <v>564</v>
      </c>
      <c r="I948">
        <v>-668.38</v>
      </c>
    </row>
    <row r="949" spans="1:9" x14ac:dyDescent="0.3">
      <c r="A949">
        <v>26949</v>
      </c>
      <c r="B949">
        <v>113</v>
      </c>
      <c r="C949" t="s">
        <v>109</v>
      </c>
      <c r="D949">
        <v>122</v>
      </c>
      <c r="E949" t="s">
        <v>28</v>
      </c>
      <c r="F949" s="22">
        <v>45525</v>
      </c>
      <c r="G949" t="s">
        <v>457</v>
      </c>
      <c r="H949" t="s">
        <v>546</v>
      </c>
      <c r="I949">
        <v>-176.1</v>
      </c>
    </row>
    <row r="950" spans="1:9" x14ac:dyDescent="0.3">
      <c r="A950">
        <v>26950</v>
      </c>
      <c r="B950">
        <v>113</v>
      </c>
      <c r="C950" t="s">
        <v>109</v>
      </c>
      <c r="D950">
        <v>122</v>
      </c>
      <c r="E950" t="s">
        <v>28</v>
      </c>
      <c r="F950" s="22">
        <v>45525</v>
      </c>
      <c r="G950" t="s">
        <v>457</v>
      </c>
      <c r="H950" t="s">
        <v>497</v>
      </c>
      <c r="I950">
        <v>-511.2</v>
      </c>
    </row>
    <row r="951" spans="1:9" x14ac:dyDescent="0.3">
      <c r="A951">
        <v>26951</v>
      </c>
      <c r="B951">
        <v>113</v>
      </c>
      <c r="C951" t="s">
        <v>109</v>
      </c>
      <c r="D951">
        <v>122</v>
      </c>
      <c r="E951" t="s">
        <v>28</v>
      </c>
      <c r="F951" s="22">
        <v>45525</v>
      </c>
      <c r="G951" t="s">
        <v>457</v>
      </c>
      <c r="H951" t="s">
        <v>495</v>
      </c>
      <c r="I951">
        <v>-181.6</v>
      </c>
    </row>
    <row r="952" spans="1:9" x14ac:dyDescent="0.3">
      <c r="A952">
        <v>26952</v>
      </c>
      <c r="B952">
        <v>113</v>
      </c>
      <c r="C952" t="s">
        <v>109</v>
      </c>
      <c r="D952">
        <v>122</v>
      </c>
      <c r="E952" t="s">
        <v>28</v>
      </c>
      <c r="F952" s="22">
        <v>45525</v>
      </c>
      <c r="G952" t="s">
        <v>457</v>
      </c>
      <c r="H952" t="s">
        <v>488</v>
      </c>
      <c r="I952">
        <v>-1191.4000000000001</v>
      </c>
    </row>
    <row r="953" spans="1:9" x14ac:dyDescent="0.3">
      <c r="A953">
        <v>26953</v>
      </c>
      <c r="B953">
        <v>113</v>
      </c>
      <c r="C953" t="s">
        <v>109</v>
      </c>
      <c r="D953">
        <v>122</v>
      </c>
      <c r="E953" t="s">
        <v>28</v>
      </c>
      <c r="F953" s="22">
        <v>45525</v>
      </c>
      <c r="G953" t="s">
        <v>457</v>
      </c>
      <c r="H953" t="s">
        <v>485</v>
      </c>
      <c r="I953">
        <v>-340</v>
      </c>
    </row>
    <row r="954" spans="1:9" x14ac:dyDescent="0.3">
      <c r="A954">
        <v>26954</v>
      </c>
      <c r="B954">
        <v>113</v>
      </c>
      <c r="C954" t="s">
        <v>109</v>
      </c>
      <c r="D954">
        <v>122</v>
      </c>
      <c r="E954" t="s">
        <v>28</v>
      </c>
      <c r="F954" s="22">
        <v>45525</v>
      </c>
      <c r="G954" t="s">
        <v>457</v>
      </c>
      <c r="H954" t="s">
        <v>486</v>
      </c>
      <c r="I954">
        <v>-1768.2</v>
      </c>
    </row>
    <row r="955" spans="1:9" x14ac:dyDescent="0.3">
      <c r="A955">
        <v>26955</v>
      </c>
      <c r="B955">
        <v>113</v>
      </c>
      <c r="C955" t="s">
        <v>109</v>
      </c>
      <c r="D955">
        <v>122</v>
      </c>
      <c r="E955" t="s">
        <v>28</v>
      </c>
      <c r="F955" s="22">
        <v>45525</v>
      </c>
      <c r="G955" t="s">
        <v>457</v>
      </c>
      <c r="H955" t="s">
        <v>486</v>
      </c>
      <c r="I955">
        <v>-581.6</v>
      </c>
    </row>
    <row r="956" spans="1:9" x14ac:dyDescent="0.3">
      <c r="A956">
        <v>26956</v>
      </c>
      <c r="B956">
        <v>113</v>
      </c>
      <c r="C956" t="s">
        <v>109</v>
      </c>
      <c r="D956">
        <v>122</v>
      </c>
      <c r="E956" t="s">
        <v>28</v>
      </c>
      <c r="F956" s="22">
        <v>45525</v>
      </c>
      <c r="G956" t="s">
        <v>457</v>
      </c>
      <c r="H956" t="s">
        <v>597</v>
      </c>
      <c r="I956">
        <v>-720.38</v>
      </c>
    </row>
    <row r="957" spans="1:9" x14ac:dyDescent="0.3">
      <c r="A957">
        <v>26957</v>
      </c>
      <c r="B957">
        <v>113</v>
      </c>
      <c r="C957" t="s">
        <v>109</v>
      </c>
      <c r="D957">
        <v>122</v>
      </c>
      <c r="E957" t="s">
        <v>28</v>
      </c>
      <c r="F957" s="22">
        <v>45525</v>
      </c>
      <c r="G957" t="s">
        <v>457</v>
      </c>
      <c r="H957" t="s">
        <v>484</v>
      </c>
      <c r="I957">
        <v>-351.5</v>
      </c>
    </row>
    <row r="958" spans="1:9" x14ac:dyDescent="0.3">
      <c r="A958">
        <v>26958</v>
      </c>
      <c r="B958">
        <v>113</v>
      </c>
      <c r="C958" t="s">
        <v>109</v>
      </c>
      <c r="D958">
        <v>122</v>
      </c>
      <c r="E958" t="s">
        <v>28</v>
      </c>
      <c r="F958" s="22">
        <v>45525</v>
      </c>
      <c r="G958" t="s">
        <v>457</v>
      </c>
      <c r="H958" t="s">
        <v>487</v>
      </c>
      <c r="I958">
        <v>-584</v>
      </c>
    </row>
    <row r="959" spans="1:9" x14ac:dyDescent="0.3">
      <c r="A959">
        <v>26959</v>
      </c>
      <c r="B959">
        <v>113</v>
      </c>
      <c r="C959" t="s">
        <v>109</v>
      </c>
      <c r="D959">
        <v>122</v>
      </c>
      <c r="E959" t="s">
        <v>28</v>
      </c>
      <c r="F959" s="22">
        <v>45525</v>
      </c>
      <c r="G959" t="s">
        <v>457</v>
      </c>
      <c r="H959" t="s">
        <v>486</v>
      </c>
      <c r="I959">
        <v>-758.64</v>
      </c>
    </row>
    <row r="960" spans="1:9" x14ac:dyDescent="0.3">
      <c r="A960">
        <v>26960</v>
      </c>
      <c r="B960">
        <v>113</v>
      </c>
      <c r="C960" t="s">
        <v>109</v>
      </c>
      <c r="D960">
        <v>122</v>
      </c>
      <c r="E960" t="s">
        <v>28</v>
      </c>
      <c r="F960" s="22">
        <v>45525</v>
      </c>
      <c r="G960" t="s">
        <v>457</v>
      </c>
      <c r="H960" t="s">
        <v>478</v>
      </c>
      <c r="I960">
        <v>-1073.75</v>
      </c>
    </row>
    <row r="961" spans="1:9" x14ac:dyDescent="0.3">
      <c r="A961">
        <v>26961</v>
      </c>
      <c r="B961">
        <v>113</v>
      </c>
      <c r="C961" t="s">
        <v>109</v>
      </c>
      <c r="D961">
        <v>122</v>
      </c>
      <c r="E961" t="s">
        <v>28</v>
      </c>
      <c r="F961" s="22">
        <v>45525</v>
      </c>
      <c r="G961" t="s">
        <v>457</v>
      </c>
      <c r="H961" t="s">
        <v>526</v>
      </c>
      <c r="I961">
        <v>-1404</v>
      </c>
    </row>
    <row r="962" spans="1:9" x14ac:dyDescent="0.3">
      <c r="A962">
        <v>26962</v>
      </c>
      <c r="B962">
        <v>113</v>
      </c>
      <c r="C962" t="s">
        <v>109</v>
      </c>
      <c r="D962">
        <v>122</v>
      </c>
      <c r="E962" t="s">
        <v>28</v>
      </c>
      <c r="F962" s="22">
        <v>45525</v>
      </c>
      <c r="G962" t="s">
        <v>457</v>
      </c>
      <c r="H962" t="s">
        <v>503</v>
      </c>
      <c r="I962">
        <v>-2237.2600000000002</v>
      </c>
    </row>
    <row r="963" spans="1:9" x14ac:dyDescent="0.3">
      <c r="A963">
        <v>26963</v>
      </c>
      <c r="B963">
        <v>113</v>
      </c>
      <c r="C963" t="s">
        <v>109</v>
      </c>
      <c r="D963">
        <v>122</v>
      </c>
      <c r="E963" t="s">
        <v>28</v>
      </c>
      <c r="F963" s="22">
        <v>45525</v>
      </c>
      <c r="G963" t="s">
        <v>457</v>
      </c>
      <c r="H963" t="s">
        <v>481</v>
      </c>
      <c r="I963">
        <v>-1250</v>
      </c>
    </row>
    <row r="964" spans="1:9" x14ac:dyDescent="0.3">
      <c r="A964">
        <v>26964</v>
      </c>
      <c r="B964">
        <v>113</v>
      </c>
      <c r="C964" t="s">
        <v>109</v>
      </c>
      <c r="D964">
        <v>122</v>
      </c>
      <c r="E964" t="s">
        <v>28</v>
      </c>
      <c r="F964" s="22">
        <v>45525</v>
      </c>
      <c r="G964" t="s">
        <v>457</v>
      </c>
      <c r="H964" t="s">
        <v>544</v>
      </c>
      <c r="I964">
        <v>-2379.48</v>
      </c>
    </row>
    <row r="965" spans="1:9" x14ac:dyDescent="0.3">
      <c r="A965">
        <v>26965</v>
      </c>
      <c r="B965">
        <v>113</v>
      </c>
      <c r="C965" t="s">
        <v>109</v>
      </c>
      <c r="D965">
        <v>122</v>
      </c>
      <c r="E965" t="s">
        <v>28</v>
      </c>
      <c r="F965" s="22">
        <v>45525</v>
      </c>
      <c r="G965" t="s">
        <v>457</v>
      </c>
      <c r="H965" t="s">
        <v>503</v>
      </c>
      <c r="I965">
        <v>-208.2</v>
      </c>
    </row>
    <row r="966" spans="1:9" x14ac:dyDescent="0.3">
      <c r="A966">
        <v>26966</v>
      </c>
      <c r="B966">
        <v>113</v>
      </c>
      <c r="C966" t="s">
        <v>109</v>
      </c>
      <c r="D966">
        <v>122</v>
      </c>
      <c r="E966" t="s">
        <v>28</v>
      </c>
      <c r="F966" s="22">
        <v>45525</v>
      </c>
      <c r="G966" t="s">
        <v>457</v>
      </c>
      <c r="H966" t="s">
        <v>546</v>
      </c>
      <c r="I966">
        <v>-405.33</v>
      </c>
    </row>
    <row r="967" spans="1:9" x14ac:dyDescent="0.3">
      <c r="A967">
        <v>26967</v>
      </c>
      <c r="B967">
        <v>113</v>
      </c>
      <c r="C967" t="s">
        <v>109</v>
      </c>
      <c r="D967">
        <v>122</v>
      </c>
      <c r="E967" t="s">
        <v>28</v>
      </c>
      <c r="F967" s="22">
        <v>45525</v>
      </c>
      <c r="G967" t="s">
        <v>457</v>
      </c>
      <c r="H967" t="s">
        <v>479</v>
      </c>
      <c r="I967">
        <v>-1167.28</v>
      </c>
    </row>
    <row r="968" spans="1:9" x14ac:dyDescent="0.3">
      <c r="A968">
        <v>26968</v>
      </c>
      <c r="B968">
        <v>113</v>
      </c>
      <c r="C968" t="s">
        <v>109</v>
      </c>
      <c r="D968">
        <v>122</v>
      </c>
      <c r="E968" t="s">
        <v>28</v>
      </c>
      <c r="F968" s="22">
        <v>45525</v>
      </c>
      <c r="G968" t="s">
        <v>457</v>
      </c>
      <c r="H968" t="s">
        <v>498</v>
      </c>
      <c r="I968">
        <v>-23002.22</v>
      </c>
    </row>
    <row r="969" spans="1:9" x14ac:dyDescent="0.3">
      <c r="A969">
        <v>26969</v>
      </c>
      <c r="B969">
        <v>113</v>
      </c>
      <c r="C969" t="s">
        <v>109</v>
      </c>
      <c r="D969">
        <v>122</v>
      </c>
      <c r="E969" t="s">
        <v>28</v>
      </c>
      <c r="F969" s="22">
        <v>45525</v>
      </c>
      <c r="G969" t="s">
        <v>457</v>
      </c>
      <c r="H969" t="s">
        <v>483</v>
      </c>
      <c r="I969">
        <v>-821.94</v>
      </c>
    </row>
    <row r="970" spans="1:9" x14ac:dyDescent="0.3">
      <c r="A970">
        <v>26970</v>
      </c>
      <c r="B970">
        <v>113</v>
      </c>
      <c r="C970" t="s">
        <v>109</v>
      </c>
      <c r="D970">
        <v>122</v>
      </c>
      <c r="E970" t="s">
        <v>28</v>
      </c>
      <c r="F970" s="22">
        <v>45525</v>
      </c>
      <c r="G970" t="s">
        <v>457</v>
      </c>
      <c r="H970" t="s">
        <v>471</v>
      </c>
      <c r="I970">
        <v>-3825.72</v>
      </c>
    </row>
    <row r="971" spans="1:9" x14ac:dyDescent="0.3">
      <c r="A971">
        <v>26971</v>
      </c>
      <c r="B971">
        <v>113</v>
      </c>
      <c r="C971" t="s">
        <v>109</v>
      </c>
      <c r="D971">
        <v>122</v>
      </c>
      <c r="E971" t="s">
        <v>28</v>
      </c>
      <c r="F971" s="22">
        <v>45525</v>
      </c>
      <c r="G971" t="s">
        <v>457</v>
      </c>
      <c r="H971" t="s">
        <v>519</v>
      </c>
      <c r="I971">
        <v>-1459.35</v>
      </c>
    </row>
    <row r="972" spans="1:9" x14ac:dyDescent="0.3">
      <c r="A972">
        <v>26972</v>
      </c>
      <c r="B972">
        <v>113</v>
      </c>
      <c r="C972" t="s">
        <v>109</v>
      </c>
      <c r="D972">
        <v>122</v>
      </c>
      <c r="E972" t="s">
        <v>28</v>
      </c>
      <c r="F972" s="22">
        <v>45525</v>
      </c>
      <c r="G972" t="s">
        <v>457</v>
      </c>
      <c r="H972" t="s">
        <v>740</v>
      </c>
      <c r="I972">
        <v>-12.3</v>
      </c>
    </row>
    <row r="973" spans="1:9" x14ac:dyDescent="0.3">
      <c r="A973">
        <v>26973</v>
      </c>
      <c r="B973">
        <v>113</v>
      </c>
      <c r="C973" t="s">
        <v>109</v>
      </c>
      <c r="D973">
        <v>122</v>
      </c>
      <c r="E973" t="s">
        <v>28</v>
      </c>
      <c r="F973" s="22">
        <v>45525</v>
      </c>
      <c r="G973" t="s">
        <v>457</v>
      </c>
      <c r="H973" t="s">
        <v>740</v>
      </c>
      <c r="I973">
        <v>-12.3</v>
      </c>
    </row>
    <row r="974" spans="1:9" x14ac:dyDescent="0.3">
      <c r="A974">
        <v>26974</v>
      </c>
      <c r="B974">
        <v>113</v>
      </c>
      <c r="C974" t="s">
        <v>109</v>
      </c>
      <c r="D974">
        <v>122</v>
      </c>
      <c r="E974" t="s">
        <v>28</v>
      </c>
      <c r="F974" s="22">
        <v>45525</v>
      </c>
      <c r="G974" t="s">
        <v>457</v>
      </c>
      <c r="H974" t="s">
        <v>740</v>
      </c>
      <c r="I974">
        <v>-12.3</v>
      </c>
    </row>
    <row r="975" spans="1:9" x14ac:dyDescent="0.3">
      <c r="A975">
        <v>26931</v>
      </c>
      <c r="B975">
        <v>113</v>
      </c>
      <c r="C975" t="s">
        <v>109</v>
      </c>
      <c r="D975">
        <v>122</v>
      </c>
      <c r="E975" t="s">
        <v>28</v>
      </c>
      <c r="F975" s="22">
        <v>45524</v>
      </c>
      <c r="G975" t="s">
        <v>454</v>
      </c>
      <c r="H975" t="s">
        <v>625</v>
      </c>
      <c r="I975">
        <v>68.02</v>
      </c>
    </row>
    <row r="976" spans="1:9" x14ac:dyDescent="0.3">
      <c r="A976">
        <v>26932</v>
      </c>
      <c r="B976">
        <v>113</v>
      </c>
      <c r="C976" t="s">
        <v>109</v>
      </c>
      <c r="D976">
        <v>122</v>
      </c>
      <c r="E976" t="s">
        <v>28</v>
      </c>
      <c r="F976" s="22">
        <v>45524</v>
      </c>
      <c r="G976" t="s">
        <v>454</v>
      </c>
      <c r="H976" t="s">
        <v>459</v>
      </c>
      <c r="I976">
        <v>157.03</v>
      </c>
    </row>
    <row r="977" spans="1:9" x14ac:dyDescent="0.3">
      <c r="A977">
        <v>26933</v>
      </c>
      <c r="B977">
        <v>113</v>
      </c>
      <c r="C977" t="s">
        <v>109</v>
      </c>
      <c r="D977">
        <v>122</v>
      </c>
      <c r="E977" t="s">
        <v>28</v>
      </c>
      <c r="F977" s="22">
        <v>45524</v>
      </c>
      <c r="G977" t="s">
        <v>454</v>
      </c>
      <c r="H977" t="s">
        <v>741</v>
      </c>
      <c r="I977">
        <v>864.9</v>
      </c>
    </row>
    <row r="978" spans="1:9" x14ac:dyDescent="0.3">
      <c r="A978">
        <v>26934</v>
      </c>
      <c r="B978">
        <v>113</v>
      </c>
      <c r="C978" t="s">
        <v>109</v>
      </c>
      <c r="D978">
        <v>122</v>
      </c>
      <c r="E978" t="s">
        <v>28</v>
      </c>
      <c r="F978" s="22">
        <v>45524</v>
      </c>
      <c r="G978" t="s">
        <v>457</v>
      </c>
      <c r="H978" t="s">
        <v>742</v>
      </c>
      <c r="I978">
        <v>-864.9</v>
      </c>
    </row>
    <row r="979" spans="1:9" x14ac:dyDescent="0.3">
      <c r="A979">
        <v>26935</v>
      </c>
      <c r="B979">
        <v>113</v>
      </c>
      <c r="C979" t="s">
        <v>109</v>
      </c>
      <c r="D979">
        <v>122</v>
      </c>
      <c r="E979" t="s">
        <v>28</v>
      </c>
      <c r="F979" s="22">
        <v>45524</v>
      </c>
      <c r="G979" t="s">
        <v>457</v>
      </c>
      <c r="H979" t="s">
        <v>743</v>
      </c>
      <c r="I979">
        <v>-864.9</v>
      </c>
    </row>
    <row r="980" spans="1:9" x14ac:dyDescent="0.3">
      <c r="A980">
        <v>26871</v>
      </c>
      <c r="B980">
        <v>113</v>
      </c>
      <c r="C980" t="s">
        <v>109</v>
      </c>
      <c r="D980">
        <v>122</v>
      </c>
      <c r="E980" t="s">
        <v>28</v>
      </c>
      <c r="F980" s="22">
        <v>45523</v>
      </c>
      <c r="G980" t="s">
        <v>454</v>
      </c>
      <c r="H980" t="s">
        <v>504</v>
      </c>
      <c r="I980">
        <v>2385</v>
      </c>
    </row>
    <row r="981" spans="1:9" x14ac:dyDescent="0.3">
      <c r="A981">
        <v>26872</v>
      </c>
      <c r="B981">
        <v>113</v>
      </c>
      <c r="C981" t="s">
        <v>109</v>
      </c>
      <c r="D981">
        <v>122</v>
      </c>
      <c r="E981" t="s">
        <v>28</v>
      </c>
      <c r="F981" s="22">
        <v>45523</v>
      </c>
      <c r="G981" t="s">
        <v>454</v>
      </c>
      <c r="H981" t="s">
        <v>625</v>
      </c>
      <c r="I981">
        <v>393.93</v>
      </c>
    </row>
    <row r="982" spans="1:9" x14ac:dyDescent="0.3">
      <c r="A982">
        <v>26873</v>
      </c>
      <c r="B982">
        <v>113</v>
      </c>
      <c r="C982" t="s">
        <v>109</v>
      </c>
      <c r="D982">
        <v>122</v>
      </c>
      <c r="E982" t="s">
        <v>28</v>
      </c>
      <c r="F982" s="22">
        <v>45523</v>
      </c>
      <c r="G982" t="s">
        <v>454</v>
      </c>
      <c r="H982" t="s">
        <v>459</v>
      </c>
      <c r="I982">
        <v>761.04</v>
      </c>
    </row>
    <row r="983" spans="1:9" x14ac:dyDescent="0.3">
      <c r="A983">
        <v>26874</v>
      </c>
      <c r="B983">
        <v>113</v>
      </c>
      <c r="C983" t="s">
        <v>109</v>
      </c>
      <c r="D983">
        <v>122</v>
      </c>
      <c r="E983" t="s">
        <v>28</v>
      </c>
      <c r="F983" s="22">
        <v>45523</v>
      </c>
      <c r="G983" t="s">
        <v>454</v>
      </c>
      <c r="H983" t="s">
        <v>744</v>
      </c>
      <c r="I983">
        <v>223293.53</v>
      </c>
    </row>
    <row r="984" spans="1:9" x14ac:dyDescent="0.3">
      <c r="A984">
        <v>26875</v>
      </c>
      <c r="B984">
        <v>113</v>
      </c>
      <c r="C984" t="s">
        <v>109</v>
      </c>
      <c r="D984">
        <v>122</v>
      </c>
      <c r="E984" t="s">
        <v>28</v>
      </c>
      <c r="F984" s="22">
        <v>45523</v>
      </c>
      <c r="G984" t="s">
        <v>454</v>
      </c>
      <c r="H984" t="s">
        <v>745</v>
      </c>
      <c r="I984">
        <v>150</v>
      </c>
    </row>
    <row r="985" spans="1:9" x14ac:dyDescent="0.3">
      <c r="A985">
        <v>26876</v>
      </c>
      <c r="B985">
        <v>113</v>
      </c>
      <c r="C985" t="s">
        <v>109</v>
      </c>
      <c r="D985">
        <v>122</v>
      </c>
      <c r="E985" t="s">
        <v>28</v>
      </c>
      <c r="F985" s="22">
        <v>45523</v>
      </c>
      <c r="G985" t="s">
        <v>454</v>
      </c>
      <c r="H985" t="s">
        <v>746</v>
      </c>
      <c r="I985">
        <v>172.8</v>
      </c>
    </row>
    <row r="986" spans="1:9" x14ac:dyDescent="0.3">
      <c r="A986">
        <v>26877</v>
      </c>
      <c r="B986">
        <v>113</v>
      </c>
      <c r="C986" t="s">
        <v>109</v>
      </c>
      <c r="D986">
        <v>122</v>
      </c>
      <c r="E986" t="s">
        <v>28</v>
      </c>
      <c r="F986" s="22">
        <v>45523</v>
      </c>
      <c r="G986" t="s">
        <v>457</v>
      </c>
      <c r="H986" t="s">
        <v>532</v>
      </c>
      <c r="I986">
        <v>-18464.419999999998</v>
      </c>
    </row>
    <row r="987" spans="1:9" x14ac:dyDescent="0.3">
      <c r="A987">
        <v>26878</v>
      </c>
      <c r="B987">
        <v>113</v>
      </c>
      <c r="C987" t="s">
        <v>109</v>
      </c>
      <c r="D987">
        <v>122</v>
      </c>
      <c r="E987" t="s">
        <v>28</v>
      </c>
      <c r="F987" s="22">
        <v>45523</v>
      </c>
      <c r="G987" t="s">
        <v>457</v>
      </c>
      <c r="H987" t="s">
        <v>713</v>
      </c>
      <c r="I987">
        <v>-144</v>
      </c>
    </row>
    <row r="988" spans="1:9" x14ac:dyDescent="0.3">
      <c r="A988">
        <v>26879</v>
      </c>
      <c r="B988">
        <v>113</v>
      </c>
      <c r="C988" t="s">
        <v>109</v>
      </c>
      <c r="D988">
        <v>122</v>
      </c>
      <c r="E988" t="s">
        <v>28</v>
      </c>
      <c r="F988" s="22">
        <v>45523</v>
      </c>
      <c r="G988" t="s">
        <v>457</v>
      </c>
      <c r="H988" t="s">
        <v>540</v>
      </c>
      <c r="I988">
        <v>-29357.77</v>
      </c>
    </row>
    <row r="989" spans="1:9" x14ac:dyDescent="0.3">
      <c r="A989">
        <v>26880</v>
      </c>
      <c r="B989">
        <v>113</v>
      </c>
      <c r="C989" t="s">
        <v>109</v>
      </c>
      <c r="D989">
        <v>122</v>
      </c>
      <c r="E989" t="s">
        <v>28</v>
      </c>
      <c r="F989" s="22">
        <v>45523</v>
      </c>
      <c r="G989" t="s">
        <v>457</v>
      </c>
      <c r="H989" t="s">
        <v>539</v>
      </c>
      <c r="I989">
        <v>-31506.97</v>
      </c>
    </row>
    <row r="990" spans="1:9" x14ac:dyDescent="0.3">
      <c r="A990">
        <v>26881</v>
      </c>
      <c r="B990">
        <v>113</v>
      </c>
      <c r="C990" t="s">
        <v>109</v>
      </c>
      <c r="D990">
        <v>122</v>
      </c>
      <c r="E990" t="s">
        <v>28</v>
      </c>
      <c r="F990" s="22">
        <v>45523</v>
      </c>
      <c r="G990" t="s">
        <v>457</v>
      </c>
      <c r="H990" t="s">
        <v>539</v>
      </c>
      <c r="I990">
        <v>-11176.8</v>
      </c>
    </row>
    <row r="991" spans="1:9" x14ac:dyDescent="0.3">
      <c r="A991">
        <v>26882</v>
      </c>
      <c r="B991">
        <v>113</v>
      </c>
      <c r="C991" t="s">
        <v>109</v>
      </c>
      <c r="D991">
        <v>122</v>
      </c>
      <c r="E991" t="s">
        <v>28</v>
      </c>
      <c r="F991" s="22">
        <v>45523</v>
      </c>
      <c r="G991" t="s">
        <v>457</v>
      </c>
      <c r="H991" t="s">
        <v>539</v>
      </c>
      <c r="I991">
        <v>-5072.9799999999996</v>
      </c>
    </row>
    <row r="992" spans="1:9" x14ac:dyDescent="0.3">
      <c r="A992">
        <v>26883</v>
      </c>
      <c r="B992">
        <v>113</v>
      </c>
      <c r="C992" t="s">
        <v>109</v>
      </c>
      <c r="D992">
        <v>122</v>
      </c>
      <c r="E992" t="s">
        <v>28</v>
      </c>
      <c r="F992" s="22">
        <v>45523</v>
      </c>
      <c r="G992" t="s">
        <v>457</v>
      </c>
      <c r="H992" t="s">
        <v>539</v>
      </c>
      <c r="I992">
        <v>-139.5</v>
      </c>
    </row>
    <row r="993" spans="1:9" x14ac:dyDescent="0.3">
      <c r="A993">
        <v>26884</v>
      </c>
      <c r="B993">
        <v>113</v>
      </c>
      <c r="C993" t="s">
        <v>109</v>
      </c>
      <c r="D993">
        <v>122</v>
      </c>
      <c r="E993" t="s">
        <v>28</v>
      </c>
      <c r="F993" s="22">
        <v>45523</v>
      </c>
      <c r="G993" t="s">
        <v>457</v>
      </c>
      <c r="H993" t="s">
        <v>539</v>
      </c>
      <c r="I993">
        <v>-126.43</v>
      </c>
    </row>
    <row r="994" spans="1:9" x14ac:dyDescent="0.3">
      <c r="A994">
        <v>26885</v>
      </c>
      <c r="B994">
        <v>113</v>
      </c>
      <c r="C994" t="s">
        <v>109</v>
      </c>
      <c r="D994">
        <v>122</v>
      </c>
      <c r="E994" t="s">
        <v>28</v>
      </c>
      <c r="F994" s="22">
        <v>45523</v>
      </c>
      <c r="G994" t="s">
        <v>457</v>
      </c>
      <c r="H994" t="s">
        <v>539</v>
      </c>
      <c r="I994">
        <v>-45</v>
      </c>
    </row>
    <row r="995" spans="1:9" x14ac:dyDescent="0.3">
      <c r="A995">
        <v>26886</v>
      </c>
      <c r="B995">
        <v>113</v>
      </c>
      <c r="C995" t="s">
        <v>109</v>
      </c>
      <c r="D995">
        <v>122</v>
      </c>
      <c r="E995" t="s">
        <v>28</v>
      </c>
      <c r="F995" s="22">
        <v>45523</v>
      </c>
      <c r="G995" t="s">
        <v>457</v>
      </c>
      <c r="H995" t="s">
        <v>747</v>
      </c>
      <c r="I995">
        <v>-1000</v>
      </c>
    </row>
    <row r="996" spans="1:9" x14ac:dyDescent="0.3">
      <c r="A996">
        <v>26887</v>
      </c>
      <c r="B996">
        <v>113</v>
      </c>
      <c r="C996" t="s">
        <v>109</v>
      </c>
      <c r="D996">
        <v>122</v>
      </c>
      <c r="E996" t="s">
        <v>28</v>
      </c>
      <c r="F996" s="22">
        <v>45523</v>
      </c>
      <c r="G996" t="s">
        <v>457</v>
      </c>
      <c r="H996" t="s">
        <v>748</v>
      </c>
      <c r="I996">
        <v>-9404.9</v>
      </c>
    </row>
    <row r="997" spans="1:9" x14ac:dyDescent="0.3">
      <c r="A997">
        <v>26888</v>
      </c>
      <c r="B997">
        <v>113</v>
      </c>
      <c r="C997" t="s">
        <v>109</v>
      </c>
      <c r="D997">
        <v>122</v>
      </c>
      <c r="E997" t="s">
        <v>28</v>
      </c>
      <c r="F997" s="22">
        <v>45523</v>
      </c>
      <c r="G997" t="s">
        <v>457</v>
      </c>
      <c r="H997" t="s">
        <v>482</v>
      </c>
      <c r="I997">
        <v>-1144.7</v>
      </c>
    </row>
    <row r="998" spans="1:9" x14ac:dyDescent="0.3">
      <c r="A998">
        <v>26889</v>
      </c>
      <c r="B998">
        <v>113</v>
      </c>
      <c r="C998" t="s">
        <v>109</v>
      </c>
      <c r="D998">
        <v>122</v>
      </c>
      <c r="E998" t="s">
        <v>28</v>
      </c>
      <c r="F998" s="22">
        <v>45523</v>
      </c>
      <c r="G998" t="s">
        <v>457</v>
      </c>
      <c r="H998" t="s">
        <v>482</v>
      </c>
      <c r="I998">
        <v>-1179.9100000000001</v>
      </c>
    </row>
    <row r="999" spans="1:9" x14ac:dyDescent="0.3">
      <c r="A999">
        <v>26890</v>
      </c>
      <c r="B999">
        <v>113</v>
      </c>
      <c r="C999" t="s">
        <v>109</v>
      </c>
      <c r="D999">
        <v>122</v>
      </c>
      <c r="E999" t="s">
        <v>28</v>
      </c>
      <c r="F999" s="22">
        <v>45523</v>
      </c>
      <c r="G999" t="s">
        <v>457</v>
      </c>
      <c r="H999" t="s">
        <v>568</v>
      </c>
      <c r="I999">
        <v>-707</v>
      </c>
    </row>
    <row r="1000" spans="1:9" x14ac:dyDescent="0.3">
      <c r="A1000">
        <v>26891</v>
      </c>
      <c r="B1000">
        <v>113</v>
      </c>
      <c r="C1000" t="s">
        <v>109</v>
      </c>
      <c r="D1000">
        <v>122</v>
      </c>
      <c r="E1000" t="s">
        <v>28</v>
      </c>
      <c r="F1000" s="22">
        <v>45523</v>
      </c>
      <c r="G1000" t="s">
        <v>457</v>
      </c>
      <c r="H1000" t="s">
        <v>565</v>
      </c>
      <c r="I1000">
        <v>-598.20000000000005</v>
      </c>
    </row>
    <row r="1001" spans="1:9" x14ac:dyDescent="0.3">
      <c r="A1001">
        <v>26892</v>
      </c>
      <c r="B1001">
        <v>113</v>
      </c>
      <c r="C1001" t="s">
        <v>109</v>
      </c>
      <c r="D1001">
        <v>122</v>
      </c>
      <c r="E1001" t="s">
        <v>28</v>
      </c>
      <c r="F1001" s="22">
        <v>45523</v>
      </c>
      <c r="G1001" t="s">
        <v>457</v>
      </c>
      <c r="H1001" t="s">
        <v>732</v>
      </c>
      <c r="I1001">
        <v>-288</v>
      </c>
    </row>
    <row r="1002" spans="1:9" x14ac:dyDescent="0.3">
      <c r="A1002">
        <v>26893</v>
      </c>
      <c r="B1002">
        <v>113</v>
      </c>
      <c r="C1002" t="s">
        <v>109</v>
      </c>
      <c r="D1002">
        <v>122</v>
      </c>
      <c r="E1002" t="s">
        <v>28</v>
      </c>
      <c r="F1002" s="22">
        <v>45523</v>
      </c>
      <c r="G1002" t="s">
        <v>457</v>
      </c>
      <c r="H1002" t="s">
        <v>677</v>
      </c>
      <c r="I1002">
        <v>-638.05999999999995</v>
      </c>
    </row>
    <row r="1003" spans="1:9" x14ac:dyDescent="0.3">
      <c r="A1003">
        <v>26894</v>
      </c>
      <c r="B1003">
        <v>113</v>
      </c>
      <c r="C1003" t="s">
        <v>109</v>
      </c>
      <c r="D1003">
        <v>122</v>
      </c>
      <c r="E1003" t="s">
        <v>28</v>
      </c>
      <c r="F1003" s="22">
        <v>45523</v>
      </c>
      <c r="G1003" t="s">
        <v>457</v>
      </c>
      <c r="H1003" t="s">
        <v>552</v>
      </c>
      <c r="I1003">
        <v>-240</v>
      </c>
    </row>
    <row r="1004" spans="1:9" x14ac:dyDescent="0.3">
      <c r="A1004">
        <v>26895</v>
      </c>
      <c r="B1004">
        <v>113</v>
      </c>
      <c r="C1004" t="s">
        <v>109</v>
      </c>
      <c r="D1004">
        <v>122</v>
      </c>
      <c r="E1004" t="s">
        <v>28</v>
      </c>
      <c r="F1004" s="22">
        <v>45523</v>
      </c>
      <c r="G1004" t="s">
        <v>457</v>
      </c>
      <c r="H1004" t="s">
        <v>497</v>
      </c>
      <c r="I1004">
        <v>-1010.8</v>
      </c>
    </row>
    <row r="1005" spans="1:9" x14ac:dyDescent="0.3">
      <c r="A1005">
        <v>26896</v>
      </c>
      <c r="B1005">
        <v>113</v>
      </c>
      <c r="C1005" t="s">
        <v>109</v>
      </c>
      <c r="D1005">
        <v>122</v>
      </c>
      <c r="E1005" t="s">
        <v>28</v>
      </c>
      <c r="F1005" s="22">
        <v>45523</v>
      </c>
      <c r="G1005" t="s">
        <v>457</v>
      </c>
      <c r="H1005" t="s">
        <v>520</v>
      </c>
      <c r="I1005">
        <v>-1176</v>
      </c>
    </row>
    <row r="1006" spans="1:9" x14ac:dyDescent="0.3">
      <c r="A1006">
        <v>26897</v>
      </c>
      <c r="B1006">
        <v>113</v>
      </c>
      <c r="C1006" t="s">
        <v>109</v>
      </c>
      <c r="D1006">
        <v>122</v>
      </c>
      <c r="E1006" t="s">
        <v>28</v>
      </c>
      <c r="F1006" s="22">
        <v>45523</v>
      </c>
      <c r="G1006" t="s">
        <v>457</v>
      </c>
      <c r="H1006" t="s">
        <v>595</v>
      </c>
      <c r="I1006">
        <v>-198.75</v>
      </c>
    </row>
    <row r="1007" spans="1:9" x14ac:dyDescent="0.3">
      <c r="A1007">
        <v>26898</v>
      </c>
      <c r="B1007">
        <v>113</v>
      </c>
      <c r="C1007" t="s">
        <v>109</v>
      </c>
      <c r="D1007">
        <v>122</v>
      </c>
      <c r="E1007" t="s">
        <v>28</v>
      </c>
      <c r="F1007" s="22">
        <v>45523</v>
      </c>
      <c r="G1007" t="s">
        <v>457</v>
      </c>
      <c r="H1007" t="s">
        <v>749</v>
      </c>
      <c r="I1007">
        <v>-290</v>
      </c>
    </row>
    <row r="1008" spans="1:9" x14ac:dyDescent="0.3">
      <c r="A1008">
        <v>26899</v>
      </c>
      <c r="B1008">
        <v>113</v>
      </c>
      <c r="C1008" t="s">
        <v>109</v>
      </c>
      <c r="D1008">
        <v>122</v>
      </c>
      <c r="E1008" t="s">
        <v>28</v>
      </c>
      <c r="F1008" s="22">
        <v>45523</v>
      </c>
      <c r="G1008" t="s">
        <v>457</v>
      </c>
      <c r="H1008" t="s">
        <v>510</v>
      </c>
      <c r="I1008">
        <v>-2813.91</v>
      </c>
    </row>
    <row r="1009" spans="1:9" x14ac:dyDescent="0.3">
      <c r="A1009">
        <v>26900</v>
      </c>
      <c r="B1009">
        <v>113</v>
      </c>
      <c r="C1009" t="s">
        <v>109</v>
      </c>
      <c r="D1009">
        <v>122</v>
      </c>
      <c r="E1009" t="s">
        <v>28</v>
      </c>
      <c r="F1009" s="22">
        <v>45523</v>
      </c>
      <c r="G1009" t="s">
        <v>457</v>
      </c>
      <c r="H1009" t="s">
        <v>522</v>
      </c>
      <c r="I1009">
        <v>-2955.32</v>
      </c>
    </row>
    <row r="1010" spans="1:9" x14ac:dyDescent="0.3">
      <c r="A1010">
        <v>26901</v>
      </c>
      <c r="B1010">
        <v>113</v>
      </c>
      <c r="C1010" t="s">
        <v>109</v>
      </c>
      <c r="D1010">
        <v>122</v>
      </c>
      <c r="E1010" t="s">
        <v>28</v>
      </c>
      <c r="F1010" s="22">
        <v>45523</v>
      </c>
      <c r="G1010" t="s">
        <v>457</v>
      </c>
      <c r="H1010" t="s">
        <v>697</v>
      </c>
      <c r="I1010">
        <v>-4513.0600000000004</v>
      </c>
    </row>
    <row r="1011" spans="1:9" x14ac:dyDescent="0.3">
      <c r="A1011">
        <v>26902</v>
      </c>
      <c r="B1011">
        <v>113</v>
      </c>
      <c r="C1011" t="s">
        <v>109</v>
      </c>
      <c r="D1011">
        <v>122</v>
      </c>
      <c r="E1011" t="s">
        <v>28</v>
      </c>
      <c r="F1011" s="22">
        <v>45523</v>
      </c>
      <c r="G1011" t="s">
        <v>457</v>
      </c>
      <c r="H1011" t="s">
        <v>503</v>
      </c>
      <c r="I1011">
        <v>-203.94</v>
      </c>
    </row>
    <row r="1012" spans="1:9" x14ac:dyDescent="0.3">
      <c r="A1012">
        <v>26903</v>
      </c>
      <c r="B1012">
        <v>113</v>
      </c>
      <c r="C1012" t="s">
        <v>109</v>
      </c>
      <c r="D1012">
        <v>122</v>
      </c>
      <c r="E1012" t="s">
        <v>28</v>
      </c>
      <c r="F1012" s="22">
        <v>45523</v>
      </c>
      <c r="G1012" t="s">
        <v>457</v>
      </c>
      <c r="H1012" t="s">
        <v>497</v>
      </c>
      <c r="I1012">
        <v>-621.29999999999995</v>
      </c>
    </row>
    <row r="1013" spans="1:9" x14ac:dyDescent="0.3">
      <c r="A1013">
        <v>26904</v>
      </c>
      <c r="B1013">
        <v>113</v>
      </c>
      <c r="C1013" t="s">
        <v>109</v>
      </c>
      <c r="D1013">
        <v>122</v>
      </c>
      <c r="E1013" t="s">
        <v>28</v>
      </c>
      <c r="F1013" s="22">
        <v>45523</v>
      </c>
      <c r="G1013" t="s">
        <v>457</v>
      </c>
      <c r="H1013" t="s">
        <v>543</v>
      </c>
      <c r="I1013">
        <v>-185</v>
      </c>
    </row>
    <row r="1014" spans="1:9" x14ac:dyDescent="0.3">
      <c r="A1014">
        <v>26905</v>
      </c>
      <c r="B1014">
        <v>113</v>
      </c>
      <c r="C1014" t="s">
        <v>109</v>
      </c>
      <c r="D1014">
        <v>122</v>
      </c>
      <c r="E1014" t="s">
        <v>28</v>
      </c>
      <c r="F1014" s="22">
        <v>45523</v>
      </c>
      <c r="G1014" t="s">
        <v>457</v>
      </c>
      <c r="H1014" t="s">
        <v>484</v>
      </c>
      <c r="I1014">
        <v>-800.1</v>
      </c>
    </row>
    <row r="1015" spans="1:9" x14ac:dyDescent="0.3">
      <c r="A1015">
        <v>26906</v>
      </c>
      <c r="B1015">
        <v>113</v>
      </c>
      <c r="C1015" t="s">
        <v>109</v>
      </c>
      <c r="D1015">
        <v>122</v>
      </c>
      <c r="E1015" t="s">
        <v>28</v>
      </c>
      <c r="F1015" s="22">
        <v>45523</v>
      </c>
      <c r="G1015" t="s">
        <v>457</v>
      </c>
      <c r="H1015" t="s">
        <v>514</v>
      </c>
      <c r="I1015">
        <v>-314.62</v>
      </c>
    </row>
    <row r="1016" spans="1:9" x14ac:dyDescent="0.3">
      <c r="A1016">
        <v>26907</v>
      </c>
      <c r="B1016">
        <v>113</v>
      </c>
      <c r="C1016" t="s">
        <v>109</v>
      </c>
      <c r="D1016">
        <v>122</v>
      </c>
      <c r="E1016" t="s">
        <v>28</v>
      </c>
      <c r="F1016" s="22">
        <v>45523</v>
      </c>
      <c r="G1016" t="s">
        <v>457</v>
      </c>
      <c r="H1016" t="s">
        <v>522</v>
      </c>
      <c r="I1016">
        <v>-2725.18</v>
      </c>
    </row>
    <row r="1017" spans="1:9" x14ac:dyDescent="0.3">
      <c r="A1017">
        <v>26908</v>
      </c>
      <c r="B1017">
        <v>113</v>
      </c>
      <c r="C1017" t="s">
        <v>109</v>
      </c>
      <c r="D1017">
        <v>122</v>
      </c>
      <c r="E1017" t="s">
        <v>28</v>
      </c>
      <c r="F1017" s="22">
        <v>45523</v>
      </c>
      <c r="G1017" t="s">
        <v>457</v>
      </c>
      <c r="H1017" t="s">
        <v>503</v>
      </c>
      <c r="I1017">
        <v>-1624.08</v>
      </c>
    </row>
    <row r="1018" spans="1:9" x14ac:dyDescent="0.3">
      <c r="A1018">
        <v>26909</v>
      </c>
      <c r="B1018">
        <v>113</v>
      </c>
      <c r="C1018" t="s">
        <v>109</v>
      </c>
      <c r="D1018">
        <v>122</v>
      </c>
      <c r="E1018" t="s">
        <v>28</v>
      </c>
      <c r="F1018" s="22">
        <v>45523</v>
      </c>
      <c r="G1018" t="s">
        <v>457</v>
      </c>
      <c r="H1018" t="s">
        <v>541</v>
      </c>
      <c r="I1018">
        <v>-660</v>
      </c>
    </row>
    <row r="1019" spans="1:9" x14ac:dyDescent="0.3">
      <c r="A1019">
        <v>26910</v>
      </c>
      <c r="B1019">
        <v>113</v>
      </c>
      <c r="C1019" t="s">
        <v>109</v>
      </c>
      <c r="D1019">
        <v>122</v>
      </c>
      <c r="E1019" t="s">
        <v>28</v>
      </c>
      <c r="F1019" s="22">
        <v>45523</v>
      </c>
      <c r="G1019" t="s">
        <v>457</v>
      </c>
      <c r="H1019" t="s">
        <v>518</v>
      </c>
      <c r="I1019">
        <v>-4863.2700000000004</v>
      </c>
    </row>
    <row r="1020" spans="1:9" x14ac:dyDescent="0.3">
      <c r="A1020">
        <v>26911</v>
      </c>
      <c r="B1020">
        <v>113</v>
      </c>
      <c r="C1020" t="s">
        <v>109</v>
      </c>
      <c r="D1020">
        <v>122</v>
      </c>
      <c r="E1020" t="s">
        <v>28</v>
      </c>
      <c r="F1020" s="22">
        <v>45523</v>
      </c>
      <c r="G1020" t="s">
        <v>457</v>
      </c>
      <c r="H1020" t="s">
        <v>489</v>
      </c>
      <c r="I1020">
        <v>-1511.3</v>
      </c>
    </row>
    <row r="1021" spans="1:9" x14ac:dyDescent="0.3">
      <c r="A1021">
        <v>26912</v>
      </c>
      <c r="B1021">
        <v>113</v>
      </c>
      <c r="C1021" t="s">
        <v>109</v>
      </c>
      <c r="D1021">
        <v>122</v>
      </c>
      <c r="E1021" t="s">
        <v>28</v>
      </c>
      <c r="F1021" s="22">
        <v>45523</v>
      </c>
      <c r="G1021" t="s">
        <v>457</v>
      </c>
      <c r="H1021" t="s">
        <v>546</v>
      </c>
      <c r="I1021">
        <v>-240.02</v>
      </c>
    </row>
    <row r="1022" spans="1:9" x14ac:dyDescent="0.3">
      <c r="A1022">
        <v>26913</v>
      </c>
      <c r="B1022">
        <v>113</v>
      </c>
      <c r="C1022" t="s">
        <v>109</v>
      </c>
      <c r="D1022">
        <v>122</v>
      </c>
      <c r="E1022" t="s">
        <v>28</v>
      </c>
      <c r="F1022" s="22">
        <v>45523</v>
      </c>
      <c r="G1022" t="s">
        <v>457</v>
      </c>
      <c r="H1022" t="s">
        <v>471</v>
      </c>
      <c r="I1022">
        <v>-615.54</v>
      </c>
    </row>
    <row r="1023" spans="1:9" x14ac:dyDescent="0.3">
      <c r="A1023">
        <v>26914</v>
      </c>
      <c r="B1023">
        <v>113</v>
      </c>
      <c r="C1023" t="s">
        <v>109</v>
      </c>
      <c r="D1023">
        <v>122</v>
      </c>
      <c r="E1023" t="s">
        <v>28</v>
      </c>
      <c r="F1023" s="22">
        <v>45523</v>
      </c>
      <c r="G1023" t="s">
        <v>457</v>
      </c>
      <c r="H1023" t="s">
        <v>515</v>
      </c>
      <c r="I1023">
        <v>-568.5</v>
      </c>
    </row>
    <row r="1024" spans="1:9" x14ac:dyDescent="0.3">
      <c r="A1024">
        <v>26915</v>
      </c>
      <c r="B1024">
        <v>113</v>
      </c>
      <c r="C1024" t="s">
        <v>109</v>
      </c>
      <c r="D1024">
        <v>122</v>
      </c>
      <c r="E1024" t="s">
        <v>28</v>
      </c>
      <c r="F1024" s="22">
        <v>45523</v>
      </c>
      <c r="G1024" t="s">
        <v>457</v>
      </c>
      <c r="H1024" t="s">
        <v>485</v>
      </c>
      <c r="I1024">
        <v>-340</v>
      </c>
    </row>
    <row r="1025" spans="1:9" x14ac:dyDescent="0.3">
      <c r="A1025">
        <v>26916</v>
      </c>
      <c r="B1025">
        <v>113</v>
      </c>
      <c r="C1025" t="s">
        <v>109</v>
      </c>
      <c r="D1025">
        <v>122</v>
      </c>
      <c r="E1025" t="s">
        <v>28</v>
      </c>
      <c r="F1025" s="22">
        <v>45523</v>
      </c>
      <c r="G1025" t="s">
        <v>457</v>
      </c>
      <c r="H1025" t="s">
        <v>514</v>
      </c>
      <c r="I1025">
        <v>-374.5</v>
      </c>
    </row>
    <row r="1026" spans="1:9" x14ac:dyDescent="0.3">
      <c r="A1026">
        <v>26917</v>
      </c>
      <c r="B1026">
        <v>113</v>
      </c>
      <c r="C1026" t="s">
        <v>109</v>
      </c>
      <c r="D1026">
        <v>122</v>
      </c>
      <c r="E1026" t="s">
        <v>28</v>
      </c>
      <c r="F1026" s="22">
        <v>45523</v>
      </c>
      <c r="G1026" t="s">
        <v>457</v>
      </c>
      <c r="H1026" t="s">
        <v>478</v>
      </c>
      <c r="I1026">
        <v>-1083.2</v>
      </c>
    </row>
    <row r="1027" spans="1:9" x14ac:dyDescent="0.3">
      <c r="A1027">
        <v>26918</v>
      </c>
      <c r="B1027">
        <v>113</v>
      </c>
      <c r="C1027" t="s">
        <v>109</v>
      </c>
      <c r="D1027">
        <v>122</v>
      </c>
      <c r="E1027" t="s">
        <v>28</v>
      </c>
      <c r="F1027" s="22">
        <v>45523</v>
      </c>
      <c r="G1027" t="s">
        <v>457</v>
      </c>
      <c r="H1027" t="s">
        <v>622</v>
      </c>
      <c r="I1027">
        <v>-165.3</v>
      </c>
    </row>
    <row r="1028" spans="1:9" x14ac:dyDescent="0.3">
      <c r="A1028">
        <v>26919</v>
      </c>
      <c r="B1028">
        <v>113</v>
      </c>
      <c r="C1028" t="s">
        <v>109</v>
      </c>
      <c r="D1028">
        <v>122</v>
      </c>
      <c r="E1028" t="s">
        <v>28</v>
      </c>
      <c r="F1028" s="22">
        <v>45523</v>
      </c>
      <c r="G1028" t="s">
        <v>457</v>
      </c>
      <c r="H1028" t="s">
        <v>510</v>
      </c>
      <c r="I1028">
        <v>-3471.66</v>
      </c>
    </row>
    <row r="1029" spans="1:9" x14ac:dyDescent="0.3">
      <c r="A1029">
        <v>26920</v>
      </c>
      <c r="B1029">
        <v>113</v>
      </c>
      <c r="C1029" t="s">
        <v>109</v>
      </c>
      <c r="D1029">
        <v>122</v>
      </c>
      <c r="E1029" t="s">
        <v>28</v>
      </c>
      <c r="F1029" s="22">
        <v>45523</v>
      </c>
      <c r="G1029" t="s">
        <v>457</v>
      </c>
      <c r="H1029" t="s">
        <v>507</v>
      </c>
      <c r="I1029">
        <v>-925.4</v>
      </c>
    </row>
    <row r="1030" spans="1:9" x14ac:dyDescent="0.3">
      <c r="A1030">
        <v>26921</v>
      </c>
      <c r="B1030">
        <v>113</v>
      </c>
      <c r="C1030" t="s">
        <v>109</v>
      </c>
      <c r="D1030">
        <v>122</v>
      </c>
      <c r="E1030" t="s">
        <v>28</v>
      </c>
      <c r="F1030" s="22">
        <v>45523</v>
      </c>
      <c r="G1030" t="s">
        <v>457</v>
      </c>
      <c r="H1030" t="s">
        <v>750</v>
      </c>
      <c r="I1030">
        <v>-1571.68</v>
      </c>
    </row>
    <row r="1031" spans="1:9" x14ac:dyDescent="0.3">
      <c r="A1031">
        <v>26922</v>
      </c>
      <c r="B1031">
        <v>113</v>
      </c>
      <c r="C1031" t="s">
        <v>109</v>
      </c>
      <c r="D1031">
        <v>122</v>
      </c>
      <c r="E1031" t="s">
        <v>28</v>
      </c>
      <c r="F1031" s="22">
        <v>45523</v>
      </c>
      <c r="G1031" t="s">
        <v>457</v>
      </c>
      <c r="H1031" t="s">
        <v>513</v>
      </c>
      <c r="I1031">
        <v>-6886.02</v>
      </c>
    </row>
    <row r="1032" spans="1:9" x14ac:dyDescent="0.3">
      <c r="A1032">
        <v>26923</v>
      </c>
      <c r="B1032">
        <v>113</v>
      </c>
      <c r="C1032" t="s">
        <v>109</v>
      </c>
      <c r="D1032">
        <v>122</v>
      </c>
      <c r="E1032" t="s">
        <v>28</v>
      </c>
      <c r="F1032" s="22">
        <v>45523</v>
      </c>
      <c r="G1032" t="s">
        <v>457</v>
      </c>
      <c r="H1032" t="s">
        <v>518</v>
      </c>
      <c r="I1032">
        <v>-4595.72</v>
      </c>
    </row>
    <row r="1033" spans="1:9" x14ac:dyDescent="0.3">
      <c r="A1033">
        <v>26924</v>
      </c>
      <c r="B1033">
        <v>113</v>
      </c>
      <c r="C1033" t="s">
        <v>109</v>
      </c>
      <c r="D1033">
        <v>122</v>
      </c>
      <c r="E1033" t="s">
        <v>28</v>
      </c>
      <c r="F1033" s="22">
        <v>45523</v>
      </c>
      <c r="G1033" t="s">
        <v>457</v>
      </c>
      <c r="H1033" t="s">
        <v>524</v>
      </c>
      <c r="I1033">
        <v>-1843.33</v>
      </c>
    </row>
    <row r="1034" spans="1:9" x14ac:dyDescent="0.3">
      <c r="A1034">
        <v>26925</v>
      </c>
      <c r="B1034">
        <v>113</v>
      </c>
      <c r="C1034" t="s">
        <v>109</v>
      </c>
      <c r="D1034">
        <v>122</v>
      </c>
      <c r="E1034" t="s">
        <v>28</v>
      </c>
      <c r="F1034" s="22">
        <v>45523</v>
      </c>
      <c r="G1034" t="s">
        <v>457</v>
      </c>
      <c r="H1034" t="s">
        <v>518</v>
      </c>
      <c r="I1034">
        <v>-4512.8500000000004</v>
      </c>
    </row>
    <row r="1035" spans="1:9" x14ac:dyDescent="0.3">
      <c r="A1035">
        <v>26926</v>
      </c>
      <c r="B1035">
        <v>113</v>
      </c>
      <c r="C1035" t="s">
        <v>109</v>
      </c>
      <c r="D1035">
        <v>122</v>
      </c>
      <c r="E1035" t="s">
        <v>28</v>
      </c>
      <c r="F1035" s="22">
        <v>45523</v>
      </c>
      <c r="G1035" t="s">
        <v>457</v>
      </c>
      <c r="H1035" t="s">
        <v>751</v>
      </c>
      <c r="I1035">
        <v>-2000</v>
      </c>
    </row>
    <row r="1036" spans="1:9" x14ac:dyDescent="0.3">
      <c r="A1036">
        <v>26927</v>
      </c>
      <c r="B1036">
        <v>113</v>
      </c>
      <c r="C1036" t="s">
        <v>109</v>
      </c>
      <c r="D1036">
        <v>122</v>
      </c>
      <c r="E1036" t="s">
        <v>28</v>
      </c>
      <c r="F1036" s="22">
        <v>45523</v>
      </c>
      <c r="G1036" t="s">
        <v>457</v>
      </c>
      <c r="H1036" t="s">
        <v>752</v>
      </c>
      <c r="I1036">
        <v>-8128.89</v>
      </c>
    </row>
    <row r="1037" spans="1:9" x14ac:dyDescent="0.3">
      <c r="A1037">
        <v>26928</v>
      </c>
      <c r="B1037">
        <v>113</v>
      </c>
      <c r="C1037" t="s">
        <v>109</v>
      </c>
      <c r="D1037">
        <v>122</v>
      </c>
      <c r="E1037" t="s">
        <v>28</v>
      </c>
      <c r="F1037" s="22">
        <v>45523</v>
      </c>
      <c r="G1037" t="s">
        <v>457</v>
      </c>
      <c r="H1037" t="s">
        <v>753</v>
      </c>
      <c r="I1037">
        <v>-12.3</v>
      </c>
    </row>
    <row r="1038" spans="1:9" x14ac:dyDescent="0.3">
      <c r="A1038">
        <v>26929</v>
      </c>
      <c r="B1038">
        <v>113</v>
      </c>
      <c r="C1038" t="s">
        <v>109</v>
      </c>
      <c r="D1038">
        <v>122</v>
      </c>
      <c r="E1038" t="s">
        <v>28</v>
      </c>
      <c r="F1038" s="22">
        <v>45523</v>
      </c>
      <c r="G1038" t="s">
        <v>457</v>
      </c>
      <c r="H1038" t="s">
        <v>754</v>
      </c>
      <c r="I1038">
        <v>-94.5</v>
      </c>
    </row>
    <row r="1039" spans="1:9" x14ac:dyDescent="0.3">
      <c r="A1039">
        <v>25056</v>
      </c>
      <c r="B1039">
        <v>113</v>
      </c>
      <c r="C1039" t="s">
        <v>109</v>
      </c>
      <c r="D1039">
        <v>122</v>
      </c>
      <c r="E1039" t="s">
        <v>28</v>
      </c>
      <c r="F1039" s="22">
        <v>45520</v>
      </c>
      <c r="G1039" t="s">
        <v>454</v>
      </c>
      <c r="H1039" t="s">
        <v>504</v>
      </c>
      <c r="I1039">
        <v>1795</v>
      </c>
    </row>
    <row r="1040" spans="1:9" x14ac:dyDescent="0.3">
      <c r="A1040">
        <v>25057</v>
      </c>
      <c r="B1040">
        <v>113</v>
      </c>
      <c r="C1040" t="s">
        <v>109</v>
      </c>
      <c r="D1040">
        <v>122</v>
      </c>
      <c r="E1040" t="s">
        <v>28</v>
      </c>
      <c r="F1040" s="22">
        <v>45520</v>
      </c>
      <c r="G1040" t="s">
        <v>454</v>
      </c>
      <c r="H1040" t="s">
        <v>701</v>
      </c>
      <c r="I1040">
        <v>63350</v>
      </c>
    </row>
    <row r="1041" spans="1:9" x14ac:dyDescent="0.3">
      <c r="A1041">
        <v>25058</v>
      </c>
      <c r="B1041">
        <v>113</v>
      </c>
      <c r="C1041" t="s">
        <v>109</v>
      </c>
      <c r="D1041">
        <v>122</v>
      </c>
      <c r="E1041" t="s">
        <v>28</v>
      </c>
      <c r="F1041" s="22">
        <v>45520</v>
      </c>
      <c r="G1041" t="s">
        <v>454</v>
      </c>
      <c r="H1041" t="s">
        <v>701</v>
      </c>
      <c r="I1041">
        <v>63350</v>
      </c>
    </row>
    <row r="1042" spans="1:9" x14ac:dyDescent="0.3">
      <c r="A1042">
        <v>25059</v>
      </c>
      <c r="B1042">
        <v>113</v>
      </c>
      <c r="C1042" t="s">
        <v>109</v>
      </c>
      <c r="D1042">
        <v>122</v>
      </c>
      <c r="E1042" t="s">
        <v>28</v>
      </c>
      <c r="F1042" s="22">
        <v>45520</v>
      </c>
      <c r="G1042" t="s">
        <v>454</v>
      </c>
      <c r="H1042" t="s">
        <v>626</v>
      </c>
      <c r="I1042">
        <v>1194.92</v>
      </c>
    </row>
    <row r="1043" spans="1:9" x14ac:dyDescent="0.3">
      <c r="A1043">
        <v>25060</v>
      </c>
      <c r="B1043">
        <v>113</v>
      </c>
      <c r="C1043" t="s">
        <v>109</v>
      </c>
      <c r="D1043">
        <v>122</v>
      </c>
      <c r="E1043" t="s">
        <v>28</v>
      </c>
      <c r="F1043" s="22">
        <v>45520</v>
      </c>
      <c r="G1043" t="s">
        <v>454</v>
      </c>
      <c r="H1043" t="s">
        <v>755</v>
      </c>
      <c r="I1043">
        <v>28.8</v>
      </c>
    </row>
    <row r="1044" spans="1:9" x14ac:dyDescent="0.3">
      <c r="A1044">
        <v>25053</v>
      </c>
      <c r="B1044">
        <v>113</v>
      </c>
      <c r="C1044" t="s">
        <v>109</v>
      </c>
      <c r="D1044">
        <v>122</v>
      </c>
      <c r="E1044" t="s">
        <v>28</v>
      </c>
      <c r="F1044" s="22">
        <v>45519</v>
      </c>
      <c r="G1044" t="s">
        <v>454</v>
      </c>
      <c r="H1044" t="s">
        <v>756</v>
      </c>
      <c r="I1044">
        <v>385</v>
      </c>
    </row>
    <row r="1045" spans="1:9" x14ac:dyDescent="0.3">
      <c r="A1045">
        <v>25054</v>
      </c>
      <c r="B1045">
        <v>113</v>
      </c>
      <c r="C1045" t="s">
        <v>109</v>
      </c>
      <c r="D1045">
        <v>122</v>
      </c>
      <c r="E1045" t="s">
        <v>28</v>
      </c>
      <c r="F1045" s="22">
        <v>45519</v>
      </c>
      <c r="G1045" t="s">
        <v>454</v>
      </c>
      <c r="H1045" t="s">
        <v>757</v>
      </c>
      <c r="I1045">
        <v>57.6</v>
      </c>
    </row>
    <row r="1046" spans="1:9" x14ac:dyDescent="0.3">
      <c r="A1046">
        <v>25012</v>
      </c>
      <c r="B1046">
        <v>113</v>
      </c>
      <c r="C1046" t="s">
        <v>109</v>
      </c>
      <c r="D1046">
        <v>122</v>
      </c>
      <c r="E1046" t="s">
        <v>28</v>
      </c>
      <c r="F1046" s="22">
        <v>45518</v>
      </c>
      <c r="G1046" t="s">
        <v>454</v>
      </c>
      <c r="H1046" t="s">
        <v>758</v>
      </c>
      <c r="I1046">
        <v>28.8</v>
      </c>
    </row>
    <row r="1047" spans="1:9" x14ac:dyDescent="0.3">
      <c r="A1047">
        <v>25013</v>
      </c>
      <c r="B1047">
        <v>113</v>
      </c>
      <c r="C1047" t="s">
        <v>109</v>
      </c>
      <c r="D1047">
        <v>122</v>
      </c>
      <c r="E1047" t="s">
        <v>28</v>
      </c>
      <c r="F1047" s="22">
        <v>45518</v>
      </c>
      <c r="G1047" t="s">
        <v>457</v>
      </c>
      <c r="H1047" t="s">
        <v>759</v>
      </c>
      <c r="I1047">
        <v>-31695.22</v>
      </c>
    </row>
    <row r="1048" spans="1:9" x14ac:dyDescent="0.3">
      <c r="A1048">
        <v>25014</v>
      </c>
      <c r="B1048">
        <v>113</v>
      </c>
      <c r="C1048" t="s">
        <v>109</v>
      </c>
      <c r="D1048">
        <v>122</v>
      </c>
      <c r="E1048" t="s">
        <v>28</v>
      </c>
      <c r="F1048" s="22">
        <v>45518</v>
      </c>
      <c r="G1048" t="s">
        <v>457</v>
      </c>
      <c r="H1048" t="s">
        <v>561</v>
      </c>
      <c r="I1048">
        <v>-1588</v>
      </c>
    </row>
    <row r="1049" spans="1:9" x14ac:dyDescent="0.3">
      <c r="A1049">
        <v>25015</v>
      </c>
      <c r="B1049">
        <v>113</v>
      </c>
      <c r="C1049" t="s">
        <v>109</v>
      </c>
      <c r="D1049">
        <v>122</v>
      </c>
      <c r="E1049" t="s">
        <v>28</v>
      </c>
      <c r="F1049" s="22">
        <v>45518</v>
      </c>
      <c r="G1049" t="s">
        <v>457</v>
      </c>
      <c r="H1049" t="s">
        <v>465</v>
      </c>
      <c r="I1049">
        <v>-192</v>
      </c>
    </row>
    <row r="1050" spans="1:9" x14ac:dyDescent="0.3">
      <c r="A1050">
        <v>25016</v>
      </c>
      <c r="B1050">
        <v>113</v>
      </c>
      <c r="C1050" t="s">
        <v>109</v>
      </c>
      <c r="D1050">
        <v>122</v>
      </c>
      <c r="E1050" t="s">
        <v>28</v>
      </c>
      <c r="F1050" s="22">
        <v>45518</v>
      </c>
      <c r="G1050" t="s">
        <v>457</v>
      </c>
      <c r="H1050" t="s">
        <v>560</v>
      </c>
      <c r="I1050">
        <v>-3600</v>
      </c>
    </row>
    <row r="1051" spans="1:9" x14ac:dyDescent="0.3">
      <c r="A1051">
        <v>25017</v>
      </c>
      <c r="B1051">
        <v>113</v>
      </c>
      <c r="C1051" t="s">
        <v>109</v>
      </c>
      <c r="D1051">
        <v>122</v>
      </c>
      <c r="E1051" t="s">
        <v>28</v>
      </c>
      <c r="F1051" s="22">
        <v>45518</v>
      </c>
      <c r="G1051" t="s">
        <v>457</v>
      </c>
      <c r="H1051" t="s">
        <v>563</v>
      </c>
      <c r="I1051">
        <v>-9800</v>
      </c>
    </row>
    <row r="1052" spans="1:9" x14ac:dyDescent="0.3">
      <c r="A1052">
        <v>25018</v>
      </c>
      <c r="B1052">
        <v>113</v>
      </c>
      <c r="C1052" t="s">
        <v>109</v>
      </c>
      <c r="D1052">
        <v>122</v>
      </c>
      <c r="E1052" t="s">
        <v>28</v>
      </c>
      <c r="F1052" s="22">
        <v>45518</v>
      </c>
      <c r="G1052" t="s">
        <v>457</v>
      </c>
      <c r="H1052" t="s">
        <v>538</v>
      </c>
      <c r="I1052">
        <v>-109.9</v>
      </c>
    </row>
    <row r="1053" spans="1:9" x14ac:dyDescent="0.3">
      <c r="A1053">
        <v>25019</v>
      </c>
      <c r="B1053">
        <v>113</v>
      </c>
      <c r="C1053" t="s">
        <v>109</v>
      </c>
      <c r="D1053">
        <v>122</v>
      </c>
      <c r="E1053" t="s">
        <v>28</v>
      </c>
      <c r="F1053" s="22">
        <v>45518</v>
      </c>
      <c r="G1053" t="s">
        <v>457</v>
      </c>
      <c r="H1053" t="s">
        <v>498</v>
      </c>
      <c r="I1053">
        <v>-19291.25</v>
      </c>
    </row>
    <row r="1054" spans="1:9" x14ac:dyDescent="0.3">
      <c r="A1054">
        <v>25020</v>
      </c>
      <c r="B1054">
        <v>113</v>
      </c>
      <c r="C1054" t="s">
        <v>109</v>
      </c>
      <c r="D1054">
        <v>122</v>
      </c>
      <c r="E1054" t="s">
        <v>28</v>
      </c>
      <c r="F1054" s="22">
        <v>45518</v>
      </c>
      <c r="G1054" t="s">
        <v>457</v>
      </c>
      <c r="H1054" t="s">
        <v>510</v>
      </c>
      <c r="I1054">
        <v>-767.4</v>
      </c>
    </row>
    <row r="1055" spans="1:9" x14ac:dyDescent="0.3">
      <c r="A1055">
        <v>25021</v>
      </c>
      <c r="B1055">
        <v>113</v>
      </c>
      <c r="C1055" t="s">
        <v>109</v>
      </c>
      <c r="D1055">
        <v>122</v>
      </c>
      <c r="E1055" t="s">
        <v>28</v>
      </c>
      <c r="F1055" s="22">
        <v>45518</v>
      </c>
      <c r="G1055" t="s">
        <v>457</v>
      </c>
      <c r="H1055" t="s">
        <v>564</v>
      </c>
      <c r="I1055">
        <v>-1181.4000000000001</v>
      </c>
    </row>
    <row r="1056" spans="1:9" x14ac:dyDescent="0.3">
      <c r="A1056">
        <v>25022</v>
      </c>
      <c r="B1056">
        <v>113</v>
      </c>
      <c r="C1056" t="s">
        <v>109</v>
      </c>
      <c r="D1056">
        <v>122</v>
      </c>
      <c r="E1056" t="s">
        <v>28</v>
      </c>
      <c r="F1056" s="22">
        <v>45518</v>
      </c>
      <c r="G1056" t="s">
        <v>457</v>
      </c>
      <c r="H1056" t="s">
        <v>572</v>
      </c>
      <c r="I1056">
        <v>-275</v>
      </c>
    </row>
    <row r="1057" spans="1:9" x14ac:dyDescent="0.3">
      <c r="A1057">
        <v>25023</v>
      </c>
      <c r="B1057">
        <v>113</v>
      </c>
      <c r="C1057" t="s">
        <v>109</v>
      </c>
      <c r="D1057">
        <v>122</v>
      </c>
      <c r="E1057" t="s">
        <v>28</v>
      </c>
      <c r="F1057" s="22">
        <v>45518</v>
      </c>
      <c r="G1057" t="s">
        <v>457</v>
      </c>
      <c r="H1057" t="s">
        <v>478</v>
      </c>
      <c r="I1057">
        <v>-355.5</v>
      </c>
    </row>
    <row r="1058" spans="1:9" x14ac:dyDescent="0.3">
      <c r="A1058">
        <v>25024</v>
      </c>
      <c r="B1058">
        <v>113</v>
      </c>
      <c r="C1058" t="s">
        <v>109</v>
      </c>
      <c r="D1058">
        <v>122</v>
      </c>
      <c r="E1058" t="s">
        <v>28</v>
      </c>
      <c r="F1058" s="22">
        <v>45518</v>
      </c>
      <c r="G1058" t="s">
        <v>457</v>
      </c>
      <c r="H1058" t="s">
        <v>488</v>
      </c>
      <c r="I1058">
        <v>-935.08</v>
      </c>
    </row>
    <row r="1059" spans="1:9" x14ac:dyDescent="0.3">
      <c r="A1059">
        <v>25025</v>
      </c>
      <c r="B1059">
        <v>113</v>
      </c>
      <c r="C1059" t="s">
        <v>109</v>
      </c>
      <c r="D1059">
        <v>122</v>
      </c>
      <c r="E1059" t="s">
        <v>28</v>
      </c>
      <c r="F1059" s="22">
        <v>45518</v>
      </c>
      <c r="G1059" t="s">
        <v>457</v>
      </c>
      <c r="H1059" t="s">
        <v>760</v>
      </c>
      <c r="I1059">
        <v>-1072.4000000000001</v>
      </c>
    </row>
    <row r="1060" spans="1:9" x14ac:dyDescent="0.3">
      <c r="A1060">
        <v>25026</v>
      </c>
      <c r="B1060">
        <v>113</v>
      </c>
      <c r="C1060" t="s">
        <v>109</v>
      </c>
      <c r="D1060">
        <v>122</v>
      </c>
      <c r="E1060" t="s">
        <v>28</v>
      </c>
      <c r="F1060" s="22">
        <v>45518</v>
      </c>
      <c r="G1060" t="s">
        <v>457</v>
      </c>
      <c r="H1060" t="s">
        <v>546</v>
      </c>
      <c r="I1060">
        <v>-294.3</v>
      </c>
    </row>
    <row r="1061" spans="1:9" x14ac:dyDescent="0.3">
      <c r="A1061">
        <v>25027</v>
      </c>
      <c r="B1061">
        <v>113</v>
      </c>
      <c r="C1061" t="s">
        <v>109</v>
      </c>
      <c r="D1061">
        <v>122</v>
      </c>
      <c r="E1061" t="s">
        <v>28</v>
      </c>
      <c r="F1061" s="22">
        <v>45518</v>
      </c>
      <c r="G1061" t="s">
        <v>457</v>
      </c>
      <c r="H1061" t="s">
        <v>497</v>
      </c>
      <c r="I1061">
        <v>-987.85</v>
      </c>
    </row>
    <row r="1062" spans="1:9" x14ac:dyDescent="0.3">
      <c r="A1062">
        <v>25028</v>
      </c>
      <c r="B1062">
        <v>113</v>
      </c>
      <c r="C1062" t="s">
        <v>109</v>
      </c>
      <c r="D1062">
        <v>122</v>
      </c>
      <c r="E1062" t="s">
        <v>28</v>
      </c>
      <c r="F1062" s="22">
        <v>45518</v>
      </c>
      <c r="G1062" t="s">
        <v>457</v>
      </c>
      <c r="H1062" t="s">
        <v>496</v>
      </c>
      <c r="I1062">
        <v>-780</v>
      </c>
    </row>
    <row r="1063" spans="1:9" x14ac:dyDescent="0.3">
      <c r="A1063">
        <v>25029</v>
      </c>
      <c r="B1063">
        <v>113</v>
      </c>
      <c r="C1063" t="s">
        <v>109</v>
      </c>
      <c r="D1063">
        <v>122</v>
      </c>
      <c r="E1063" t="s">
        <v>28</v>
      </c>
      <c r="F1063" s="22">
        <v>45518</v>
      </c>
      <c r="G1063" t="s">
        <v>457</v>
      </c>
      <c r="H1063" t="s">
        <v>487</v>
      </c>
      <c r="I1063">
        <v>-466</v>
      </c>
    </row>
    <row r="1064" spans="1:9" x14ac:dyDescent="0.3">
      <c r="A1064">
        <v>25030</v>
      </c>
      <c r="B1064">
        <v>113</v>
      </c>
      <c r="C1064" t="s">
        <v>109</v>
      </c>
      <c r="D1064">
        <v>122</v>
      </c>
      <c r="E1064" t="s">
        <v>28</v>
      </c>
      <c r="F1064" s="22">
        <v>45518</v>
      </c>
      <c r="G1064" t="s">
        <v>457</v>
      </c>
      <c r="H1064" t="s">
        <v>571</v>
      </c>
      <c r="I1064">
        <v>-2815.5</v>
      </c>
    </row>
    <row r="1065" spans="1:9" x14ac:dyDescent="0.3">
      <c r="A1065">
        <v>25031</v>
      </c>
      <c r="B1065">
        <v>113</v>
      </c>
      <c r="C1065" t="s">
        <v>109</v>
      </c>
      <c r="D1065">
        <v>122</v>
      </c>
      <c r="E1065" t="s">
        <v>28</v>
      </c>
      <c r="F1065" s="22">
        <v>45518</v>
      </c>
      <c r="G1065" t="s">
        <v>457</v>
      </c>
      <c r="H1065" t="s">
        <v>570</v>
      </c>
      <c r="I1065">
        <v>-219</v>
      </c>
    </row>
    <row r="1066" spans="1:9" x14ac:dyDescent="0.3">
      <c r="A1066">
        <v>25032</v>
      </c>
      <c r="B1066">
        <v>113</v>
      </c>
      <c r="C1066" t="s">
        <v>109</v>
      </c>
      <c r="D1066">
        <v>122</v>
      </c>
      <c r="E1066" t="s">
        <v>28</v>
      </c>
      <c r="F1066" s="22">
        <v>45518</v>
      </c>
      <c r="G1066" t="s">
        <v>457</v>
      </c>
      <c r="H1066" t="s">
        <v>567</v>
      </c>
      <c r="I1066">
        <v>-2800</v>
      </c>
    </row>
    <row r="1067" spans="1:9" x14ac:dyDescent="0.3">
      <c r="A1067">
        <v>25033</v>
      </c>
      <c r="B1067">
        <v>113</v>
      </c>
      <c r="C1067" t="s">
        <v>109</v>
      </c>
      <c r="D1067">
        <v>122</v>
      </c>
      <c r="E1067" t="s">
        <v>28</v>
      </c>
      <c r="F1067" s="22">
        <v>45518</v>
      </c>
      <c r="G1067" t="s">
        <v>457</v>
      </c>
      <c r="H1067" t="s">
        <v>677</v>
      </c>
      <c r="I1067">
        <v>-558.29</v>
      </c>
    </row>
    <row r="1068" spans="1:9" x14ac:dyDescent="0.3">
      <c r="A1068">
        <v>25034</v>
      </c>
      <c r="B1068">
        <v>113</v>
      </c>
      <c r="C1068" t="s">
        <v>109</v>
      </c>
      <c r="D1068">
        <v>122</v>
      </c>
      <c r="E1068" t="s">
        <v>28</v>
      </c>
      <c r="F1068" s="22">
        <v>45518</v>
      </c>
      <c r="G1068" t="s">
        <v>457</v>
      </c>
      <c r="H1068" t="s">
        <v>761</v>
      </c>
      <c r="I1068">
        <v>-787.2</v>
      </c>
    </row>
    <row r="1069" spans="1:9" x14ac:dyDescent="0.3">
      <c r="A1069">
        <v>25035</v>
      </c>
      <c r="B1069">
        <v>113</v>
      </c>
      <c r="C1069" t="s">
        <v>109</v>
      </c>
      <c r="D1069">
        <v>122</v>
      </c>
      <c r="E1069" t="s">
        <v>28</v>
      </c>
      <c r="F1069" s="22">
        <v>45518</v>
      </c>
      <c r="G1069" t="s">
        <v>457</v>
      </c>
      <c r="H1069" t="s">
        <v>475</v>
      </c>
      <c r="I1069">
        <v>-473.4</v>
      </c>
    </row>
    <row r="1070" spans="1:9" x14ac:dyDescent="0.3">
      <c r="A1070">
        <v>25036</v>
      </c>
      <c r="B1070">
        <v>113</v>
      </c>
      <c r="C1070" t="s">
        <v>109</v>
      </c>
      <c r="D1070">
        <v>122</v>
      </c>
      <c r="E1070" t="s">
        <v>28</v>
      </c>
      <c r="F1070" s="22">
        <v>45518</v>
      </c>
      <c r="G1070" t="s">
        <v>457</v>
      </c>
      <c r="H1070" t="s">
        <v>476</v>
      </c>
      <c r="I1070">
        <v>-2691.36</v>
      </c>
    </row>
    <row r="1071" spans="1:9" x14ac:dyDescent="0.3">
      <c r="A1071">
        <v>25037</v>
      </c>
      <c r="B1071">
        <v>113</v>
      </c>
      <c r="C1071" t="s">
        <v>109</v>
      </c>
      <c r="D1071">
        <v>122</v>
      </c>
      <c r="E1071" t="s">
        <v>28</v>
      </c>
      <c r="F1071" s="22">
        <v>45518</v>
      </c>
      <c r="G1071" t="s">
        <v>457</v>
      </c>
      <c r="H1071" t="s">
        <v>544</v>
      </c>
      <c r="I1071">
        <v>-1826.4</v>
      </c>
    </row>
    <row r="1072" spans="1:9" x14ac:dyDescent="0.3">
      <c r="A1072">
        <v>25038</v>
      </c>
      <c r="B1072">
        <v>113</v>
      </c>
      <c r="C1072" t="s">
        <v>109</v>
      </c>
      <c r="D1072">
        <v>122</v>
      </c>
      <c r="E1072" t="s">
        <v>28</v>
      </c>
      <c r="F1072" s="22">
        <v>45518</v>
      </c>
      <c r="G1072" t="s">
        <v>457</v>
      </c>
      <c r="H1072" t="s">
        <v>484</v>
      </c>
      <c r="I1072">
        <v>-351.5</v>
      </c>
    </row>
    <row r="1073" spans="1:9" x14ac:dyDescent="0.3">
      <c r="A1073">
        <v>25039</v>
      </c>
      <c r="B1073">
        <v>113</v>
      </c>
      <c r="C1073" t="s">
        <v>109</v>
      </c>
      <c r="D1073">
        <v>122</v>
      </c>
      <c r="E1073" t="s">
        <v>28</v>
      </c>
      <c r="F1073" s="22">
        <v>45518</v>
      </c>
      <c r="G1073" t="s">
        <v>457</v>
      </c>
      <c r="H1073" t="s">
        <v>732</v>
      </c>
      <c r="I1073">
        <v>-288</v>
      </c>
    </row>
    <row r="1074" spans="1:9" x14ac:dyDescent="0.3">
      <c r="A1074">
        <v>25040</v>
      </c>
      <c r="B1074">
        <v>113</v>
      </c>
      <c r="C1074" t="s">
        <v>109</v>
      </c>
      <c r="D1074">
        <v>122</v>
      </c>
      <c r="E1074" t="s">
        <v>28</v>
      </c>
      <c r="F1074" s="22">
        <v>45518</v>
      </c>
      <c r="G1074" t="s">
        <v>457</v>
      </c>
      <c r="H1074" t="s">
        <v>521</v>
      </c>
      <c r="I1074">
        <v>-564.45000000000005</v>
      </c>
    </row>
    <row r="1075" spans="1:9" x14ac:dyDescent="0.3">
      <c r="A1075">
        <v>25041</v>
      </c>
      <c r="B1075">
        <v>113</v>
      </c>
      <c r="C1075" t="s">
        <v>109</v>
      </c>
      <c r="D1075">
        <v>122</v>
      </c>
      <c r="E1075" t="s">
        <v>28</v>
      </c>
      <c r="F1075" s="22">
        <v>45518</v>
      </c>
      <c r="G1075" t="s">
        <v>457</v>
      </c>
      <c r="H1075" t="s">
        <v>482</v>
      </c>
      <c r="I1075">
        <v>-1065.82</v>
      </c>
    </row>
    <row r="1076" spans="1:9" x14ac:dyDescent="0.3">
      <c r="A1076">
        <v>25042</v>
      </c>
      <c r="B1076">
        <v>113</v>
      </c>
      <c r="C1076" t="s">
        <v>109</v>
      </c>
      <c r="D1076">
        <v>122</v>
      </c>
      <c r="E1076" t="s">
        <v>28</v>
      </c>
      <c r="F1076" s="22">
        <v>45518</v>
      </c>
      <c r="G1076" t="s">
        <v>457</v>
      </c>
      <c r="H1076" t="s">
        <v>546</v>
      </c>
      <c r="I1076">
        <v>-781.4</v>
      </c>
    </row>
    <row r="1077" spans="1:9" x14ac:dyDescent="0.3">
      <c r="A1077">
        <v>25043</v>
      </c>
      <c r="B1077">
        <v>113</v>
      </c>
      <c r="C1077" t="s">
        <v>109</v>
      </c>
      <c r="D1077">
        <v>122</v>
      </c>
      <c r="E1077" t="s">
        <v>28</v>
      </c>
      <c r="F1077" s="22">
        <v>45518</v>
      </c>
      <c r="G1077" t="s">
        <v>457</v>
      </c>
      <c r="H1077" t="s">
        <v>545</v>
      </c>
      <c r="I1077">
        <v>-2247.59</v>
      </c>
    </row>
    <row r="1078" spans="1:9" x14ac:dyDescent="0.3">
      <c r="A1078">
        <v>25044</v>
      </c>
      <c r="B1078">
        <v>113</v>
      </c>
      <c r="C1078" t="s">
        <v>109</v>
      </c>
      <c r="D1078">
        <v>122</v>
      </c>
      <c r="E1078" t="s">
        <v>28</v>
      </c>
      <c r="F1078" s="22">
        <v>45518</v>
      </c>
      <c r="G1078" t="s">
        <v>457</v>
      </c>
      <c r="H1078" t="s">
        <v>471</v>
      </c>
      <c r="I1078">
        <v>-1530.53</v>
      </c>
    </row>
    <row r="1079" spans="1:9" x14ac:dyDescent="0.3">
      <c r="A1079">
        <v>25045</v>
      </c>
      <c r="B1079">
        <v>113</v>
      </c>
      <c r="C1079" t="s">
        <v>109</v>
      </c>
      <c r="D1079">
        <v>122</v>
      </c>
      <c r="E1079" t="s">
        <v>28</v>
      </c>
      <c r="F1079" s="22">
        <v>45518</v>
      </c>
      <c r="G1079" t="s">
        <v>457</v>
      </c>
      <c r="H1079" t="s">
        <v>479</v>
      </c>
      <c r="I1079">
        <v>-1015</v>
      </c>
    </row>
    <row r="1080" spans="1:9" x14ac:dyDescent="0.3">
      <c r="A1080">
        <v>25046</v>
      </c>
      <c r="B1080">
        <v>113</v>
      </c>
      <c r="C1080" t="s">
        <v>109</v>
      </c>
      <c r="D1080">
        <v>122</v>
      </c>
      <c r="E1080" t="s">
        <v>28</v>
      </c>
      <c r="F1080" s="22">
        <v>45518</v>
      </c>
      <c r="G1080" t="s">
        <v>457</v>
      </c>
      <c r="H1080" t="s">
        <v>569</v>
      </c>
      <c r="I1080">
        <v>-320</v>
      </c>
    </row>
    <row r="1081" spans="1:9" x14ac:dyDescent="0.3">
      <c r="A1081">
        <v>25047</v>
      </c>
      <c r="B1081">
        <v>113</v>
      </c>
      <c r="C1081" t="s">
        <v>109</v>
      </c>
      <c r="D1081">
        <v>122</v>
      </c>
      <c r="E1081" t="s">
        <v>28</v>
      </c>
      <c r="F1081" s="22">
        <v>45518</v>
      </c>
      <c r="G1081" t="s">
        <v>457</v>
      </c>
      <c r="H1081" t="s">
        <v>723</v>
      </c>
      <c r="I1081">
        <v>-325.70999999999998</v>
      </c>
    </row>
    <row r="1082" spans="1:9" x14ac:dyDescent="0.3">
      <c r="A1082">
        <v>25048</v>
      </c>
      <c r="B1082">
        <v>113</v>
      </c>
      <c r="C1082" t="s">
        <v>109</v>
      </c>
      <c r="D1082">
        <v>122</v>
      </c>
      <c r="E1082" t="s">
        <v>28</v>
      </c>
      <c r="F1082" s="22">
        <v>45518</v>
      </c>
      <c r="G1082" t="s">
        <v>457</v>
      </c>
      <c r="H1082" t="s">
        <v>762</v>
      </c>
      <c r="I1082">
        <v>-12.3</v>
      </c>
    </row>
    <row r="1083" spans="1:9" x14ac:dyDescent="0.3">
      <c r="A1083">
        <v>25049</v>
      </c>
      <c r="B1083">
        <v>113</v>
      </c>
      <c r="C1083" t="s">
        <v>109</v>
      </c>
      <c r="D1083">
        <v>122</v>
      </c>
      <c r="E1083" t="s">
        <v>28</v>
      </c>
      <c r="F1083" s="22">
        <v>45518</v>
      </c>
      <c r="G1083" t="s">
        <v>457</v>
      </c>
      <c r="H1083" t="s">
        <v>762</v>
      </c>
      <c r="I1083">
        <v>-12.3</v>
      </c>
    </row>
    <row r="1084" spans="1:9" x14ac:dyDescent="0.3">
      <c r="A1084">
        <v>25050</v>
      </c>
      <c r="B1084">
        <v>113</v>
      </c>
      <c r="C1084" t="s">
        <v>109</v>
      </c>
      <c r="D1084">
        <v>122</v>
      </c>
      <c r="E1084" t="s">
        <v>28</v>
      </c>
      <c r="F1084" s="22">
        <v>45518</v>
      </c>
      <c r="G1084" t="s">
        <v>457</v>
      </c>
      <c r="H1084" t="s">
        <v>762</v>
      </c>
      <c r="I1084">
        <v>-12.3</v>
      </c>
    </row>
    <row r="1085" spans="1:9" x14ac:dyDescent="0.3">
      <c r="A1085">
        <v>25051</v>
      </c>
      <c r="B1085">
        <v>113</v>
      </c>
      <c r="C1085" t="s">
        <v>109</v>
      </c>
      <c r="D1085">
        <v>122</v>
      </c>
      <c r="E1085" t="s">
        <v>28</v>
      </c>
      <c r="F1085" s="22">
        <v>45518</v>
      </c>
      <c r="G1085" t="s">
        <v>457</v>
      </c>
      <c r="H1085" t="s">
        <v>762</v>
      </c>
      <c r="I1085">
        <v>-12.3</v>
      </c>
    </row>
    <row r="1086" spans="1:9" x14ac:dyDescent="0.3">
      <c r="A1086">
        <v>25006</v>
      </c>
      <c r="B1086">
        <v>113</v>
      </c>
      <c r="C1086" t="s">
        <v>109</v>
      </c>
      <c r="D1086">
        <v>122</v>
      </c>
      <c r="E1086" t="s">
        <v>28</v>
      </c>
      <c r="F1086" s="22">
        <v>45517</v>
      </c>
      <c r="G1086" t="s">
        <v>454</v>
      </c>
      <c r="H1086" t="s">
        <v>625</v>
      </c>
      <c r="I1086">
        <v>22.83</v>
      </c>
    </row>
    <row r="1087" spans="1:9" x14ac:dyDescent="0.3">
      <c r="A1087">
        <v>25007</v>
      </c>
      <c r="B1087">
        <v>113</v>
      </c>
      <c r="C1087" t="s">
        <v>109</v>
      </c>
      <c r="D1087">
        <v>122</v>
      </c>
      <c r="E1087" t="s">
        <v>28</v>
      </c>
      <c r="F1087" s="22">
        <v>45517</v>
      </c>
      <c r="G1087" t="s">
        <v>454</v>
      </c>
      <c r="H1087" t="s">
        <v>459</v>
      </c>
      <c r="I1087">
        <v>139.58000000000001</v>
      </c>
    </row>
    <row r="1088" spans="1:9" x14ac:dyDescent="0.3">
      <c r="A1088">
        <v>25008</v>
      </c>
      <c r="B1088">
        <v>113</v>
      </c>
      <c r="C1088" t="s">
        <v>109</v>
      </c>
      <c r="D1088">
        <v>122</v>
      </c>
      <c r="E1088" t="s">
        <v>28</v>
      </c>
      <c r="F1088" s="22">
        <v>45517</v>
      </c>
      <c r="G1088" t="s">
        <v>454</v>
      </c>
      <c r="H1088" t="s">
        <v>763</v>
      </c>
      <c r="I1088">
        <v>864.9</v>
      </c>
    </row>
    <row r="1089" spans="1:9" x14ac:dyDescent="0.3">
      <c r="A1089">
        <v>25009</v>
      </c>
      <c r="B1089">
        <v>113</v>
      </c>
      <c r="C1089" t="s">
        <v>109</v>
      </c>
      <c r="D1089">
        <v>122</v>
      </c>
      <c r="E1089" t="s">
        <v>28</v>
      </c>
      <c r="F1089" s="22">
        <v>45517</v>
      </c>
      <c r="G1089" t="s">
        <v>457</v>
      </c>
      <c r="H1089" t="s">
        <v>764</v>
      </c>
      <c r="I1089">
        <v>-864.9</v>
      </c>
    </row>
    <row r="1090" spans="1:9" x14ac:dyDescent="0.3">
      <c r="A1090">
        <v>25010</v>
      </c>
      <c r="B1090">
        <v>113</v>
      </c>
      <c r="C1090" t="s">
        <v>109</v>
      </c>
      <c r="D1090">
        <v>122</v>
      </c>
      <c r="E1090" t="s">
        <v>28</v>
      </c>
      <c r="F1090" s="22">
        <v>45517</v>
      </c>
      <c r="G1090" t="s">
        <v>457</v>
      </c>
      <c r="H1090" t="s">
        <v>765</v>
      </c>
      <c r="I1090">
        <v>-864.9</v>
      </c>
    </row>
    <row r="1091" spans="1:9" x14ac:dyDescent="0.3">
      <c r="A1091">
        <v>24954</v>
      </c>
      <c r="B1091">
        <v>113</v>
      </c>
      <c r="C1091" t="s">
        <v>109</v>
      </c>
      <c r="D1091">
        <v>122</v>
      </c>
      <c r="E1091" t="s">
        <v>28</v>
      </c>
      <c r="F1091" s="22">
        <v>45516</v>
      </c>
      <c r="G1091" t="s">
        <v>454</v>
      </c>
      <c r="H1091" t="s">
        <v>504</v>
      </c>
      <c r="I1091">
        <v>3870</v>
      </c>
    </row>
    <row r="1092" spans="1:9" x14ac:dyDescent="0.3">
      <c r="A1092">
        <v>24955</v>
      </c>
      <c r="B1092">
        <v>113</v>
      </c>
      <c r="C1092" t="s">
        <v>109</v>
      </c>
      <c r="D1092">
        <v>122</v>
      </c>
      <c r="E1092" t="s">
        <v>28</v>
      </c>
      <c r="F1092" s="22">
        <v>45516</v>
      </c>
      <c r="G1092" t="s">
        <v>454</v>
      </c>
      <c r="H1092" t="s">
        <v>502</v>
      </c>
      <c r="I1092">
        <v>55.92</v>
      </c>
    </row>
    <row r="1093" spans="1:9" x14ac:dyDescent="0.3">
      <c r="A1093">
        <v>24956</v>
      </c>
      <c r="B1093">
        <v>113</v>
      </c>
      <c r="C1093" t="s">
        <v>109</v>
      </c>
      <c r="D1093">
        <v>122</v>
      </c>
      <c r="E1093" t="s">
        <v>28</v>
      </c>
      <c r="F1093" s="22">
        <v>45516</v>
      </c>
      <c r="G1093" t="s">
        <v>454</v>
      </c>
      <c r="H1093" t="s">
        <v>459</v>
      </c>
      <c r="I1093">
        <v>1158.27</v>
      </c>
    </row>
    <row r="1094" spans="1:9" x14ac:dyDescent="0.3">
      <c r="A1094">
        <v>24957</v>
      </c>
      <c r="B1094">
        <v>113</v>
      </c>
      <c r="C1094" t="s">
        <v>109</v>
      </c>
      <c r="D1094">
        <v>122</v>
      </c>
      <c r="E1094" t="s">
        <v>28</v>
      </c>
      <c r="F1094" s="22">
        <v>45516</v>
      </c>
      <c r="G1094" t="s">
        <v>454</v>
      </c>
      <c r="H1094" t="s">
        <v>459</v>
      </c>
      <c r="I1094">
        <v>70.11</v>
      </c>
    </row>
    <row r="1095" spans="1:9" x14ac:dyDescent="0.3">
      <c r="A1095">
        <v>24958</v>
      </c>
      <c r="B1095">
        <v>113</v>
      </c>
      <c r="C1095" t="s">
        <v>109</v>
      </c>
      <c r="D1095">
        <v>122</v>
      </c>
      <c r="E1095" t="s">
        <v>28</v>
      </c>
      <c r="F1095" s="22">
        <v>45516</v>
      </c>
      <c r="G1095" t="s">
        <v>454</v>
      </c>
      <c r="H1095" t="s">
        <v>766</v>
      </c>
      <c r="I1095">
        <v>86.4</v>
      </c>
    </row>
    <row r="1096" spans="1:9" x14ac:dyDescent="0.3">
      <c r="A1096">
        <v>24959</v>
      </c>
      <c r="B1096">
        <v>113</v>
      </c>
      <c r="C1096" t="s">
        <v>109</v>
      </c>
      <c r="D1096">
        <v>122</v>
      </c>
      <c r="E1096" t="s">
        <v>28</v>
      </c>
      <c r="F1096" s="22">
        <v>45516</v>
      </c>
      <c r="G1096" t="s">
        <v>454</v>
      </c>
      <c r="H1096" t="s">
        <v>767</v>
      </c>
      <c r="I1096">
        <v>213255.07</v>
      </c>
    </row>
    <row r="1097" spans="1:9" x14ac:dyDescent="0.3">
      <c r="A1097">
        <v>24960</v>
      </c>
      <c r="B1097">
        <v>113</v>
      </c>
      <c r="C1097" t="s">
        <v>109</v>
      </c>
      <c r="D1097">
        <v>122</v>
      </c>
      <c r="E1097" t="s">
        <v>28</v>
      </c>
      <c r="F1097" s="22">
        <v>45516</v>
      </c>
      <c r="G1097" t="s">
        <v>457</v>
      </c>
      <c r="H1097" t="s">
        <v>768</v>
      </c>
      <c r="I1097">
        <v>-4998.08</v>
      </c>
    </row>
    <row r="1098" spans="1:9" x14ac:dyDescent="0.3">
      <c r="A1098">
        <v>24961</v>
      </c>
      <c r="B1098">
        <v>113</v>
      </c>
      <c r="C1098" t="s">
        <v>109</v>
      </c>
      <c r="D1098">
        <v>122</v>
      </c>
      <c r="E1098" t="s">
        <v>28</v>
      </c>
      <c r="F1098" s="22">
        <v>45516</v>
      </c>
      <c r="G1098" t="s">
        <v>457</v>
      </c>
      <c r="H1098" t="s">
        <v>769</v>
      </c>
      <c r="I1098">
        <v>-2000</v>
      </c>
    </row>
    <row r="1099" spans="1:9" x14ac:dyDescent="0.3">
      <c r="A1099">
        <v>24962</v>
      </c>
      <c r="B1099">
        <v>113</v>
      </c>
      <c r="C1099" t="s">
        <v>109</v>
      </c>
      <c r="D1099">
        <v>122</v>
      </c>
      <c r="E1099" t="s">
        <v>28</v>
      </c>
      <c r="F1099" s="22">
        <v>45516</v>
      </c>
      <c r="G1099" t="s">
        <v>457</v>
      </c>
      <c r="H1099" t="s">
        <v>537</v>
      </c>
      <c r="I1099">
        <v>-700</v>
      </c>
    </row>
    <row r="1100" spans="1:9" x14ac:dyDescent="0.3">
      <c r="A1100">
        <v>24963</v>
      </c>
      <c r="B1100">
        <v>113</v>
      </c>
      <c r="C1100" t="s">
        <v>109</v>
      </c>
      <c r="D1100">
        <v>122</v>
      </c>
      <c r="E1100" t="s">
        <v>28</v>
      </c>
      <c r="F1100" s="22">
        <v>45516</v>
      </c>
      <c r="G1100" t="s">
        <v>457</v>
      </c>
      <c r="H1100" t="s">
        <v>465</v>
      </c>
      <c r="I1100">
        <v>-36.799999999999997</v>
      </c>
    </row>
    <row r="1101" spans="1:9" x14ac:dyDescent="0.3">
      <c r="A1101">
        <v>24964</v>
      </c>
      <c r="B1101">
        <v>113</v>
      </c>
      <c r="C1101" t="s">
        <v>109</v>
      </c>
      <c r="D1101">
        <v>122</v>
      </c>
      <c r="E1101" t="s">
        <v>28</v>
      </c>
      <c r="F1101" s="22">
        <v>45516</v>
      </c>
      <c r="G1101" t="s">
        <v>457</v>
      </c>
      <c r="H1101" t="s">
        <v>612</v>
      </c>
      <c r="I1101">
        <v>-783.73</v>
      </c>
    </row>
    <row r="1102" spans="1:9" x14ac:dyDescent="0.3">
      <c r="A1102">
        <v>24965</v>
      </c>
      <c r="B1102">
        <v>113</v>
      </c>
      <c r="C1102" t="s">
        <v>109</v>
      </c>
      <c r="D1102">
        <v>122</v>
      </c>
      <c r="E1102" t="s">
        <v>28</v>
      </c>
      <c r="F1102" s="22">
        <v>45516</v>
      </c>
      <c r="G1102" t="s">
        <v>457</v>
      </c>
      <c r="H1102" t="s">
        <v>482</v>
      </c>
      <c r="I1102">
        <v>-1082.9100000000001</v>
      </c>
    </row>
    <row r="1103" spans="1:9" x14ac:dyDescent="0.3">
      <c r="A1103">
        <v>24966</v>
      </c>
      <c r="B1103">
        <v>113</v>
      </c>
      <c r="C1103" t="s">
        <v>109</v>
      </c>
      <c r="D1103">
        <v>122</v>
      </c>
      <c r="E1103" t="s">
        <v>28</v>
      </c>
      <c r="F1103" s="22">
        <v>45516</v>
      </c>
      <c r="G1103" t="s">
        <v>457</v>
      </c>
      <c r="H1103" t="s">
        <v>482</v>
      </c>
      <c r="I1103">
        <v>-2079.46</v>
      </c>
    </row>
    <row r="1104" spans="1:9" x14ac:dyDescent="0.3">
      <c r="A1104">
        <v>24967</v>
      </c>
      <c r="B1104">
        <v>113</v>
      </c>
      <c r="C1104" t="s">
        <v>109</v>
      </c>
      <c r="D1104">
        <v>122</v>
      </c>
      <c r="E1104" t="s">
        <v>28</v>
      </c>
      <c r="F1104" s="22">
        <v>45516</v>
      </c>
      <c r="G1104" t="s">
        <v>457</v>
      </c>
      <c r="H1104" t="s">
        <v>732</v>
      </c>
      <c r="I1104">
        <v>-225.38</v>
      </c>
    </row>
    <row r="1105" spans="1:9" x14ac:dyDescent="0.3">
      <c r="A1105">
        <v>24968</v>
      </c>
      <c r="B1105">
        <v>113</v>
      </c>
      <c r="C1105" t="s">
        <v>109</v>
      </c>
      <c r="D1105">
        <v>122</v>
      </c>
      <c r="E1105" t="s">
        <v>28</v>
      </c>
      <c r="F1105" s="22">
        <v>45516</v>
      </c>
      <c r="G1105" t="s">
        <v>457</v>
      </c>
      <c r="H1105" t="s">
        <v>484</v>
      </c>
      <c r="I1105">
        <v>-351.5</v>
      </c>
    </row>
    <row r="1106" spans="1:9" x14ac:dyDescent="0.3">
      <c r="A1106">
        <v>24969</v>
      </c>
      <c r="B1106">
        <v>113</v>
      </c>
      <c r="C1106" t="s">
        <v>109</v>
      </c>
      <c r="D1106">
        <v>122</v>
      </c>
      <c r="E1106" t="s">
        <v>28</v>
      </c>
      <c r="F1106" s="22">
        <v>45516</v>
      </c>
      <c r="G1106" t="s">
        <v>457</v>
      </c>
      <c r="H1106" t="s">
        <v>770</v>
      </c>
      <c r="I1106">
        <v>-749.68</v>
      </c>
    </row>
    <row r="1107" spans="1:9" x14ac:dyDescent="0.3">
      <c r="A1107">
        <v>24970</v>
      </c>
      <c r="B1107">
        <v>113</v>
      </c>
      <c r="C1107" t="s">
        <v>109</v>
      </c>
      <c r="D1107">
        <v>122</v>
      </c>
      <c r="E1107" t="s">
        <v>28</v>
      </c>
      <c r="F1107" s="22">
        <v>45516</v>
      </c>
      <c r="G1107" t="s">
        <v>457</v>
      </c>
      <c r="H1107" t="s">
        <v>510</v>
      </c>
      <c r="I1107">
        <v>-2837.28</v>
      </c>
    </row>
    <row r="1108" spans="1:9" x14ac:dyDescent="0.3">
      <c r="A1108">
        <v>24971</v>
      </c>
      <c r="B1108">
        <v>113</v>
      </c>
      <c r="C1108" t="s">
        <v>109</v>
      </c>
      <c r="D1108">
        <v>122</v>
      </c>
      <c r="E1108" t="s">
        <v>28</v>
      </c>
      <c r="F1108" s="22">
        <v>45516</v>
      </c>
      <c r="G1108" t="s">
        <v>457</v>
      </c>
      <c r="H1108" t="s">
        <v>771</v>
      </c>
      <c r="I1108">
        <v>-250.46</v>
      </c>
    </row>
    <row r="1109" spans="1:9" x14ac:dyDescent="0.3">
      <c r="A1109">
        <v>24972</v>
      </c>
      <c r="B1109">
        <v>113</v>
      </c>
      <c r="C1109" t="s">
        <v>109</v>
      </c>
      <c r="D1109">
        <v>122</v>
      </c>
      <c r="E1109" t="s">
        <v>28</v>
      </c>
      <c r="F1109" s="22">
        <v>45516</v>
      </c>
      <c r="G1109" t="s">
        <v>457</v>
      </c>
      <c r="H1109" t="s">
        <v>548</v>
      </c>
      <c r="I1109">
        <v>-477.5</v>
      </c>
    </row>
    <row r="1110" spans="1:9" x14ac:dyDescent="0.3">
      <c r="A1110">
        <v>24973</v>
      </c>
      <c r="B1110">
        <v>113</v>
      </c>
      <c r="C1110" t="s">
        <v>109</v>
      </c>
      <c r="D1110">
        <v>122</v>
      </c>
      <c r="E1110" t="s">
        <v>28</v>
      </c>
      <c r="F1110" s="22">
        <v>45516</v>
      </c>
      <c r="G1110" t="s">
        <v>457</v>
      </c>
      <c r="H1110" t="s">
        <v>573</v>
      </c>
      <c r="I1110">
        <v>-713.9</v>
      </c>
    </row>
    <row r="1111" spans="1:9" x14ac:dyDescent="0.3">
      <c r="A1111">
        <v>24974</v>
      </c>
      <c r="B1111">
        <v>113</v>
      </c>
      <c r="C1111" t="s">
        <v>109</v>
      </c>
      <c r="D1111">
        <v>122</v>
      </c>
      <c r="E1111" t="s">
        <v>28</v>
      </c>
      <c r="F1111" s="22">
        <v>45516</v>
      </c>
      <c r="G1111" t="s">
        <v>457</v>
      </c>
      <c r="H1111" t="s">
        <v>497</v>
      </c>
      <c r="I1111">
        <v>-1349.3</v>
      </c>
    </row>
    <row r="1112" spans="1:9" x14ac:dyDescent="0.3">
      <c r="A1112">
        <v>24975</v>
      </c>
      <c r="B1112">
        <v>113</v>
      </c>
      <c r="C1112" t="s">
        <v>109</v>
      </c>
      <c r="D1112">
        <v>122</v>
      </c>
      <c r="E1112" t="s">
        <v>28</v>
      </c>
      <c r="F1112" s="22">
        <v>45516</v>
      </c>
      <c r="G1112" t="s">
        <v>457</v>
      </c>
      <c r="H1112" t="s">
        <v>490</v>
      </c>
      <c r="I1112">
        <v>-955.02</v>
      </c>
    </row>
    <row r="1113" spans="1:9" x14ac:dyDescent="0.3">
      <c r="A1113">
        <v>24976</v>
      </c>
      <c r="B1113">
        <v>113</v>
      </c>
      <c r="C1113" t="s">
        <v>109</v>
      </c>
      <c r="D1113">
        <v>122</v>
      </c>
      <c r="E1113" t="s">
        <v>28</v>
      </c>
      <c r="F1113" s="22">
        <v>45516</v>
      </c>
      <c r="G1113" t="s">
        <v>457</v>
      </c>
      <c r="H1113" t="s">
        <v>510</v>
      </c>
      <c r="I1113">
        <v>-3716.15</v>
      </c>
    </row>
    <row r="1114" spans="1:9" x14ac:dyDescent="0.3">
      <c r="A1114">
        <v>24977</v>
      </c>
      <c r="B1114">
        <v>113</v>
      </c>
      <c r="C1114" t="s">
        <v>109</v>
      </c>
      <c r="D1114">
        <v>122</v>
      </c>
      <c r="E1114" t="s">
        <v>28</v>
      </c>
      <c r="F1114" s="22">
        <v>45516</v>
      </c>
      <c r="G1114" t="s">
        <v>457</v>
      </c>
      <c r="H1114" t="s">
        <v>571</v>
      </c>
      <c r="I1114">
        <v>-938.5</v>
      </c>
    </row>
    <row r="1115" spans="1:9" x14ac:dyDescent="0.3">
      <c r="A1115">
        <v>24978</v>
      </c>
      <c r="B1115">
        <v>113</v>
      </c>
      <c r="C1115" t="s">
        <v>109</v>
      </c>
      <c r="D1115">
        <v>122</v>
      </c>
      <c r="E1115" t="s">
        <v>28</v>
      </c>
      <c r="F1115" s="22">
        <v>45516</v>
      </c>
      <c r="G1115" t="s">
        <v>457</v>
      </c>
      <c r="H1115" t="s">
        <v>772</v>
      </c>
      <c r="I1115">
        <v>-1432.8</v>
      </c>
    </row>
    <row r="1116" spans="1:9" x14ac:dyDescent="0.3">
      <c r="A1116">
        <v>24979</v>
      </c>
      <c r="B1116">
        <v>113</v>
      </c>
      <c r="C1116" t="s">
        <v>109</v>
      </c>
      <c r="D1116">
        <v>122</v>
      </c>
      <c r="E1116" t="s">
        <v>28</v>
      </c>
      <c r="F1116" s="22">
        <v>45516</v>
      </c>
      <c r="G1116" t="s">
        <v>457</v>
      </c>
      <c r="H1116" t="s">
        <v>485</v>
      </c>
      <c r="I1116">
        <v>-690</v>
      </c>
    </row>
    <row r="1117" spans="1:9" x14ac:dyDescent="0.3">
      <c r="A1117">
        <v>24980</v>
      </c>
      <c r="B1117">
        <v>113</v>
      </c>
      <c r="C1117" t="s">
        <v>109</v>
      </c>
      <c r="D1117">
        <v>122</v>
      </c>
      <c r="E1117" t="s">
        <v>28</v>
      </c>
      <c r="F1117" s="22">
        <v>45516</v>
      </c>
      <c r="G1117" t="s">
        <v>457</v>
      </c>
      <c r="H1117" t="s">
        <v>596</v>
      </c>
      <c r="I1117">
        <v>-785</v>
      </c>
    </row>
    <row r="1118" spans="1:9" x14ac:dyDescent="0.3">
      <c r="A1118">
        <v>24981</v>
      </c>
      <c r="B1118">
        <v>113</v>
      </c>
      <c r="C1118" t="s">
        <v>109</v>
      </c>
      <c r="D1118">
        <v>122</v>
      </c>
      <c r="E1118" t="s">
        <v>28</v>
      </c>
      <c r="F1118" s="22">
        <v>45516</v>
      </c>
      <c r="G1118" t="s">
        <v>457</v>
      </c>
      <c r="H1118" t="s">
        <v>773</v>
      </c>
      <c r="I1118">
        <v>-1668.16</v>
      </c>
    </row>
    <row r="1119" spans="1:9" x14ac:dyDescent="0.3">
      <c r="A1119">
        <v>24982</v>
      </c>
      <c r="B1119">
        <v>113</v>
      </c>
      <c r="C1119" t="s">
        <v>109</v>
      </c>
      <c r="D1119">
        <v>122</v>
      </c>
      <c r="E1119" t="s">
        <v>28</v>
      </c>
      <c r="F1119" s="22">
        <v>45516</v>
      </c>
      <c r="G1119" t="s">
        <v>457</v>
      </c>
      <c r="H1119" t="s">
        <v>507</v>
      </c>
      <c r="I1119">
        <v>-1372.4</v>
      </c>
    </row>
    <row r="1120" spans="1:9" x14ac:dyDescent="0.3">
      <c r="A1120">
        <v>24983</v>
      </c>
      <c r="B1120">
        <v>113</v>
      </c>
      <c r="C1120" t="s">
        <v>109</v>
      </c>
      <c r="D1120">
        <v>122</v>
      </c>
      <c r="E1120" t="s">
        <v>28</v>
      </c>
      <c r="F1120" s="22">
        <v>45516</v>
      </c>
      <c r="G1120" t="s">
        <v>457</v>
      </c>
      <c r="H1120" t="s">
        <v>517</v>
      </c>
      <c r="I1120">
        <v>-522.24</v>
      </c>
    </row>
    <row r="1121" spans="1:9" x14ac:dyDescent="0.3">
      <c r="A1121">
        <v>24984</v>
      </c>
      <c r="B1121">
        <v>113</v>
      </c>
      <c r="C1121" t="s">
        <v>109</v>
      </c>
      <c r="D1121">
        <v>122</v>
      </c>
      <c r="E1121" t="s">
        <v>28</v>
      </c>
      <c r="F1121" s="22">
        <v>45516</v>
      </c>
      <c r="G1121" t="s">
        <v>457</v>
      </c>
      <c r="H1121" t="s">
        <v>624</v>
      </c>
      <c r="I1121">
        <v>-4300</v>
      </c>
    </row>
    <row r="1122" spans="1:9" x14ac:dyDescent="0.3">
      <c r="A1122">
        <v>24985</v>
      </c>
      <c r="B1122">
        <v>113</v>
      </c>
      <c r="C1122" t="s">
        <v>109</v>
      </c>
      <c r="D1122">
        <v>122</v>
      </c>
      <c r="E1122" t="s">
        <v>28</v>
      </c>
      <c r="F1122" s="22">
        <v>45516</v>
      </c>
      <c r="G1122" t="s">
        <v>457</v>
      </c>
      <c r="H1122" t="s">
        <v>522</v>
      </c>
      <c r="I1122">
        <v>-2725.17</v>
      </c>
    </row>
    <row r="1123" spans="1:9" x14ac:dyDescent="0.3">
      <c r="A1123">
        <v>24986</v>
      </c>
      <c r="B1123">
        <v>113</v>
      </c>
      <c r="C1123" t="s">
        <v>109</v>
      </c>
      <c r="D1123">
        <v>122</v>
      </c>
      <c r="E1123" t="s">
        <v>28</v>
      </c>
      <c r="F1123" s="22">
        <v>45516</v>
      </c>
      <c r="G1123" t="s">
        <v>457</v>
      </c>
      <c r="H1123" t="s">
        <v>497</v>
      </c>
      <c r="I1123">
        <v>-1606</v>
      </c>
    </row>
    <row r="1124" spans="1:9" x14ac:dyDescent="0.3">
      <c r="A1124">
        <v>24987</v>
      </c>
      <c r="B1124">
        <v>113</v>
      </c>
      <c r="C1124" t="s">
        <v>109</v>
      </c>
      <c r="D1124">
        <v>122</v>
      </c>
      <c r="E1124" t="s">
        <v>28</v>
      </c>
      <c r="F1124" s="22">
        <v>45516</v>
      </c>
      <c r="G1124" t="s">
        <v>457</v>
      </c>
      <c r="H1124" t="s">
        <v>524</v>
      </c>
      <c r="I1124">
        <v>-2764.21</v>
      </c>
    </row>
    <row r="1125" spans="1:9" x14ac:dyDescent="0.3">
      <c r="A1125">
        <v>24988</v>
      </c>
      <c r="B1125">
        <v>113</v>
      </c>
      <c r="C1125" t="s">
        <v>109</v>
      </c>
      <c r="D1125">
        <v>122</v>
      </c>
      <c r="E1125" t="s">
        <v>28</v>
      </c>
      <c r="F1125" s="22">
        <v>45516</v>
      </c>
      <c r="G1125" t="s">
        <v>457</v>
      </c>
      <c r="H1125" t="s">
        <v>503</v>
      </c>
      <c r="I1125">
        <v>-1624.07</v>
      </c>
    </row>
    <row r="1126" spans="1:9" x14ac:dyDescent="0.3">
      <c r="A1126">
        <v>24989</v>
      </c>
      <c r="B1126">
        <v>113</v>
      </c>
      <c r="C1126" t="s">
        <v>109</v>
      </c>
      <c r="D1126">
        <v>122</v>
      </c>
      <c r="E1126" t="s">
        <v>28</v>
      </c>
      <c r="F1126" s="22">
        <v>45516</v>
      </c>
      <c r="G1126" t="s">
        <v>457</v>
      </c>
      <c r="H1126" t="s">
        <v>546</v>
      </c>
      <c r="I1126">
        <v>-487.84</v>
      </c>
    </row>
    <row r="1127" spans="1:9" x14ac:dyDescent="0.3">
      <c r="A1127">
        <v>24990</v>
      </c>
      <c r="B1127">
        <v>113</v>
      </c>
      <c r="C1127" t="s">
        <v>109</v>
      </c>
      <c r="D1127">
        <v>122</v>
      </c>
      <c r="E1127" t="s">
        <v>28</v>
      </c>
      <c r="F1127" s="22">
        <v>45516</v>
      </c>
      <c r="G1127" t="s">
        <v>457</v>
      </c>
      <c r="H1127" t="s">
        <v>484</v>
      </c>
      <c r="I1127">
        <v>-1114.4000000000001</v>
      </c>
    </row>
    <row r="1128" spans="1:9" x14ac:dyDescent="0.3">
      <c r="A1128">
        <v>24991</v>
      </c>
      <c r="B1128">
        <v>113</v>
      </c>
      <c r="C1128" t="s">
        <v>109</v>
      </c>
      <c r="D1128">
        <v>122</v>
      </c>
      <c r="E1128" t="s">
        <v>28</v>
      </c>
      <c r="F1128" s="22">
        <v>45516</v>
      </c>
      <c r="G1128" t="s">
        <v>457</v>
      </c>
      <c r="H1128" t="s">
        <v>479</v>
      </c>
      <c r="I1128">
        <v>-88</v>
      </c>
    </row>
    <row r="1129" spans="1:9" x14ac:dyDescent="0.3">
      <c r="A1129">
        <v>24992</v>
      </c>
      <c r="B1129">
        <v>113</v>
      </c>
      <c r="C1129" t="s">
        <v>109</v>
      </c>
      <c r="D1129">
        <v>122</v>
      </c>
      <c r="E1129" t="s">
        <v>28</v>
      </c>
      <c r="F1129" s="22">
        <v>45516</v>
      </c>
      <c r="G1129" t="s">
        <v>457</v>
      </c>
      <c r="H1129" t="s">
        <v>518</v>
      </c>
      <c r="I1129">
        <v>-4863.2700000000004</v>
      </c>
    </row>
    <row r="1130" spans="1:9" x14ac:dyDescent="0.3">
      <c r="A1130">
        <v>24993</v>
      </c>
      <c r="B1130">
        <v>113</v>
      </c>
      <c r="C1130" t="s">
        <v>109</v>
      </c>
      <c r="D1130">
        <v>122</v>
      </c>
      <c r="E1130" t="s">
        <v>28</v>
      </c>
      <c r="F1130" s="22">
        <v>45516</v>
      </c>
      <c r="G1130" t="s">
        <v>457</v>
      </c>
      <c r="H1130" t="s">
        <v>503</v>
      </c>
      <c r="I1130">
        <v>-2834.05</v>
      </c>
    </row>
    <row r="1131" spans="1:9" x14ac:dyDescent="0.3">
      <c r="A1131">
        <v>24994</v>
      </c>
      <c r="B1131">
        <v>113</v>
      </c>
      <c r="C1131" t="s">
        <v>109</v>
      </c>
      <c r="D1131">
        <v>122</v>
      </c>
      <c r="E1131" t="s">
        <v>28</v>
      </c>
      <c r="F1131" s="22">
        <v>45516</v>
      </c>
      <c r="G1131" t="s">
        <v>457</v>
      </c>
      <c r="H1131" t="s">
        <v>518</v>
      </c>
      <c r="I1131">
        <v>-4512.8500000000004</v>
      </c>
    </row>
    <row r="1132" spans="1:9" x14ac:dyDescent="0.3">
      <c r="A1132">
        <v>24995</v>
      </c>
      <c r="B1132">
        <v>113</v>
      </c>
      <c r="C1132" t="s">
        <v>109</v>
      </c>
      <c r="D1132">
        <v>122</v>
      </c>
      <c r="E1132" t="s">
        <v>28</v>
      </c>
      <c r="F1132" s="22">
        <v>45516</v>
      </c>
      <c r="G1132" t="s">
        <v>457</v>
      </c>
      <c r="H1132" t="s">
        <v>551</v>
      </c>
      <c r="I1132">
        <v>-1933.56</v>
      </c>
    </row>
    <row r="1133" spans="1:9" x14ac:dyDescent="0.3">
      <c r="A1133">
        <v>24996</v>
      </c>
      <c r="B1133">
        <v>113</v>
      </c>
      <c r="C1133" t="s">
        <v>109</v>
      </c>
      <c r="D1133">
        <v>122</v>
      </c>
      <c r="E1133" t="s">
        <v>28</v>
      </c>
      <c r="F1133" s="22">
        <v>45516</v>
      </c>
      <c r="G1133" t="s">
        <v>457</v>
      </c>
      <c r="H1133" t="s">
        <v>493</v>
      </c>
      <c r="I1133">
        <v>-776.6</v>
      </c>
    </row>
    <row r="1134" spans="1:9" x14ac:dyDescent="0.3">
      <c r="A1134">
        <v>24997</v>
      </c>
      <c r="B1134">
        <v>113</v>
      </c>
      <c r="C1134" t="s">
        <v>109</v>
      </c>
      <c r="D1134">
        <v>122</v>
      </c>
      <c r="E1134" t="s">
        <v>28</v>
      </c>
      <c r="F1134" s="22">
        <v>45516</v>
      </c>
      <c r="G1134" t="s">
        <v>457</v>
      </c>
      <c r="H1134" t="s">
        <v>515</v>
      </c>
      <c r="I1134">
        <v>-568.5</v>
      </c>
    </row>
    <row r="1135" spans="1:9" x14ac:dyDescent="0.3">
      <c r="A1135">
        <v>24998</v>
      </c>
      <c r="B1135">
        <v>113</v>
      </c>
      <c r="C1135" t="s">
        <v>109</v>
      </c>
      <c r="D1135">
        <v>122</v>
      </c>
      <c r="E1135" t="s">
        <v>28</v>
      </c>
      <c r="F1135" s="22">
        <v>45516</v>
      </c>
      <c r="G1135" t="s">
        <v>457</v>
      </c>
      <c r="H1135" t="s">
        <v>510</v>
      </c>
      <c r="I1135">
        <v>-2744.03</v>
      </c>
    </row>
    <row r="1136" spans="1:9" x14ac:dyDescent="0.3">
      <c r="A1136">
        <v>24999</v>
      </c>
      <c r="B1136">
        <v>113</v>
      </c>
      <c r="C1136" t="s">
        <v>109</v>
      </c>
      <c r="D1136">
        <v>122</v>
      </c>
      <c r="E1136" t="s">
        <v>28</v>
      </c>
      <c r="F1136" s="22">
        <v>45516</v>
      </c>
      <c r="G1136" t="s">
        <v>457</v>
      </c>
      <c r="H1136" t="s">
        <v>518</v>
      </c>
      <c r="I1136">
        <v>-4595.71</v>
      </c>
    </row>
    <row r="1137" spans="1:9" x14ac:dyDescent="0.3">
      <c r="A1137">
        <v>25000</v>
      </c>
      <c r="B1137">
        <v>113</v>
      </c>
      <c r="C1137" t="s">
        <v>109</v>
      </c>
      <c r="D1137">
        <v>122</v>
      </c>
      <c r="E1137" t="s">
        <v>28</v>
      </c>
      <c r="F1137" s="22">
        <v>45516</v>
      </c>
      <c r="G1137" t="s">
        <v>457</v>
      </c>
      <c r="H1137" t="s">
        <v>732</v>
      </c>
      <c r="I1137">
        <v>-83.07</v>
      </c>
    </row>
    <row r="1138" spans="1:9" x14ac:dyDescent="0.3">
      <c r="A1138">
        <v>25001</v>
      </c>
      <c r="B1138">
        <v>113</v>
      </c>
      <c r="C1138" t="s">
        <v>109</v>
      </c>
      <c r="D1138">
        <v>122</v>
      </c>
      <c r="E1138" t="s">
        <v>28</v>
      </c>
      <c r="F1138" s="22">
        <v>45516</v>
      </c>
      <c r="G1138" t="s">
        <v>457</v>
      </c>
      <c r="H1138" t="s">
        <v>749</v>
      </c>
      <c r="I1138">
        <v>-290</v>
      </c>
    </row>
    <row r="1139" spans="1:9" x14ac:dyDescent="0.3">
      <c r="A1139">
        <v>25002</v>
      </c>
      <c r="B1139">
        <v>113</v>
      </c>
      <c r="C1139" t="s">
        <v>109</v>
      </c>
      <c r="D1139">
        <v>122</v>
      </c>
      <c r="E1139" t="s">
        <v>28</v>
      </c>
      <c r="F1139" s="22">
        <v>45516</v>
      </c>
      <c r="G1139" t="s">
        <v>457</v>
      </c>
      <c r="H1139" t="s">
        <v>774</v>
      </c>
      <c r="I1139">
        <v>-12.3</v>
      </c>
    </row>
    <row r="1140" spans="1:9" x14ac:dyDescent="0.3">
      <c r="A1140">
        <v>25003</v>
      </c>
      <c r="B1140">
        <v>113</v>
      </c>
      <c r="C1140" t="s">
        <v>109</v>
      </c>
      <c r="D1140">
        <v>122</v>
      </c>
      <c r="E1140" t="s">
        <v>28</v>
      </c>
      <c r="F1140" s="22">
        <v>45516</v>
      </c>
      <c r="G1140" t="s">
        <v>457</v>
      </c>
      <c r="H1140" t="s">
        <v>774</v>
      </c>
      <c r="I1140">
        <v>-12.3</v>
      </c>
    </row>
    <row r="1141" spans="1:9" x14ac:dyDescent="0.3">
      <c r="A1141">
        <v>25004</v>
      </c>
      <c r="B1141">
        <v>113</v>
      </c>
      <c r="C1141" t="s">
        <v>109</v>
      </c>
      <c r="D1141">
        <v>122</v>
      </c>
      <c r="E1141" t="s">
        <v>28</v>
      </c>
      <c r="F1141" s="22">
        <v>45516</v>
      </c>
      <c r="G1141" t="s">
        <v>457</v>
      </c>
      <c r="H1141" t="s">
        <v>774</v>
      </c>
      <c r="I1141">
        <v>-12.3</v>
      </c>
    </row>
    <row r="1142" spans="1:9" x14ac:dyDescent="0.3">
      <c r="A1142">
        <v>24948</v>
      </c>
      <c r="B1142">
        <v>113</v>
      </c>
      <c r="C1142" t="s">
        <v>109</v>
      </c>
      <c r="D1142">
        <v>122</v>
      </c>
      <c r="E1142" t="s">
        <v>28</v>
      </c>
      <c r="F1142" s="22">
        <v>45513</v>
      </c>
      <c r="G1142" t="s">
        <v>454</v>
      </c>
      <c r="H1142" t="s">
        <v>504</v>
      </c>
      <c r="I1142">
        <v>2035</v>
      </c>
    </row>
    <row r="1143" spans="1:9" x14ac:dyDescent="0.3">
      <c r="A1143">
        <v>24949</v>
      </c>
      <c r="B1143">
        <v>113</v>
      </c>
      <c r="C1143" t="s">
        <v>109</v>
      </c>
      <c r="D1143">
        <v>122</v>
      </c>
      <c r="E1143" t="s">
        <v>28</v>
      </c>
      <c r="F1143" s="22">
        <v>45513</v>
      </c>
      <c r="G1143" t="s">
        <v>454</v>
      </c>
      <c r="H1143" t="s">
        <v>626</v>
      </c>
      <c r="I1143">
        <v>833.21</v>
      </c>
    </row>
    <row r="1144" spans="1:9" x14ac:dyDescent="0.3">
      <c r="A1144">
        <v>24950</v>
      </c>
      <c r="B1144">
        <v>113</v>
      </c>
      <c r="C1144" t="s">
        <v>109</v>
      </c>
      <c r="D1144">
        <v>122</v>
      </c>
      <c r="E1144" t="s">
        <v>28</v>
      </c>
      <c r="F1144" s="22">
        <v>45513</v>
      </c>
      <c r="G1144" t="s">
        <v>454</v>
      </c>
      <c r="H1144" t="s">
        <v>575</v>
      </c>
      <c r="I1144">
        <v>35766.949999999997</v>
      </c>
    </row>
    <row r="1145" spans="1:9" x14ac:dyDescent="0.3">
      <c r="A1145">
        <v>24951</v>
      </c>
      <c r="B1145">
        <v>113</v>
      </c>
      <c r="C1145" t="s">
        <v>109</v>
      </c>
      <c r="D1145">
        <v>122</v>
      </c>
      <c r="E1145" t="s">
        <v>28</v>
      </c>
      <c r="F1145" s="22">
        <v>45513</v>
      </c>
      <c r="G1145" t="s">
        <v>454</v>
      </c>
      <c r="H1145" t="s">
        <v>459</v>
      </c>
      <c r="I1145">
        <v>93.78</v>
      </c>
    </row>
    <row r="1146" spans="1:9" x14ac:dyDescent="0.3">
      <c r="A1146">
        <v>24952</v>
      </c>
      <c r="B1146">
        <v>113</v>
      </c>
      <c r="C1146" t="s">
        <v>109</v>
      </c>
      <c r="D1146">
        <v>122</v>
      </c>
      <c r="E1146" t="s">
        <v>28</v>
      </c>
      <c r="F1146" s="22">
        <v>45513</v>
      </c>
      <c r="G1146" t="s">
        <v>454</v>
      </c>
      <c r="H1146" t="s">
        <v>775</v>
      </c>
      <c r="I1146">
        <v>86.4</v>
      </c>
    </row>
    <row r="1147" spans="1:9" x14ac:dyDescent="0.3">
      <c r="A1147">
        <v>24943</v>
      </c>
      <c r="B1147">
        <v>113</v>
      </c>
      <c r="C1147" t="s">
        <v>109</v>
      </c>
      <c r="D1147">
        <v>122</v>
      </c>
      <c r="E1147" t="s">
        <v>28</v>
      </c>
      <c r="F1147" s="22">
        <v>45512</v>
      </c>
      <c r="G1147" t="s">
        <v>454</v>
      </c>
      <c r="H1147" t="s">
        <v>625</v>
      </c>
      <c r="I1147">
        <v>114.81</v>
      </c>
    </row>
    <row r="1148" spans="1:9" x14ac:dyDescent="0.3">
      <c r="A1148">
        <v>24944</v>
      </c>
      <c r="B1148">
        <v>113</v>
      </c>
      <c r="C1148" t="s">
        <v>109</v>
      </c>
      <c r="D1148">
        <v>122</v>
      </c>
      <c r="E1148" t="s">
        <v>28</v>
      </c>
      <c r="F1148" s="22">
        <v>45512</v>
      </c>
      <c r="G1148" t="s">
        <v>454</v>
      </c>
      <c r="H1148" t="s">
        <v>459</v>
      </c>
      <c r="I1148">
        <v>183.2</v>
      </c>
    </row>
    <row r="1149" spans="1:9" x14ac:dyDescent="0.3">
      <c r="A1149">
        <v>24945</v>
      </c>
      <c r="B1149">
        <v>113</v>
      </c>
      <c r="C1149" t="s">
        <v>109</v>
      </c>
      <c r="D1149">
        <v>122</v>
      </c>
      <c r="E1149" t="s">
        <v>28</v>
      </c>
      <c r="F1149" s="22">
        <v>45512</v>
      </c>
      <c r="G1149" t="s">
        <v>457</v>
      </c>
      <c r="H1149" t="s">
        <v>723</v>
      </c>
      <c r="I1149">
        <v>-969</v>
      </c>
    </row>
    <row r="1150" spans="1:9" x14ac:dyDescent="0.3">
      <c r="A1150">
        <v>24946</v>
      </c>
      <c r="B1150">
        <v>113</v>
      </c>
      <c r="C1150" t="s">
        <v>109</v>
      </c>
      <c r="D1150">
        <v>122</v>
      </c>
      <c r="E1150" t="s">
        <v>28</v>
      </c>
      <c r="F1150" s="22">
        <v>45512</v>
      </c>
      <c r="G1150" t="s">
        <v>457</v>
      </c>
      <c r="H1150" t="s">
        <v>776</v>
      </c>
      <c r="I1150">
        <v>-10</v>
      </c>
    </row>
    <row r="1151" spans="1:9" x14ac:dyDescent="0.3">
      <c r="A1151">
        <v>24866</v>
      </c>
      <c r="B1151">
        <v>113</v>
      </c>
      <c r="C1151" t="s">
        <v>109</v>
      </c>
      <c r="D1151">
        <v>122</v>
      </c>
      <c r="E1151" t="s">
        <v>28</v>
      </c>
      <c r="F1151" s="22">
        <v>45511</v>
      </c>
      <c r="G1151" t="s">
        <v>454</v>
      </c>
      <c r="H1151" t="s">
        <v>777</v>
      </c>
      <c r="I1151">
        <v>86.4</v>
      </c>
    </row>
    <row r="1152" spans="1:9" x14ac:dyDescent="0.3">
      <c r="A1152">
        <v>24867</v>
      </c>
      <c r="B1152">
        <v>113</v>
      </c>
      <c r="C1152" t="s">
        <v>109</v>
      </c>
      <c r="D1152">
        <v>122</v>
      </c>
      <c r="E1152" t="s">
        <v>28</v>
      </c>
      <c r="F1152" s="22">
        <v>45511</v>
      </c>
      <c r="G1152" t="s">
        <v>457</v>
      </c>
      <c r="H1152" t="s">
        <v>778</v>
      </c>
      <c r="I1152">
        <v>-5000</v>
      </c>
    </row>
    <row r="1153" spans="1:9" x14ac:dyDescent="0.3">
      <c r="A1153">
        <v>24868</v>
      </c>
      <c r="B1153">
        <v>113</v>
      </c>
      <c r="C1153" t="s">
        <v>109</v>
      </c>
      <c r="D1153">
        <v>122</v>
      </c>
      <c r="E1153" t="s">
        <v>28</v>
      </c>
      <c r="F1153" s="22">
        <v>45511</v>
      </c>
      <c r="G1153" t="s">
        <v>457</v>
      </c>
      <c r="H1153" t="s">
        <v>778</v>
      </c>
      <c r="I1153">
        <v>-2100</v>
      </c>
    </row>
    <row r="1154" spans="1:9" x14ac:dyDescent="0.3">
      <c r="A1154">
        <v>24869</v>
      </c>
      <c r="B1154">
        <v>113</v>
      </c>
      <c r="C1154" t="s">
        <v>109</v>
      </c>
      <c r="D1154">
        <v>122</v>
      </c>
      <c r="E1154" t="s">
        <v>28</v>
      </c>
      <c r="F1154" s="22">
        <v>45511</v>
      </c>
      <c r="G1154" t="s">
        <v>457</v>
      </c>
      <c r="H1154" t="s">
        <v>778</v>
      </c>
      <c r="I1154">
        <v>-4500</v>
      </c>
    </row>
    <row r="1155" spans="1:9" x14ac:dyDescent="0.3">
      <c r="A1155">
        <v>24870</v>
      </c>
      <c r="B1155">
        <v>113</v>
      </c>
      <c r="C1155" t="s">
        <v>109</v>
      </c>
      <c r="D1155">
        <v>122</v>
      </c>
      <c r="E1155" t="s">
        <v>28</v>
      </c>
      <c r="F1155" s="22">
        <v>45511</v>
      </c>
      <c r="G1155" t="s">
        <v>457</v>
      </c>
      <c r="H1155" t="s">
        <v>779</v>
      </c>
      <c r="I1155">
        <v>-14000</v>
      </c>
    </row>
    <row r="1156" spans="1:9" x14ac:dyDescent="0.3">
      <c r="A1156">
        <v>24871</v>
      </c>
      <c r="B1156">
        <v>113</v>
      </c>
      <c r="C1156" t="s">
        <v>109</v>
      </c>
      <c r="D1156">
        <v>122</v>
      </c>
      <c r="E1156" t="s">
        <v>28</v>
      </c>
      <c r="F1156" s="22">
        <v>45511</v>
      </c>
      <c r="G1156" t="s">
        <v>457</v>
      </c>
      <c r="H1156" t="s">
        <v>779</v>
      </c>
      <c r="I1156">
        <v>-16000</v>
      </c>
    </row>
    <row r="1157" spans="1:9" x14ac:dyDescent="0.3">
      <c r="A1157">
        <v>24872</v>
      </c>
      <c r="B1157">
        <v>113</v>
      </c>
      <c r="C1157" t="s">
        <v>109</v>
      </c>
      <c r="D1157">
        <v>122</v>
      </c>
      <c r="E1157" t="s">
        <v>28</v>
      </c>
      <c r="F1157" s="22">
        <v>45511</v>
      </c>
      <c r="G1157" t="s">
        <v>457</v>
      </c>
      <c r="H1157" t="s">
        <v>780</v>
      </c>
      <c r="I1157">
        <v>-4221</v>
      </c>
    </row>
    <row r="1158" spans="1:9" x14ac:dyDescent="0.3">
      <c r="A1158">
        <v>24873</v>
      </c>
      <c r="B1158">
        <v>113</v>
      </c>
      <c r="C1158" t="s">
        <v>109</v>
      </c>
      <c r="D1158">
        <v>122</v>
      </c>
      <c r="E1158" t="s">
        <v>28</v>
      </c>
      <c r="F1158" s="22">
        <v>45511</v>
      </c>
      <c r="G1158" t="s">
        <v>457</v>
      </c>
      <c r="H1158" t="s">
        <v>532</v>
      </c>
      <c r="I1158">
        <v>-11957.05</v>
      </c>
    </row>
    <row r="1159" spans="1:9" x14ac:dyDescent="0.3">
      <c r="A1159">
        <v>24874</v>
      </c>
      <c r="B1159">
        <v>113</v>
      </c>
      <c r="C1159" t="s">
        <v>109</v>
      </c>
      <c r="D1159">
        <v>122</v>
      </c>
      <c r="E1159" t="s">
        <v>28</v>
      </c>
      <c r="F1159" s="22">
        <v>45511</v>
      </c>
      <c r="G1159" t="s">
        <v>457</v>
      </c>
      <c r="H1159" t="s">
        <v>781</v>
      </c>
      <c r="I1159">
        <v>-864.9</v>
      </c>
    </row>
    <row r="1160" spans="1:9" x14ac:dyDescent="0.3">
      <c r="A1160">
        <v>24875</v>
      </c>
      <c r="B1160">
        <v>113</v>
      </c>
      <c r="C1160" t="s">
        <v>109</v>
      </c>
      <c r="D1160">
        <v>122</v>
      </c>
      <c r="E1160" t="s">
        <v>28</v>
      </c>
      <c r="F1160" s="22">
        <v>45511</v>
      </c>
      <c r="G1160" t="s">
        <v>457</v>
      </c>
      <c r="H1160" t="s">
        <v>587</v>
      </c>
      <c r="I1160">
        <v>-56742.94</v>
      </c>
    </row>
    <row r="1161" spans="1:9" x14ac:dyDescent="0.3">
      <c r="A1161">
        <v>24876</v>
      </c>
      <c r="B1161">
        <v>113</v>
      </c>
      <c r="C1161" t="s">
        <v>109</v>
      </c>
      <c r="D1161">
        <v>122</v>
      </c>
      <c r="E1161" t="s">
        <v>28</v>
      </c>
      <c r="F1161" s="22">
        <v>45511</v>
      </c>
      <c r="G1161" t="s">
        <v>457</v>
      </c>
      <c r="H1161" t="s">
        <v>589</v>
      </c>
      <c r="I1161">
        <v>-6000</v>
      </c>
    </row>
    <row r="1162" spans="1:9" x14ac:dyDescent="0.3">
      <c r="A1162">
        <v>24877</v>
      </c>
      <c r="B1162">
        <v>113</v>
      </c>
      <c r="C1162" t="s">
        <v>109</v>
      </c>
      <c r="D1162">
        <v>122</v>
      </c>
      <c r="E1162" t="s">
        <v>28</v>
      </c>
      <c r="F1162" s="22">
        <v>45511</v>
      </c>
      <c r="G1162" t="s">
        <v>457</v>
      </c>
      <c r="H1162" t="s">
        <v>613</v>
      </c>
      <c r="I1162">
        <v>-1200</v>
      </c>
    </row>
    <row r="1163" spans="1:9" x14ac:dyDescent="0.3">
      <c r="A1163">
        <v>24878</v>
      </c>
      <c r="B1163">
        <v>113</v>
      </c>
      <c r="C1163" t="s">
        <v>109</v>
      </c>
      <c r="D1163">
        <v>122</v>
      </c>
      <c r="E1163" t="s">
        <v>28</v>
      </c>
      <c r="F1163" s="22">
        <v>45511</v>
      </c>
      <c r="G1163" t="s">
        <v>457</v>
      </c>
      <c r="H1163" t="s">
        <v>782</v>
      </c>
      <c r="I1163">
        <v>-2665</v>
      </c>
    </row>
    <row r="1164" spans="1:9" x14ac:dyDescent="0.3">
      <c r="A1164">
        <v>24879</v>
      </c>
      <c r="B1164">
        <v>113</v>
      </c>
      <c r="C1164" t="s">
        <v>109</v>
      </c>
      <c r="D1164">
        <v>122</v>
      </c>
      <c r="E1164" t="s">
        <v>28</v>
      </c>
      <c r="F1164" s="22">
        <v>45511</v>
      </c>
      <c r="G1164" t="s">
        <v>457</v>
      </c>
      <c r="H1164" t="s">
        <v>609</v>
      </c>
      <c r="I1164">
        <v>-4060</v>
      </c>
    </row>
    <row r="1165" spans="1:9" x14ac:dyDescent="0.3">
      <c r="A1165">
        <v>24880</v>
      </c>
      <c r="B1165">
        <v>113</v>
      </c>
      <c r="C1165" t="s">
        <v>109</v>
      </c>
      <c r="D1165">
        <v>122</v>
      </c>
      <c r="E1165" t="s">
        <v>28</v>
      </c>
      <c r="F1165" s="22">
        <v>45511</v>
      </c>
      <c r="G1165" t="s">
        <v>457</v>
      </c>
      <c r="H1165" t="s">
        <v>608</v>
      </c>
      <c r="I1165">
        <v>-8310</v>
      </c>
    </row>
    <row r="1166" spans="1:9" x14ac:dyDescent="0.3">
      <c r="A1166">
        <v>24881</v>
      </c>
      <c r="B1166">
        <v>113</v>
      </c>
      <c r="C1166" t="s">
        <v>109</v>
      </c>
      <c r="D1166">
        <v>122</v>
      </c>
      <c r="E1166" t="s">
        <v>28</v>
      </c>
      <c r="F1166" s="22">
        <v>45511</v>
      </c>
      <c r="G1166" t="s">
        <v>457</v>
      </c>
      <c r="H1166" t="s">
        <v>611</v>
      </c>
      <c r="I1166">
        <v>-5890</v>
      </c>
    </row>
    <row r="1167" spans="1:9" x14ac:dyDescent="0.3">
      <c r="A1167">
        <v>24882</v>
      </c>
      <c r="B1167">
        <v>113</v>
      </c>
      <c r="C1167" t="s">
        <v>109</v>
      </c>
      <c r="D1167">
        <v>122</v>
      </c>
      <c r="E1167" t="s">
        <v>28</v>
      </c>
      <c r="F1167" s="22">
        <v>45511</v>
      </c>
      <c r="G1167" t="s">
        <v>457</v>
      </c>
      <c r="H1167" t="s">
        <v>695</v>
      </c>
      <c r="I1167">
        <v>-3500</v>
      </c>
    </row>
    <row r="1168" spans="1:9" x14ac:dyDescent="0.3">
      <c r="A1168">
        <v>24883</v>
      </c>
      <c r="B1168">
        <v>113</v>
      </c>
      <c r="C1168" t="s">
        <v>109</v>
      </c>
      <c r="D1168">
        <v>122</v>
      </c>
      <c r="E1168" t="s">
        <v>28</v>
      </c>
      <c r="F1168" s="22">
        <v>45511</v>
      </c>
      <c r="G1168" t="s">
        <v>457</v>
      </c>
      <c r="H1168" t="s">
        <v>610</v>
      </c>
      <c r="I1168">
        <v>-1398</v>
      </c>
    </row>
    <row r="1169" spans="1:9" x14ac:dyDescent="0.3">
      <c r="A1169">
        <v>24884</v>
      </c>
      <c r="B1169">
        <v>113</v>
      </c>
      <c r="C1169" t="s">
        <v>109</v>
      </c>
      <c r="D1169">
        <v>122</v>
      </c>
      <c r="E1169" t="s">
        <v>28</v>
      </c>
      <c r="F1169" s="22">
        <v>45511</v>
      </c>
      <c r="G1169" t="s">
        <v>457</v>
      </c>
      <c r="H1169" t="s">
        <v>606</v>
      </c>
      <c r="I1169">
        <v>-6310</v>
      </c>
    </row>
    <row r="1170" spans="1:9" x14ac:dyDescent="0.3">
      <c r="A1170">
        <v>24885</v>
      </c>
      <c r="B1170">
        <v>113</v>
      </c>
      <c r="C1170" t="s">
        <v>109</v>
      </c>
      <c r="D1170">
        <v>122</v>
      </c>
      <c r="E1170" t="s">
        <v>28</v>
      </c>
      <c r="F1170" s="22">
        <v>45511</v>
      </c>
      <c r="G1170" t="s">
        <v>457</v>
      </c>
      <c r="H1170" t="s">
        <v>694</v>
      </c>
      <c r="I1170">
        <v>-6310</v>
      </c>
    </row>
    <row r="1171" spans="1:9" x14ac:dyDescent="0.3">
      <c r="A1171">
        <v>24886</v>
      </c>
      <c r="B1171">
        <v>113</v>
      </c>
      <c r="C1171" t="s">
        <v>109</v>
      </c>
      <c r="D1171">
        <v>122</v>
      </c>
      <c r="E1171" t="s">
        <v>28</v>
      </c>
      <c r="F1171" s="22">
        <v>45511</v>
      </c>
      <c r="G1171" t="s">
        <v>457</v>
      </c>
      <c r="H1171" t="s">
        <v>605</v>
      </c>
      <c r="I1171">
        <v>-4910</v>
      </c>
    </row>
    <row r="1172" spans="1:9" x14ac:dyDescent="0.3">
      <c r="A1172">
        <v>24887</v>
      </c>
      <c r="B1172">
        <v>113</v>
      </c>
      <c r="C1172" t="s">
        <v>109</v>
      </c>
      <c r="D1172">
        <v>122</v>
      </c>
      <c r="E1172" t="s">
        <v>28</v>
      </c>
      <c r="F1172" s="22">
        <v>45511</v>
      </c>
      <c r="G1172" t="s">
        <v>457</v>
      </c>
      <c r="H1172" t="s">
        <v>604</v>
      </c>
      <c r="I1172">
        <v>-6800</v>
      </c>
    </row>
    <row r="1173" spans="1:9" x14ac:dyDescent="0.3">
      <c r="A1173">
        <v>24888</v>
      </c>
      <c r="B1173">
        <v>113</v>
      </c>
      <c r="C1173" t="s">
        <v>109</v>
      </c>
      <c r="D1173">
        <v>122</v>
      </c>
      <c r="E1173" t="s">
        <v>28</v>
      </c>
      <c r="F1173" s="22">
        <v>45511</v>
      </c>
      <c r="G1173" t="s">
        <v>457</v>
      </c>
      <c r="H1173" t="s">
        <v>602</v>
      </c>
      <c r="I1173">
        <v>-1809</v>
      </c>
    </row>
    <row r="1174" spans="1:9" x14ac:dyDescent="0.3">
      <c r="A1174">
        <v>24889</v>
      </c>
      <c r="B1174">
        <v>113</v>
      </c>
      <c r="C1174" t="s">
        <v>109</v>
      </c>
      <c r="D1174">
        <v>122</v>
      </c>
      <c r="E1174" t="s">
        <v>28</v>
      </c>
      <c r="F1174" s="22">
        <v>45511</v>
      </c>
      <c r="G1174" t="s">
        <v>457</v>
      </c>
      <c r="H1174" t="s">
        <v>600</v>
      </c>
      <c r="I1174">
        <v>-8000</v>
      </c>
    </row>
    <row r="1175" spans="1:9" x14ac:dyDescent="0.3">
      <c r="A1175">
        <v>24890</v>
      </c>
      <c r="B1175">
        <v>113</v>
      </c>
      <c r="C1175" t="s">
        <v>109</v>
      </c>
      <c r="D1175">
        <v>122</v>
      </c>
      <c r="E1175" t="s">
        <v>28</v>
      </c>
      <c r="F1175" s="22">
        <v>45511</v>
      </c>
      <c r="G1175" t="s">
        <v>457</v>
      </c>
      <c r="H1175" t="s">
        <v>603</v>
      </c>
      <c r="I1175">
        <v>-2400</v>
      </c>
    </row>
    <row r="1176" spans="1:9" x14ac:dyDescent="0.3">
      <c r="A1176">
        <v>24891</v>
      </c>
      <c r="B1176">
        <v>113</v>
      </c>
      <c r="C1176" t="s">
        <v>109</v>
      </c>
      <c r="D1176">
        <v>122</v>
      </c>
      <c r="E1176" t="s">
        <v>28</v>
      </c>
      <c r="F1176" s="22">
        <v>45511</v>
      </c>
      <c r="G1176" t="s">
        <v>457</v>
      </c>
      <c r="H1176" t="s">
        <v>598</v>
      </c>
      <c r="I1176">
        <v>-4510</v>
      </c>
    </row>
    <row r="1177" spans="1:9" x14ac:dyDescent="0.3">
      <c r="A1177">
        <v>24892</v>
      </c>
      <c r="B1177">
        <v>113</v>
      </c>
      <c r="C1177" t="s">
        <v>109</v>
      </c>
      <c r="D1177">
        <v>122</v>
      </c>
      <c r="E1177" t="s">
        <v>28</v>
      </c>
      <c r="F1177" s="22">
        <v>45511</v>
      </c>
      <c r="G1177" t="s">
        <v>457</v>
      </c>
      <c r="H1177" t="s">
        <v>591</v>
      </c>
      <c r="I1177">
        <v>-3400</v>
      </c>
    </row>
    <row r="1178" spans="1:9" x14ac:dyDescent="0.3">
      <c r="A1178">
        <v>24893</v>
      </c>
      <c r="B1178">
        <v>113</v>
      </c>
      <c r="C1178" t="s">
        <v>109</v>
      </c>
      <c r="D1178">
        <v>122</v>
      </c>
      <c r="E1178" t="s">
        <v>28</v>
      </c>
      <c r="F1178" s="22">
        <v>45511</v>
      </c>
      <c r="G1178" t="s">
        <v>457</v>
      </c>
      <c r="H1178" t="s">
        <v>590</v>
      </c>
      <c r="I1178">
        <v>-4576.5</v>
      </c>
    </row>
    <row r="1179" spans="1:9" x14ac:dyDescent="0.3">
      <c r="A1179">
        <v>24894</v>
      </c>
      <c r="B1179">
        <v>113</v>
      </c>
      <c r="C1179" t="s">
        <v>109</v>
      </c>
      <c r="D1179">
        <v>122</v>
      </c>
      <c r="E1179" t="s">
        <v>28</v>
      </c>
      <c r="F1179" s="22">
        <v>45511</v>
      </c>
      <c r="G1179" t="s">
        <v>457</v>
      </c>
      <c r="H1179" t="s">
        <v>588</v>
      </c>
      <c r="I1179">
        <v>-7200</v>
      </c>
    </row>
    <row r="1180" spans="1:9" x14ac:dyDescent="0.3">
      <c r="A1180">
        <v>24895</v>
      </c>
      <c r="B1180">
        <v>113</v>
      </c>
      <c r="C1180" t="s">
        <v>109</v>
      </c>
      <c r="D1180">
        <v>122</v>
      </c>
      <c r="E1180" t="s">
        <v>28</v>
      </c>
      <c r="F1180" s="22">
        <v>45511</v>
      </c>
      <c r="G1180" t="s">
        <v>457</v>
      </c>
      <c r="H1180" t="s">
        <v>612</v>
      </c>
      <c r="I1180">
        <v>-5000</v>
      </c>
    </row>
    <row r="1181" spans="1:9" x14ac:dyDescent="0.3">
      <c r="A1181">
        <v>24896</v>
      </c>
      <c r="B1181">
        <v>113</v>
      </c>
      <c r="C1181" t="s">
        <v>109</v>
      </c>
      <c r="D1181">
        <v>122</v>
      </c>
      <c r="E1181" t="s">
        <v>28</v>
      </c>
      <c r="F1181" s="22">
        <v>45511</v>
      </c>
      <c r="G1181" t="s">
        <v>457</v>
      </c>
      <c r="H1181" t="s">
        <v>465</v>
      </c>
      <c r="I1181">
        <v>-697.07</v>
      </c>
    </row>
    <row r="1182" spans="1:9" x14ac:dyDescent="0.3">
      <c r="A1182">
        <v>24897</v>
      </c>
      <c r="B1182">
        <v>113</v>
      </c>
      <c r="C1182" t="s">
        <v>109</v>
      </c>
      <c r="D1182">
        <v>122</v>
      </c>
      <c r="E1182" t="s">
        <v>28</v>
      </c>
      <c r="F1182" s="22">
        <v>45511</v>
      </c>
      <c r="G1182" t="s">
        <v>457</v>
      </c>
      <c r="H1182" t="s">
        <v>585</v>
      </c>
      <c r="I1182">
        <v>-189.39</v>
      </c>
    </row>
    <row r="1183" spans="1:9" x14ac:dyDescent="0.3">
      <c r="A1183">
        <v>24898</v>
      </c>
      <c r="B1183">
        <v>113</v>
      </c>
      <c r="C1183" t="s">
        <v>109</v>
      </c>
      <c r="D1183">
        <v>122</v>
      </c>
      <c r="E1183" t="s">
        <v>28</v>
      </c>
      <c r="F1183" s="22">
        <v>45511</v>
      </c>
      <c r="G1183" t="s">
        <v>457</v>
      </c>
      <c r="H1183" t="s">
        <v>585</v>
      </c>
      <c r="I1183">
        <v>-703.98</v>
      </c>
    </row>
    <row r="1184" spans="1:9" x14ac:dyDescent="0.3">
      <c r="A1184">
        <v>24899</v>
      </c>
      <c r="B1184">
        <v>113</v>
      </c>
      <c r="C1184" t="s">
        <v>109</v>
      </c>
      <c r="D1184">
        <v>122</v>
      </c>
      <c r="E1184" t="s">
        <v>28</v>
      </c>
      <c r="F1184" s="22">
        <v>45511</v>
      </c>
      <c r="G1184" t="s">
        <v>457</v>
      </c>
      <c r="H1184" t="s">
        <v>783</v>
      </c>
      <c r="I1184">
        <v>-987.97</v>
      </c>
    </row>
    <row r="1185" spans="1:9" x14ac:dyDescent="0.3">
      <c r="A1185">
        <v>24900</v>
      </c>
      <c r="B1185">
        <v>113</v>
      </c>
      <c r="C1185" t="s">
        <v>109</v>
      </c>
      <c r="D1185">
        <v>122</v>
      </c>
      <c r="E1185" t="s">
        <v>28</v>
      </c>
      <c r="F1185" s="22">
        <v>45511</v>
      </c>
      <c r="G1185" t="s">
        <v>457</v>
      </c>
      <c r="H1185" t="s">
        <v>546</v>
      </c>
      <c r="I1185">
        <v>-690.88</v>
      </c>
    </row>
    <row r="1186" spans="1:9" x14ac:dyDescent="0.3">
      <c r="A1186">
        <v>24901</v>
      </c>
      <c r="B1186">
        <v>113</v>
      </c>
      <c r="C1186" t="s">
        <v>109</v>
      </c>
      <c r="D1186">
        <v>122</v>
      </c>
      <c r="E1186" t="s">
        <v>28</v>
      </c>
      <c r="F1186" s="22">
        <v>45511</v>
      </c>
      <c r="G1186" t="s">
        <v>457</v>
      </c>
      <c r="H1186" t="s">
        <v>497</v>
      </c>
      <c r="I1186">
        <v>-662.5</v>
      </c>
    </row>
    <row r="1187" spans="1:9" x14ac:dyDescent="0.3">
      <c r="A1187">
        <v>24902</v>
      </c>
      <c r="B1187">
        <v>113</v>
      </c>
      <c r="C1187" t="s">
        <v>109</v>
      </c>
      <c r="D1187">
        <v>122</v>
      </c>
      <c r="E1187" t="s">
        <v>28</v>
      </c>
      <c r="F1187" s="22">
        <v>45511</v>
      </c>
      <c r="G1187" t="s">
        <v>457</v>
      </c>
      <c r="H1187" t="s">
        <v>511</v>
      </c>
      <c r="I1187">
        <v>-917.2</v>
      </c>
    </row>
    <row r="1188" spans="1:9" x14ac:dyDescent="0.3">
      <c r="A1188">
        <v>24903</v>
      </c>
      <c r="B1188">
        <v>113</v>
      </c>
      <c r="C1188" t="s">
        <v>109</v>
      </c>
      <c r="D1188">
        <v>122</v>
      </c>
      <c r="E1188" t="s">
        <v>28</v>
      </c>
      <c r="F1188" s="22">
        <v>45511</v>
      </c>
      <c r="G1188" t="s">
        <v>457</v>
      </c>
      <c r="H1188" t="s">
        <v>507</v>
      </c>
      <c r="I1188">
        <v>-210</v>
      </c>
    </row>
    <row r="1189" spans="1:9" x14ac:dyDescent="0.3">
      <c r="A1189">
        <v>24904</v>
      </c>
      <c r="B1189">
        <v>113</v>
      </c>
      <c r="C1189" t="s">
        <v>109</v>
      </c>
      <c r="D1189">
        <v>122</v>
      </c>
      <c r="E1189" t="s">
        <v>28</v>
      </c>
      <c r="F1189" s="22">
        <v>45511</v>
      </c>
      <c r="G1189" t="s">
        <v>457</v>
      </c>
      <c r="H1189" t="s">
        <v>495</v>
      </c>
      <c r="I1189">
        <v>-871.64</v>
      </c>
    </row>
    <row r="1190" spans="1:9" x14ac:dyDescent="0.3">
      <c r="A1190">
        <v>24905</v>
      </c>
      <c r="B1190">
        <v>113</v>
      </c>
      <c r="C1190" t="s">
        <v>109</v>
      </c>
      <c r="D1190">
        <v>122</v>
      </c>
      <c r="E1190" t="s">
        <v>28</v>
      </c>
      <c r="F1190" s="22">
        <v>45511</v>
      </c>
      <c r="G1190" t="s">
        <v>457</v>
      </c>
      <c r="H1190" t="s">
        <v>489</v>
      </c>
      <c r="I1190">
        <v>-270</v>
      </c>
    </row>
    <row r="1191" spans="1:9" x14ac:dyDescent="0.3">
      <c r="A1191">
        <v>24906</v>
      </c>
      <c r="B1191">
        <v>113</v>
      </c>
      <c r="C1191" t="s">
        <v>109</v>
      </c>
      <c r="D1191">
        <v>122</v>
      </c>
      <c r="E1191" t="s">
        <v>28</v>
      </c>
      <c r="F1191" s="22">
        <v>45511</v>
      </c>
      <c r="G1191" t="s">
        <v>457</v>
      </c>
      <c r="H1191" t="s">
        <v>496</v>
      </c>
      <c r="I1191">
        <v>-1755</v>
      </c>
    </row>
    <row r="1192" spans="1:9" x14ac:dyDescent="0.3">
      <c r="A1192">
        <v>24907</v>
      </c>
      <c r="B1192">
        <v>113</v>
      </c>
      <c r="C1192" t="s">
        <v>109</v>
      </c>
      <c r="D1192">
        <v>122</v>
      </c>
      <c r="E1192" t="s">
        <v>28</v>
      </c>
      <c r="F1192" s="22">
        <v>45511</v>
      </c>
      <c r="G1192" t="s">
        <v>457</v>
      </c>
      <c r="H1192" t="s">
        <v>732</v>
      </c>
      <c r="I1192">
        <v>-253.74</v>
      </c>
    </row>
    <row r="1193" spans="1:9" x14ac:dyDescent="0.3">
      <c r="A1193">
        <v>24908</v>
      </c>
      <c r="B1193">
        <v>113</v>
      </c>
      <c r="C1193" t="s">
        <v>109</v>
      </c>
      <c r="D1193">
        <v>122</v>
      </c>
      <c r="E1193" t="s">
        <v>28</v>
      </c>
      <c r="F1193" s="22">
        <v>45511</v>
      </c>
      <c r="G1193" t="s">
        <v>457</v>
      </c>
      <c r="H1193" t="s">
        <v>544</v>
      </c>
      <c r="I1193">
        <v>-1916.76</v>
      </c>
    </row>
    <row r="1194" spans="1:9" x14ac:dyDescent="0.3">
      <c r="A1194">
        <v>24909</v>
      </c>
      <c r="B1194">
        <v>113</v>
      </c>
      <c r="C1194" t="s">
        <v>109</v>
      </c>
      <c r="D1194">
        <v>122</v>
      </c>
      <c r="E1194" t="s">
        <v>28</v>
      </c>
      <c r="F1194" s="22">
        <v>45511</v>
      </c>
      <c r="G1194" t="s">
        <v>457</v>
      </c>
      <c r="H1194" t="s">
        <v>475</v>
      </c>
      <c r="I1194">
        <v>-946.8</v>
      </c>
    </row>
    <row r="1195" spans="1:9" x14ac:dyDescent="0.3">
      <c r="A1195">
        <v>24910</v>
      </c>
      <c r="B1195">
        <v>113</v>
      </c>
      <c r="C1195" t="s">
        <v>109</v>
      </c>
      <c r="D1195">
        <v>122</v>
      </c>
      <c r="E1195" t="s">
        <v>28</v>
      </c>
      <c r="F1195" s="22">
        <v>45511</v>
      </c>
      <c r="G1195" t="s">
        <v>457</v>
      </c>
      <c r="H1195" t="s">
        <v>771</v>
      </c>
      <c r="I1195">
        <v>-143.75</v>
      </c>
    </row>
    <row r="1196" spans="1:9" x14ac:dyDescent="0.3">
      <c r="A1196">
        <v>24911</v>
      </c>
      <c r="B1196">
        <v>113</v>
      </c>
      <c r="C1196" t="s">
        <v>109</v>
      </c>
      <c r="D1196">
        <v>122</v>
      </c>
      <c r="E1196" t="s">
        <v>28</v>
      </c>
      <c r="F1196" s="22">
        <v>45511</v>
      </c>
      <c r="G1196" t="s">
        <v>457</v>
      </c>
      <c r="H1196" t="s">
        <v>784</v>
      </c>
      <c r="I1196">
        <v>-778</v>
      </c>
    </row>
    <row r="1197" spans="1:9" x14ac:dyDescent="0.3">
      <c r="A1197">
        <v>24912</v>
      </c>
      <c r="B1197">
        <v>113</v>
      </c>
      <c r="C1197" t="s">
        <v>109</v>
      </c>
      <c r="D1197">
        <v>122</v>
      </c>
      <c r="E1197" t="s">
        <v>28</v>
      </c>
      <c r="F1197" s="22">
        <v>45511</v>
      </c>
      <c r="G1197" t="s">
        <v>457</v>
      </c>
      <c r="H1197" t="s">
        <v>546</v>
      </c>
      <c r="I1197">
        <v>-479.95</v>
      </c>
    </row>
    <row r="1198" spans="1:9" x14ac:dyDescent="0.3">
      <c r="A1198">
        <v>24913</v>
      </c>
      <c r="B1198">
        <v>113</v>
      </c>
      <c r="C1198" t="s">
        <v>109</v>
      </c>
      <c r="D1198">
        <v>122</v>
      </c>
      <c r="E1198" t="s">
        <v>28</v>
      </c>
      <c r="F1198" s="22">
        <v>45511</v>
      </c>
      <c r="G1198" t="s">
        <v>457</v>
      </c>
      <c r="H1198" t="s">
        <v>750</v>
      </c>
      <c r="I1198">
        <v>-2818.89</v>
      </c>
    </row>
    <row r="1199" spans="1:9" x14ac:dyDescent="0.3">
      <c r="A1199">
        <v>24914</v>
      </c>
      <c r="B1199">
        <v>113</v>
      </c>
      <c r="C1199" t="s">
        <v>109</v>
      </c>
      <c r="D1199">
        <v>122</v>
      </c>
      <c r="E1199" t="s">
        <v>28</v>
      </c>
      <c r="F1199" s="22">
        <v>45511</v>
      </c>
      <c r="G1199" t="s">
        <v>457</v>
      </c>
      <c r="H1199" t="s">
        <v>479</v>
      </c>
      <c r="I1199">
        <v>-1515.4</v>
      </c>
    </row>
    <row r="1200" spans="1:9" x14ac:dyDescent="0.3">
      <c r="A1200">
        <v>24915</v>
      </c>
      <c r="B1200">
        <v>113</v>
      </c>
      <c r="C1200" t="s">
        <v>109</v>
      </c>
      <c r="D1200">
        <v>122</v>
      </c>
      <c r="E1200" t="s">
        <v>28</v>
      </c>
      <c r="F1200" s="22">
        <v>45511</v>
      </c>
      <c r="G1200" t="s">
        <v>457</v>
      </c>
      <c r="H1200" t="s">
        <v>593</v>
      </c>
      <c r="I1200">
        <v>-396</v>
      </c>
    </row>
    <row r="1201" spans="1:9" x14ac:dyDescent="0.3">
      <c r="A1201">
        <v>24916</v>
      </c>
      <c r="B1201">
        <v>113</v>
      </c>
      <c r="C1201" t="s">
        <v>109</v>
      </c>
      <c r="D1201">
        <v>122</v>
      </c>
      <c r="E1201" t="s">
        <v>28</v>
      </c>
      <c r="F1201" s="22">
        <v>45511</v>
      </c>
      <c r="G1201" t="s">
        <v>457</v>
      </c>
      <c r="H1201" t="s">
        <v>498</v>
      </c>
      <c r="I1201">
        <v>-16019.66</v>
      </c>
    </row>
    <row r="1202" spans="1:9" x14ac:dyDescent="0.3">
      <c r="A1202">
        <v>24917</v>
      </c>
      <c r="B1202">
        <v>113</v>
      </c>
      <c r="C1202" t="s">
        <v>109</v>
      </c>
      <c r="D1202">
        <v>122</v>
      </c>
      <c r="E1202" t="s">
        <v>28</v>
      </c>
      <c r="F1202" s="22">
        <v>45511</v>
      </c>
      <c r="G1202" t="s">
        <v>457</v>
      </c>
      <c r="H1202" t="s">
        <v>594</v>
      </c>
      <c r="I1202">
        <v>-850</v>
      </c>
    </row>
    <row r="1203" spans="1:9" x14ac:dyDescent="0.3">
      <c r="A1203">
        <v>24918</v>
      </c>
      <c r="B1203">
        <v>113</v>
      </c>
      <c r="C1203" t="s">
        <v>109</v>
      </c>
      <c r="D1203">
        <v>122</v>
      </c>
      <c r="E1203" t="s">
        <v>28</v>
      </c>
      <c r="F1203" s="22">
        <v>45511</v>
      </c>
      <c r="G1203" t="s">
        <v>457</v>
      </c>
      <c r="H1203" t="s">
        <v>785</v>
      </c>
      <c r="I1203">
        <v>-4339.17</v>
      </c>
    </row>
    <row r="1204" spans="1:9" x14ac:dyDescent="0.3">
      <c r="A1204">
        <v>24919</v>
      </c>
      <c r="B1204">
        <v>113</v>
      </c>
      <c r="C1204" t="s">
        <v>109</v>
      </c>
      <c r="D1204">
        <v>122</v>
      </c>
      <c r="E1204" t="s">
        <v>28</v>
      </c>
      <c r="F1204" s="22">
        <v>45511</v>
      </c>
      <c r="G1204" t="s">
        <v>457</v>
      </c>
      <c r="H1204" t="s">
        <v>786</v>
      </c>
      <c r="I1204">
        <v>-1782</v>
      </c>
    </row>
    <row r="1205" spans="1:9" x14ac:dyDescent="0.3">
      <c r="A1205">
        <v>24920</v>
      </c>
      <c r="B1205">
        <v>113</v>
      </c>
      <c r="C1205" t="s">
        <v>109</v>
      </c>
      <c r="D1205">
        <v>122</v>
      </c>
      <c r="E1205" t="s">
        <v>28</v>
      </c>
      <c r="F1205" s="22">
        <v>45511</v>
      </c>
      <c r="G1205" t="s">
        <v>457</v>
      </c>
      <c r="H1205" t="s">
        <v>787</v>
      </c>
      <c r="I1205">
        <v>-1740</v>
      </c>
    </row>
    <row r="1206" spans="1:9" x14ac:dyDescent="0.3">
      <c r="A1206">
        <v>24921</v>
      </c>
      <c r="B1206">
        <v>113</v>
      </c>
      <c r="C1206" t="s">
        <v>109</v>
      </c>
      <c r="D1206">
        <v>122</v>
      </c>
      <c r="E1206" t="s">
        <v>28</v>
      </c>
      <c r="F1206" s="22">
        <v>45511</v>
      </c>
      <c r="G1206" t="s">
        <v>457</v>
      </c>
      <c r="H1206" t="s">
        <v>788</v>
      </c>
      <c r="I1206">
        <v>-12.3</v>
      </c>
    </row>
    <row r="1207" spans="1:9" x14ac:dyDescent="0.3">
      <c r="A1207">
        <v>24922</v>
      </c>
      <c r="B1207">
        <v>113</v>
      </c>
      <c r="C1207" t="s">
        <v>109</v>
      </c>
      <c r="D1207">
        <v>122</v>
      </c>
      <c r="E1207" t="s">
        <v>28</v>
      </c>
      <c r="F1207" s="22">
        <v>45511</v>
      </c>
      <c r="G1207" t="s">
        <v>457</v>
      </c>
      <c r="H1207" t="s">
        <v>788</v>
      </c>
      <c r="I1207">
        <v>-12.3</v>
      </c>
    </row>
    <row r="1208" spans="1:9" x14ac:dyDescent="0.3">
      <c r="A1208">
        <v>24923</v>
      </c>
      <c r="B1208">
        <v>113</v>
      </c>
      <c r="C1208" t="s">
        <v>109</v>
      </c>
      <c r="D1208">
        <v>122</v>
      </c>
      <c r="E1208" t="s">
        <v>28</v>
      </c>
      <c r="F1208" s="22">
        <v>45511</v>
      </c>
      <c r="G1208" t="s">
        <v>457</v>
      </c>
      <c r="H1208" t="s">
        <v>788</v>
      </c>
      <c r="I1208">
        <v>-12.3</v>
      </c>
    </row>
    <row r="1209" spans="1:9" x14ac:dyDescent="0.3">
      <c r="A1209">
        <v>24924</v>
      </c>
      <c r="B1209">
        <v>113</v>
      </c>
      <c r="C1209" t="s">
        <v>109</v>
      </c>
      <c r="D1209">
        <v>122</v>
      </c>
      <c r="E1209" t="s">
        <v>28</v>
      </c>
      <c r="F1209" s="22">
        <v>45511</v>
      </c>
      <c r="G1209" t="s">
        <v>457</v>
      </c>
      <c r="H1209" t="s">
        <v>788</v>
      </c>
      <c r="I1209">
        <v>-12.3</v>
      </c>
    </row>
    <row r="1210" spans="1:9" x14ac:dyDescent="0.3">
      <c r="A1210">
        <v>24925</v>
      </c>
      <c r="B1210">
        <v>113</v>
      </c>
      <c r="C1210" t="s">
        <v>109</v>
      </c>
      <c r="D1210">
        <v>122</v>
      </c>
      <c r="E1210" t="s">
        <v>28</v>
      </c>
      <c r="F1210" s="22">
        <v>45511</v>
      </c>
      <c r="G1210" t="s">
        <v>457</v>
      </c>
      <c r="H1210" t="s">
        <v>788</v>
      </c>
      <c r="I1210">
        <v>-12.3</v>
      </c>
    </row>
    <row r="1211" spans="1:9" x14ac:dyDescent="0.3">
      <c r="A1211">
        <v>24926</v>
      </c>
      <c r="B1211">
        <v>113</v>
      </c>
      <c r="C1211" t="s">
        <v>109</v>
      </c>
      <c r="D1211">
        <v>122</v>
      </c>
      <c r="E1211" t="s">
        <v>28</v>
      </c>
      <c r="F1211" s="22">
        <v>45511</v>
      </c>
      <c r="G1211" t="s">
        <v>457</v>
      </c>
      <c r="H1211" t="s">
        <v>788</v>
      </c>
      <c r="I1211">
        <v>-12.3</v>
      </c>
    </row>
    <row r="1212" spans="1:9" x14ac:dyDescent="0.3">
      <c r="A1212">
        <v>24927</v>
      </c>
      <c r="B1212">
        <v>113</v>
      </c>
      <c r="C1212" t="s">
        <v>109</v>
      </c>
      <c r="D1212">
        <v>122</v>
      </c>
      <c r="E1212" t="s">
        <v>28</v>
      </c>
      <c r="F1212" s="22">
        <v>45511</v>
      </c>
      <c r="G1212" t="s">
        <v>457</v>
      </c>
      <c r="H1212" t="s">
        <v>788</v>
      </c>
      <c r="I1212">
        <v>-12.3</v>
      </c>
    </row>
    <row r="1213" spans="1:9" x14ac:dyDescent="0.3">
      <c r="A1213">
        <v>24928</v>
      </c>
      <c r="B1213">
        <v>113</v>
      </c>
      <c r="C1213" t="s">
        <v>109</v>
      </c>
      <c r="D1213">
        <v>122</v>
      </c>
      <c r="E1213" t="s">
        <v>28</v>
      </c>
      <c r="F1213" s="22">
        <v>45511</v>
      </c>
      <c r="G1213" t="s">
        <v>457</v>
      </c>
      <c r="H1213" t="s">
        <v>788</v>
      </c>
      <c r="I1213">
        <v>-12.3</v>
      </c>
    </row>
    <row r="1214" spans="1:9" x14ac:dyDescent="0.3">
      <c r="A1214">
        <v>24929</v>
      </c>
      <c r="B1214">
        <v>113</v>
      </c>
      <c r="C1214" t="s">
        <v>109</v>
      </c>
      <c r="D1214">
        <v>122</v>
      </c>
      <c r="E1214" t="s">
        <v>28</v>
      </c>
      <c r="F1214" s="22">
        <v>45511</v>
      </c>
      <c r="G1214" t="s">
        <v>457</v>
      </c>
      <c r="H1214" t="s">
        <v>788</v>
      </c>
      <c r="I1214">
        <v>-12.3</v>
      </c>
    </row>
    <row r="1215" spans="1:9" x14ac:dyDescent="0.3">
      <c r="A1215">
        <v>24930</v>
      </c>
      <c r="B1215">
        <v>113</v>
      </c>
      <c r="C1215" t="s">
        <v>109</v>
      </c>
      <c r="D1215">
        <v>122</v>
      </c>
      <c r="E1215" t="s">
        <v>28</v>
      </c>
      <c r="F1215" s="22">
        <v>45511</v>
      </c>
      <c r="G1215" t="s">
        <v>457</v>
      </c>
      <c r="H1215" t="s">
        <v>788</v>
      </c>
      <c r="I1215">
        <v>-12.3</v>
      </c>
    </row>
    <row r="1216" spans="1:9" x14ac:dyDescent="0.3">
      <c r="A1216">
        <v>24931</v>
      </c>
      <c r="B1216">
        <v>113</v>
      </c>
      <c r="C1216" t="s">
        <v>109</v>
      </c>
      <c r="D1216">
        <v>122</v>
      </c>
      <c r="E1216" t="s">
        <v>28</v>
      </c>
      <c r="F1216" s="22">
        <v>45511</v>
      </c>
      <c r="G1216" t="s">
        <v>457</v>
      </c>
      <c r="H1216" t="s">
        <v>788</v>
      </c>
      <c r="I1216">
        <v>-12.3</v>
      </c>
    </row>
    <row r="1217" spans="1:9" x14ac:dyDescent="0.3">
      <c r="A1217">
        <v>24932</v>
      </c>
      <c r="B1217">
        <v>113</v>
      </c>
      <c r="C1217" t="s">
        <v>109</v>
      </c>
      <c r="D1217">
        <v>122</v>
      </c>
      <c r="E1217" t="s">
        <v>28</v>
      </c>
      <c r="F1217" s="22">
        <v>45511</v>
      </c>
      <c r="G1217" t="s">
        <v>457</v>
      </c>
      <c r="H1217" t="s">
        <v>788</v>
      </c>
      <c r="I1217">
        <v>-12.3</v>
      </c>
    </row>
    <row r="1218" spans="1:9" x14ac:dyDescent="0.3">
      <c r="A1218">
        <v>24933</v>
      </c>
      <c r="B1218">
        <v>113</v>
      </c>
      <c r="C1218" t="s">
        <v>109</v>
      </c>
      <c r="D1218">
        <v>122</v>
      </c>
      <c r="E1218" t="s">
        <v>28</v>
      </c>
      <c r="F1218" s="22">
        <v>45511</v>
      </c>
      <c r="G1218" t="s">
        <v>457</v>
      </c>
      <c r="H1218" t="s">
        <v>788</v>
      </c>
      <c r="I1218">
        <v>-12.3</v>
      </c>
    </row>
    <row r="1219" spans="1:9" x14ac:dyDescent="0.3">
      <c r="A1219">
        <v>24934</v>
      </c>
      <c r="B1219">
        <v>113</v>
      </c>
      <c r="C1219" t="s">
        <v>109</v>
      </c>
      <c r="D1219">
        <v>122</v>
      </c>
      <c r="E1219" t="s">
        <v>28</v>
      </c>
      <c r="F1219" s="22">
        <v>45511</v>
      </c>
      <c r="G1219" t="s">
        <v>457</v>
      </c>
      <c r="H1219" t="s">
        <v>788</v>
      </c>
      <c r="I1219">
        <v>-12.3</v>
      </c>
    </row>
    <row r="1220" spans="1:9" x14ac:dyDescent="0.3">
      <c r="A1220">
        <v>24935</v>
      </c>
      <c r="B1220">
        <v>113</v>
      </c>
      <c r="C1220" t="s">
        <v>109</v>
      </c>
      <c r="D1220">
        <v>122</v>
      </c>
      <c r="E1220" t="s">
        <v>28</v>
      </c>
      <c r="F1220" s="22">
        <v>45511</v>
      </c>
      <c r="G1220" t="s">
        <v>457</v>
      </c>
      <c r="H1220" t="s">
        <v>788</v>
      </c>
      <c r="I1220">
        <v>-12.3</v>
      </c>
    </row>
    <row r="1221" spans="1:9" x14ac:dyDescent="0.3">
      <c r="A1221">
        <v>24936</v>
      </c>
      <c r="B1221">
        <v>113</v>
      </c>
      <c r="C1221" t="s">
        <v>109</v>
      </c>
      <c r="D1221">
        <v>122</v>
      </c>
      <c r="E1221" t="s">
        <v>28</v>
      </c>
      <c r="F1221" s="22">
        <v>45511</v>
      </c>
      <c r="G1221" t="s">
        <v>457</v>
      </c>
      <c r="H1221" t="s">
        <v>788</v>
      </c>
      <c r="I1221">
        <v>-12.3</v>
      </c>
    </row>
    <row r="1222" spans="1:9" x14ac:dyDescent="0.3">
      <c r="A1222">
        <v>24937</v>
      </c>
      <c r="B1222">
        <v>113</v>
      </c>
      <c r="C1222" t="s">
        <v>109</v>
      </c>
      <c r="D1222">
        <v>122</v>
      </c>
      <c r="E1222" t="s">
        <v>28</v>
      </c>
      <c r="F1222" s="22">
        <v>45511</v>
      </c>
      <c r="G1222" t="s">
        <v>457</v>
      </c>
      <c r="H1222" t="s">
        <v>788</v>
      </c>
      <c r="I1222">
        <v>-12.3</v>
      </c>
    </row>
    <row r="1223" spans="1:9" x14ac:dyDescent="0.3">
      <c r="A1223">
        <v>24938</v>
      </c>
      <c r="B1223">
        <v>113</v>
      </c>
      <c r="C1223" t="s">
        <v>109</v>
      </c>
      <c r="D1223">
        <v>122</v>
      </c>
      <c r="E1223" t="s">
        <v>28</v>
      </c>
      <c r="F1223" s="22">
        <v>45511</v>
      </c>
      <c r="G1223" t="s">
        <v>457</v>
      </c>
      <c r="H1223" t="s">
        <v>788</v>
      </c>
      <c r="I1223">
        <v>-12.3</v>
      </c>
    </row>
    <row r="1224" spans="1:9" x14ac:dyDescent="0.3">
      <c r="A1224">
        <v>24939</v>
      </c>
      <c r="B1224">
        <v>113</v>
      </c>
      <c r="C1224" t="s">
        <v>109</v>
      </c>
      <c r="D1224">
        <v>122</v>
      </c>
      <c r="E1224" t="s">
        <v>28</v>
      </c>
      <c r="F1224" s="22">
        <v>45511</v>
      </c>
      <c r="G1224" t="s">
        <v>457</v>
      </c>
      <c r="H1224" t="s">
        <v>788</v>
      </c>
      <c r="I1224">
        <v>-12.3</v>
      </c>
    </row>
    <row r="1225" spans="1:9" x14ac:dyDescent="0.3">
      <c r="A1225">
        <v>24940</v>
      </c>
      <c r="B1225">
        <v>113</v>
      </c>
      <c r="C1225" t="s">
        <v>109</v>
      </c>
      <c r="D1225">
        <v>122</v>
      </c>
      <c r="E1225" t="s">
        <v>28</v>
      </c>
      <c r="F1225" s="22">
        <v>45511</v>
      </c>
      <c r="G1225" t="s">
        <v>457</v>
      </c>
      <c r="H1225" t="s">
        <v>788</v>
      </c>
      <c r="I1225">
        <v>-12.3</v>
      </c>
    </row>
    <row r="1226" spans="1:9" x14ac:dyDescent="0.3">
      <c r="A1226">
        <v>24941</v>
      </c>
      <c r="B1226">
        <v>113</v>
      </c>
      <c r="C1226" t="s">
        <v>109</v>
      </c>
      <c r="D1226">
        <v>122</v>
      </c>
      <c r="E1226" t="s">
        <v>28</v>
      </c>
      <c r="F1226" s="22">
        <v>45511</v>
      </c>
      <c r="G1226" t="s">
        <v>457</v>
      </c>
      <c r="H1226" t="s">
        <v>789</v>
      </c>
      <c r="I1226">
        <v>-3.5</v>
      </c>
    </row>
    <row r="1227" spans="1:9" x14ac:dyDescent="0.3">
      <c r="A1227">
        <v>24862</v>
      </c>
      <c r="B1227">
        <v>113</v>
      </c>
      <c r="C1227" t="s">
        <v>109</v>
      </c>
      <c r="D1227">
        <v>122</v>
      </c>
      <c r="E1227" t="s">
        <v>28</v>
      </c>
      <c r="F1227" s="22">
        <v>45510</v>
      </c>
      <c r="G1227" t="s">
        <v>454</v>
      </c>
      <c r="H1227" t="s">
        <v>790</v>
      </c>
      <c r="I1227">
        <v>189</v>
      </c>
    </row>
    <row r="1228" spans="1:9" x14ac:dyDescent="0.3">
      <c r="A1228">
        <v>24863</v>
      </c>
      <c r="B1228">
        <v>113</v>
      </c>
      <c r="C1228" t="s">
        <v>109</v>
      </c>
      <c r="D1228">
        <v>122</v>
      </c>
      <c r="E1228" t="s">
        <v>28</v>
      </c>
      <c r="F1228" s="22">
        <v>45510</v>
      </c>
      <c r="G1228" t="s">
        <v>454</v>
      </c>
      <c r="H1228" t="s">
        <v>625</v>
      </c>
      <c r="I1228">
        <v>8016.34</v>
      </c>
    </row>
    <row r="1229" spans="1:9" x14ac:dyDescent="0.3">
      <c r="A1229">
        <v>24864</v>
      </c>
      <c r="B1229">
        <v>113</v>
      </c>
      <c r="C1229" t="s">
        <v>109</v>
      </c>
      <c r="D1229">
        <v>122</v>
      </c>
      <c r="E1229" t="s">
        <v>28</v>
      </c>
      <c r="F1229" s="22">
        <v>45510</v>
      </c>
      <c r="G1229" t="s">
        <v>454</v>
      </c>
      <c r="H1229" t="s">
        <v>459</v>
      </c>
      <c r="I1229">
        <v>169.56</v>
      </c>
    </row>
    <row r="1230" spans="1:9" x14ac:dyDescent="0.3">
      <c r="A1230">
        <v>24810</v>
      </c>
      <c r="B1230">
        <v>113</v>
      </c>
      <c r="C1230" t="s">
        <v>109</v>
      </c>
      <c r="D1230">
        <v>122</v>
      </c>
      <c r="E1230" t="s">
        <v>28</v>
      </c>
      <c r="F1230" s="22">
        <v>45509</v>
      </c>
      <c r="G1230" t="s">
        <v>454</v>
      </c>
      <c r="H1230" t="s">
        <v>504</v>
      </c>
      <c r="I1230">
        <v>3887</v>
      </c>
    </row>
    <row r="1231" spans="1:9" x14ac:dyDescent="0.3">
      <c r="A1231">
        <v>24811</v>
      </c>
      <c r="B1231">
        <v>113</v>
      </c>
      <c r="C1231" t="s">
        <v>109</v>
      </c>
      <c r="D1231">
        <v>122</v>
      </c>
      <c r="E1231" t="s">
        <v>28</v>
      </c>
      <c r="F1231" s="22">
        <v>45509</v>
      </c>
      <c r="G1231" t="s">
        <v>454</v>
      </c>
      <c r="H1231" t="s">
        <v>625</v>
      </c>
      <c r="I1231">
        <v>5084.55</v>
      </c>
    </row>
    <row r="1232" spans="1:9" x14ac:dyDescent="0.3">
      <c r="A1232">
        <v>24812</v>
      </c>
      <c r="B1232">
        <v>113</v>
      </c>
      <c r="C1232" t="s">
        <v>109</v>
      </c>
      <c r="D1232">
        <v>122</v>
      </c>
      <c r="E1232" t="s">
        <v>28</v>
      </c>
      <c r="F1232" s="22">
        <v>45509</v>
      </c>
      <c r="G1232" t="s">
        <v>454</v>
      </c>
      <c r="H1232" t="s">
        <v>502</v>
      </c>
      <c r="I1232">
        <v>117</v>
      </c>
    </row>
    <row r="1233" spans="1:9" x14ac:dyDescent="0.3">
      <c r="A1233">
        <v>24813</v>
      </c>
      <c r="B1233">
        <v>113</v>
      </c>
      <c r="C1233" t="s">
        <v>109</v>
      </c>
      <c r="D1233">
        <v>122</v>
      </c>
      <c r="E1233" t="s">
        <v>28</v>
      </c>
      <c r="F1233" s="22">
        <v>45509</v>
      </c>
      <c r="G1233" t="s">
        <v>454</v>
      </c>
      <c r="H1233" t="s">
        <v>459</v>
      </c>
      <c r="I1233">
        <v>231.33</v>
      </c>
    </row>
    <row r="1234" spans="1:9" x14ac:dyDescent="0.3">
      <c r="A1234">
        <v>24814</v>
      </c>
      <c r="B1234">
        <v>113</v>
      </c>
      <c r="C1234" t="s">
        <v>109</v>
      </c>
      <c r="D1234">
        <v>122</v>
      </c>
      <c r="E1234" t="s">
        <v>28</v>
      </c>
      <c r="F1234" s="22">
        <v>45509</v>
      </c>
      <c r="G1234" t="s">
        <v>454</v>
      </c>
      <c r="H1234" t="s">
        <v>791</v>
      </c>
      <c r="I1234">
        <v>57.6</v>
      </c>
    </row>
    <row r="1235" spans="1:9" x14ac:dyDescent="0.3">
      <c r="A1235">
        <v>24815</v>
      </c>
      <c r="B1235">
        <v>113</v>
      </c>
      <c r="C1235" t="s">
        <v>109</v>
      </c>
      <c r="D1235">
        <v>122</v>
      </c>
      <c r="E1235" t="s">
        <v>28</v>
      </c>
      <c r="F1235" s="22">
        <v>45509</v>
      </c>
      <c r="G1235" t="s">
        <v>454</v>
      </c>
      <c r="H1235" t="s">
        <v>792</v>
      </c>
      <c r="I1235">
        <v>29215</v>
      </c>
    </row>
    <row r="1236" spans="1:9" x14ac:dyDescent="0.3">
      <c r="A1236">
        <v>24816</v>
      </c>
      <c r="B1236">
        <v>113</v>
      </c>
      <c r="C1236" t="s">
        <v>109</v>
      </c>
      <c r="D1236">
        <v>122</v>
      </c>
      <c r="E1236" t="s">
        <v>28</v>
      </c>
      <c r="F1236" s="22">
        <v>45509</v>
      </c>
      <c r="G1236" t="s">
        <v>454</v>
      </c>
      <c r="H1236" t="s">
        <v>793</v>
      </c>
      <c r="I1236">
        <v>238275.93</v>
      </c>
    </row>
    <row r="1237" spans="1:9" x14ac:dyDescent="0.3">
      <c r="A1237">
        <v>24817</v>
      </c>
      <c r="B1237">
        <v>113</v>
      </c>
      <c r="C1237" t="s">
        <v>109</v>
      </c>
      <c r="D1237">
        <v>122</v>
      </c>
      <c r="E1237" t="s">
        <v>28</v>
      </c>
      <c r="F1237" s="22">
        <v>45509</v>
      </c>
      <c r="G1237" t="s">
        <v>454</v>
      </c>
      <c r="H1237" t="s">
        <v>794</v>
      </c>
      <c r="I1237">
        <v>14079.6</v>
      </c>
    </row>
    <row r="1238" spans="1:9" x14ac:dyDescent="0.3">
      <c r="A1238">
        <v>24818</v>
      </c>
      <c r="B1238">
        <v>113</v>
      </c>
      <c r="C1238" t="s">
        <v>109</v>
      </c>
      <c r="D1238">
        <v>122</v>
      </c>
      <c r="E1238" t="s">
        <v>28</v>
      </c>
      <c r="F1238" s="22">
        <v>45509</v>
      </c>
      <c r="G1238" t="s">
        <v>457</v>
      </c>
      <c r="H1238" t="s">
        <v>532</v>
      </c>
      <c r="I1238">
        <v>-73148.39</v>
      </c>
    </row>
    <row r="1239" spans="1:9" x14ac:dyDescent="0.3">
      <c r="A1239">
        <v>24819</v>
      </c>
      <c r="B1239">
        <v>113</v>
      </c>
      <c r="C1239" t="s">
        <v>109</v>
      </c>
      <c r="D1239">
        <v>122</v>
      </c>
      <c r="E1239" t="s">
        <v>28</v>
      </c>
      <c r="F1239" s="22">
        <v>45509</v>
      </c>
      <c r="G1239" t="s">
        <v>457</v>
      </c>
      <c r="H1239" t="s">
        <v>795</v>
      </c>
      <c r="I1239">
        <v>-10000</v>
      </c>
    </row>
    <row r="1240" spans="1:9" x14ac:dyDescent="0.3">
      <c r="A1240">
        <v>24820</v>
      </c>
      <c r="B1240">
        <v>113</v>
      </c>
      <c r="C1240" t="s">
        <v>109</v>
      </c>
      <c r="D1240">
        <v>122</v>
      </c>
      <c r="E1240" t="s">
        <v>28</v>
      </c>
      <c r="F1240" s="22">
        <v>45509</v>
      </c>
      <c r="G1240" t="s">
        <v>457</v>
      </c>
      <c r="H1240" t="s">
        <v>466</v>
      </c>
      <c r="I1240">
        <v>-9120</v>
      </c>
    </row>
    <row r="1241" spans="1:9" x14ac:dyDescent="0.3">
      <c r="A1241">
        <v>24821</v>
      </c>
      <c r="B1241">
        <v>113</v>
      </c>
      <c r="C1241" t="s">
        <v>109</v>
      </c>
      <c r="D1241">
        <v>122</v>
      </c>
      <c r="E1241" t="s">
        <v>28</v>
      </c>
      <c r="F1241" s="22">
        <v>45509</v>
      </c>
      <c r="G1241" t="s">
        <v>457</v>
      </c>
      <c r="H1241" t="s">
        <v>620</v>
      </c>
      <c r="I1241">
        <v>-10000</v>
      </c>
    </row>
    <row r="1242" spans="1:9" x14ac:dyDescent="0.3">
      <c r="A1242">
        <v>24822</v>
      </c>
      <c r="B1242">
        <v>113</v>
      </c>
      <c r="C1242" t="s">
        <v>109</v>
      </c>
      <c r="D1242">
        <v>122</v>
      </c>
      <c r="E1242" t="s">
        <v>28</v>
      </c>
      <c r="F1242" s="22">
        <v>45509</v>
      </c>
      <c r="G1242" t="s">
        <v>457</v>
      </c>
      <c r="H1242" t="s">
        <v>796</v>
      </c>
      <c r="I1242">
        <v>-3293.17</v>
      </c>
    </row>
    <row r="1243" spans="1:9" x14ac:dyDescent="0.3">
      <c r="A1243">
        <v>24823</v>
      </c>
      <c r="B1243">
        <v>113</v>
      </c>
      <c r="C1243" t="s">
        <v>109</v>
      </c>
      <c r="D1243">
        <v>122</v>
      </c>
      <c r="E1243" t="s">
        <v>28</v>
      </c>
      <c r="F1243" s="22">
        <v>45509</v>
      </c>
      <c r="G1243" t="s">
        <v>457</v>
      </c>
      <c r="H1243" t="s">
        <v>797</v>
      </c>
      <c r="I1243">
        <v>-2523.7800000000002</v>
      </c>
    </row>
    <row r="1244" spans="1:9" x14ac:dyDescent="0.3">
      <c r="A1244">
        <v>24824</v>
      </c>
      <c r="B1244">
        <v>113</v>
      </c>
      <c r="C1244" t="s">
        <v>109</v>
      </c>
      <c r="D1244">
        <v>122</v>
      </c>
      <c r="E1244" t="s">
        <v>28</v>
      </c>
      <c r="F1244" s="22">
        <v>45509</v>
      </c>
      <c r="G1244" t="s">
        <v>457</v>
      </c>
      <c r="H1244" t="s">
        <v>798</v>
      </c>
      <c r="I1244">
        <v>-1887.14</v>
      </c>
    </row>
    <row r="1245" spans="1:9" x14ac:dyDescent="0.3">
      <c r="A1245">
        <v>24825</v>
      </c>
      <c r="B1245">
        <v>113</v>
      </c>
      <c r="C1245" t="s">
        <v>109</v>
      </c>
      <c r="D1245">
        <v>122</v>
      </c>
      <c r="E1245" t="s">
        <v>28</v>
      </c>
      <c r="F1245" s="22">
        <v>45509</v>
      </c>
      <c r="G1245" t="s">
        <v>457</v>
      </c>
      <c r="H1245" t="s">
        <v>542</v>
      </c>
      <c r="I1245">
        <v>-1056</v>
      </c>
    </row>
    <row r="1246" spans="1:9" x14ac:dyDescent="0.3">
      <c r="A1246">
        <v>24826</v>
      </c>
      <c r="B1246">
        <v>113</v>
      </c>
      <c r="C1246" t="s">
        <v>109</v>
      </c>
      <c r="D1246">
        <v>122</v>
      </c>
      <c r="E1246" t="s">
        <v>28</v>
      </c>
      <c r="F1246" s="22">
        <v>45509</v>
      </c>
      <c r="G1246" t="s">
        <v>457</v>
      </c>
      <c r="H1246" t="s">
        <v>546</v>
      </c>
      <c r="I1246">
        <v>-596.53</v>
      </c>
    </row>
    <row r="1247" spans="1:9" x14ac:dyDescent="0.3">
      <c r="A1247">
        <v>24827</v>
      </c>
      <c r="B1247">
        <v>113</v>
      </c>
      <c r="C1247" t="s">
        <v>109</v>
      </c>
      <c r="D1247">
        <v>122</v>
      </c>
      <c r="E1247" t="s">
        <v>28</v>
      </c>
      <c r="F1247" s="22">
        <v>45509</v>
      </c>
      <c r="G1247" t="s">
        <v>457</v>
      </c>
      <c r="H1247" t="s">
        <v>573</v>
      </c>
      <c r="I1247">
        <v>-39</v>
      </c>
    </row>
    <row r="1248" spans="1:9" x14ac:dyDescent="0.3">
      <c r="A1248">
        <v>24828</v>
      </c>
      <c r="B1248">
        <v>113</v>
      </c>
      <c r="C1248" t="s">
        <v>109</v>
      </c>
      <c r="D1248">
        <v>122</v>
      </c>
      <c r="E1248" t="s">
        <v>28</v>
      </c>
      <c r="F1248" s="22">
        <v>45509</v>
      </c>
      <c r="G1248" t="s">
        <v>457</v>
      </c>
      <c r="H1248" t="s">
        <v>497</v>
      </c>
      <c r="I1248">
        <v>-740</v>
      </c>
    </row>
    <row r="1249" spans="1:9" x14ac:dyDescent="0.3">
      <c r="A1249">
        <v>24829</v>
      </c>
      <c r="B1249">
        <v>113</v>
      </c>
      <c r="C1249" t="s">
        <v>109</v>
      </c>
      <c r="D1249">
        <v>122</v>
      </c>
      <c r="E1249" t="s">
        <v>28</v>
      </c>
      <c r="F1249" s="22">
        <v>45509</v>
      </c>
      <c r="G1249" t="s">
        <v>457</v>
      </c>
      <c r="H1249" t="s">
        <v>568</v>
      </c>
      <c r="I1249">
        <v>-625.79</v>
      </c>
    </row>
    <row r="1250" spans="1:9" x14ac:dyDescent="0.3">
      <c r="A1250">
        <v>24830</v>
      </c>
      <c r="B1250">
        <v>113</v>
      </c>
      <c r="C1250" t="s">
        <v>109</v>
      </c>
      <c r="D1250">
        <v>122</v>
      </c>
      <c r="E1250" t="s">
        <v>28</v>
      </c>
      <c r="F1250" s="22">
        <v>45509</v>
      </c>
      <c r="G1250" t="s">
        <v>457</v>
      </c>
      <c r="H1250" t="s">
        <v>635</v>
      </c>
      <c r="I1250">
        <v>-411.5</v>
      </c>
    </row>
    <row r="1251" spans="1:9" x14ac:dyDescent="0.3">
      <c r="A1251">
        <v>24831</v>
      </c>
      <c r="B1251">
        <v>113</v>
      </c>
      <c r="C1251" t="s">
        <v>109</v>
      </c>
      <c r="D1251">
        <v>122</v>
      </c>
      <c r="E1251" t="s">
        <v>28</v>
      </c>
      <c r="F1251" s="22">
        <v>45509</v>
      </c>
      <c r="G1251" t="s">
        <v>457</v>
      </c>
      <c r="H1251" t="s">
        <v>482</v>
      </c>
      <c r="I1251">
        <v>-880.55</v>
      </c>
    </row>
    <row r="1252" spans="1:9" x14ac:dyDescent="0.3">
      <c r="A1252">
        <v>24832</v>
      </c>
      <c r="B1252">
        <v>113</v>
      </c>
      <c r="C1252" t="s">
        <v>109</v>
      </c>
      <c r="D1252">
        <v>122</v>
      </c>
      <c r="E1252" t="s">
        <v>28</v>
      </c>
      <c r="F1252" s="22">
        <v>45509</v>
      </c>
      <c r="G1252" t="s">
        <v>457</v>
      </c>
      <c r="H1252" t="s">
        <v>482</v>
      </c>
      <c r="I1252">
        <v>-1144.71</v>
      </c>
    </row>
    <row r="1253" spans="1:9" x14ac:dyDescent="0.3">
      <c r="A1253">
        <v>24833</v>
      </c>
      <c r="B1253">
        <v>113</v>
      </c>
      <c r="C1253" t="s">
        <v>109</v>
      </c>
      <c r="D1253">
        <v>122</v>
      </c>
      <c r="E1253" t="s">
        <v>28</v>
      </c>
      <c r="F1253" s="22">
        <v>45509</v>
      </c>
      <c r="G1253" t="s">
        <v>457</v>
      </c>
      <c r="H1253" t="s">
        <v>522</v>
      </c>
      <c r="I1253">
        <v>-4212.04</v>
      </c>
    </row>
    <row r="1254" spans="1:9" x14ac:dyDescent="0.3">
      <c r="A1254">
        <v>24834</v>
      </c>
      <c r="B1254">
        <v>113</v>
      </c>
      <c r="C1254" t="s">
        <v>109</v>
      </c>
      <c r="D1254">
        <v>122</v>
      </c>
      <c r="E1254" t="s">
        <v>28</v>
      </c>
      <c r="F1254" s="22">
        <v>45509</v>
      </c>
      <c r="G1254" t="s">
        <v>457</v>
      </c>
      <c r="H1254" t="s">
        <v>573</v>
      </c>
      <c r="I1254">
        <v>-973.7</v>
      </c>
    </row>
    <row r="1255" spans="1:9" x14ac:dyDescent="0.3">
      <c r="A1255">
        <v>24835</v>
      </c>
      <c r="B1255">
        <v>113</v>
      </c>
      <c r="C1255" t="s">
        <v>109</v>
      </c>
      <c r="D1255">
        <v>122</v>
      </c>
      <c r="E1255" t="s">
        <v>28</v>
      </c>
      <c r="F1255" s="22">
        <v>45509</v>
      </c>
      <c r="G1255" t="s">
        <v>457</v>
      </c>
      <c r="H1255" t="s">
        <v>503</v>
      </c>
      <c r="I1255">
        <v>-251.7</v>
      </c>
    </row>
    <row r="1256" spans="1:9" x14ac:dyDescent="0.3">
      <c r="A1256">
        <v>24836</v>
      </c>
      <c r="B1256">
        <v>113</v>
      </c>
      <c r="C1256" t="s">
        <v>109</v>
      </c>
      <c r="D1256">
        <v>122</v>
      </c>
      <c r="E1256" t="s">
        <v>28</v>
      </c>
      <c r="F1256" s="22">
        <v>45509</v>
      </c>
      <c r="G1256" t="s">
        <v>457</v>
      </c>
      <c r="H1256" t="s">
        <v>503</v>
      </c>
      <c r="I1256">
        <v>-2279.48</v>
      </c>
    </row>
    <row r="1257" spans="1:9" x14ac:dyDescent="0.3">
      <c r="A1257">
        <v>24837</v>
      </c>
      <c r="B1257">
        <v>113</v>
      </c>
      <c r="C1257" t="s">
        <v>109</v>
      </c>
      <c r="D1257">
        <v>122</v>
      </c>
      <c r="E1257" t="s">
        <v>28</v>
      </c>
      <c r="F1257" s="22">
        <v>45509</v>
      </c>
      <c r="G1257" t="s">
        <v>457</v>
      </c>
      <c r="H1257" t="s">
        <v>524</v>
      </c>
      <c r="I1257">
        <v>-2349.7199999999998</v>
      </c>
    </row>
    <row r="1258" spans="1:9" x14ac:dyDescent="0.3">
      <c r="A1258">
        <v>24838</v>
      </c>
      <c r="B1258">
        <v>113</v>
      </c>
      <c r="C1258" t="s">
        <v>109</v>
      </c>
      <c r="D1258">
        <v>122</v>
      </c>
      <c r="E1258" t="s">
        <v>28</v>
      </c>
      <c r="F1258" s="22">
        <v>45509</v>
      </c>
      <c r="G1258" t="s">
        <v>457</v>
      </c>
      <c r="H1258" t="s">
        <v>493</v>
      </c>
      <c r="I1258">
        <v>-705.6</v>
      </c>
    </row>
    <row r="1259" spans="1:9" x14ac:dyDescent="0.3">
      <c r="A1259">
        <v>24839</v>
      </c>
      <c r="B1259">
        <v>113</v>
      </c>
      <c r="C1259" t="s">
        <v>109</v>
      </c>
      <c r="D1259">
        <v>122</v>
      </c>
      <c r="E1259" t="s">
        <v>28</v>
      </c>
      <c r="F1259" s="22">
        <v>45509</v>
      </c>
      <c r="G1259" t="s">
        <v>457</v>
      </c>
      <c r="H1259" t="s">
        <v>473</v>
      </c>
      <c r="I1259">
        <v>-396</v>
      </c>
    </row>
    <row r="1260" spans="1:9" x14ac:dyDescent="0.3">
      <c r="A1260">
        <v>24840</v>
      </c>
      <c r="B1260">
        <v>113</v>
      </c>
      <c r="C1260" t="s">
        <v>109</v>
      </c>
      <c r="D1260">
        <v>122</v>
      </c>
      <c r="E1260" t="s">
        <v>28</v>
      </c>
      <c r="F1260" s="22">
        <v>45509</v>
      </c>
      <c r="G1260" t="s">
        <v>457</v>
      </c>
      <c r="H1260" t="s">
        <v>551</v>
      </c>
      <c r="I1260">
        <v>-422.12</v>
      </c>
    </row>
    <row r="1261" spans="1:9" x14ac:dyDescent="0.3">
      <c r="A1261">
        <v>24841</v>
      </c>
      <c r="B1261">
        <v>113</v>
      </c>
      <c r="C1261" t="s">
        <v>109</v>
      </c>
      <c r="D1261">
        <v>122</v>
      </c>
      <c r="E1261" t="s">
        <v>28</v>
      </c>
      <c r="F1261" s="22">
        <v>45509</v>
      </c>
      <c r="G1261" t="s">
        <v>457</v>
      </c>
      <c r="H1261" t="s">
        <v>732</v>
      </c>
      <c r="I1261">
        <v>-87.36</v>
      </c>
    </row>
    <row r="1262" spans="1:9" x14ac:dyDescent="0.3">
      <c r="A1262">
        <v>24842</v>
      </c>
      <c r="B1262">
        <v>113</v>
      </c>
      <c r="C1262" t="s">
        <v>109</v>
      </c>
      <c r="D1262">
        <v>122</v>
      </c>
      <c r="E1262" t="s">
        <v>28</v>
      </c>
      <c r="F1262" s="22">
        <v>45509</v>
      </c>
      <c r="G1262" t="s">
        <v>457</v>
      </c>
      <c r="H1262" t="s">
        <v>522</v>
      </c>
      <c r="I1262">
        <v>-1112.78</v>
      </c>
    </row>
    <row r="1263" spans="1:9" x14ac:dyDescent="0.3">
      <c r="A1263">
        <v>24843</v>
      </c>
      <c r="B1263">
        <v>113</v>
      </c>
      <c r="C1263" t="s">
        <v>109</v>
      </c>
      <c r="D1263">
        <v>122</v>
      </c>
      <c r="E1263" t="s">
        <v>28</v>
      </c>
      <c r="F1263" s="22">
        <v>45509</v>
      </c>
      <c r="G1263" t="s">
        <v>457</v>
      </c>
      <c r="H1263" t="s">
        <v>518</v>
      </c>
      <c r="I1263">
        <v>-4512.8500000000004</v>
      </c>
    </row>
    <row r="1264" spans="1:9" x14ac:dyDescent="0.3">
      <c r="A1264">
        <v>24844</v>
      </c>
      <c r="B1264">
        <v>113</v>
      </c>
      <c r="C1264" t="s">
        <v>109</v>
      </c>
      <c r="D1264">
        <v>122</v>
      </c>
      <c r="E1264" t="s">
        <v>28</v>
      </c>
      <c r="F1264" s="22">
        <v>45509</v>
      </c>
      <c r="G1264" t="s">
        <v>457</v>
      </c>
      <c r="H1264" t="s">
        <v>518</v>
      </c>
      <c r="I1264">
        <v>-4863.26</v>
      </c>
    </row>
    <row r="1265" spans="1:9" x14ac:dyDescent="0.3">
      <c r="A1265">
        <v>24845</v>
      </c>
      <c r="B1265">
        <v>113</v>
      </c>
      <c r="C1265" t="s">
        <v>109</v>
      </c>
      <c r="D1265">
        <v>122</v>
      </c>
      <c r="E1265" t="s">
        <v>28</v>
      </c>
      <c r="F1265" s="22">
        <v>45509</v>
      </c>
      <c r="G1265" t="s">
        <v>457</v>
      </c>
      <c r="H1265" t="s">
        <v>520</v>
      </c>
      <c r="I1265">
        <v>-1176</v>
      </c>
    </row>
    <row r="1266" spans="1:9" x14ac:dyDescent="0.3">
      <c r="A1266">
        <v>24846</v>
      </c>
      <c r="B1266">
        <v>113</v>
      </c>
      <c r="C1266" t="s">
        <v>109</v>
      </c>
      <c r="D1266">
        <v>122</v>
      </c>
      <c r="E1266" t="s">
        <v>28</v>
      </c>
      <c r="F1266" s="22">
        <v>45509</v>
      </c>
      <c r="G1266" t="s">
        <v>457</v>
      </c>
      <c r="H1266" t="s">
        <v>510</v>
      </c>
      <c r="I1266">
        <v>-2837.29</v>
      </c>
    </row>
    <row r="1267" spans="1:9" x14ac:dyDescent="0.3">
      <c r="A1267">
        <v>24847</v>
      </c>
      <c r="B1267">
        <v>113</v>
      </c>
      <c r="C1267" t="s">
        <v>109</v>
      </c>
      <c r="D1267">
        <v>122</v>
      </c>
      <c r="E1267" t="s">
        <v>28</v>
      </c>
      <c r="F1267" s="22">
        <v>45509</v>
      </c>
      <c r="G1267" t="s">
        <v>457</v>
      </c>
      <c r="H1267" t="s">
        <v>497</v>
      </c>
      <c r="I1267">
        <v>-1140.4000000000001</v>
      </c>
    </row>
    <row r="1268" spans="1:9" x14ac:dyDescent="0.3">
      <c r="A1268">
        <v>24848</v>
      </c>
      <c r="B1268">
        <v>113</v>
      </c>
      <c r="C1268" t="s">
        <v>109</v>
      </c>
      <c r="D1268">
        <v>122</v>
      </c>
      <c r="E1268" t="s">
        <v>28</v>
      </c>
      <c r="F1268" s="22">
        <v>45509</v>
      </c>
      <c r="G1268" t="s">
        <v>457</v>
      </c>
      <c r="H1268" t="s">
        <v>522</v>
      </c>
      <c r="I1268">
        <v>-3843.86</v>
      </c>
    </row>
    <row r="1269" spans="1:9" x14ac:dyDescent="0.3">
      <c r="A1269">
        <v>24849</v>
      </c>
      <c r="B1269">
        <v>113</v>
      </c>
      <c r="C1269" t="s">
        <v>109</v>
      </c>
      <c r="D1269">
        <v>122</v>
      </c>
      <c r="E1269" t="s">
        <v>28</v>
      </c>
      <c r="F1269" s="22">
        <v>45509</v>
      </c>
      <c r="G1269" t="s">
        <v>457</v>
      </c>
      <c r="H1269" t="s">
        <v>527</v>
      </c>
      <c r="I1269">
        <v>-1114.4000000000001</v>
      </c>
    </row>
    <row r="1270" spans="1:9" x14ac:dyDescent="0.3">
      <c r="A1270">
        <v>24850</v>
      </c>
      <c r="B1270">
        <v>113</v>
      </c>
      <c r="C1270" t="s">
        <v>109</v>
      </c>
      <c r="D1270">
        <v>122</v>
      </c>
      <c r="E1270" t="s">
        <v>28</v>
      </c>
      <c r="F1270" s="22">
        <v>45509</v>
      </c>
      <c r="G1270" t="s">
        <v>457</v>
      </c>
      <c r="H1270" t="s">
        <v>507</v>
      </c>
      <c r="I1270">
        <v>-1033.28</v>
      </c>
    </row>
    <row r="1271" spans="1:9" x14ac:dyDescent="0.3">
      <c r="A1271">
        <v>24851</v>
      </c>
      <c r="B1271">
        <v>113</v>
      </c>
      <c r="C1271" t="s">
        <v>109</v>
      </c>
      <c r="D1271">
        <v>122</v>
      </c>
      <c r="E1271" t="s">
        <v>28</v>
      </c>
      <c r="F1271" s="22">
        <v>45509</v>
      </c>
      <c r="G1271" t="s">
        <v>457</v>
      </c>
      <c r="H1271" t="s">
        <v>566</v>
      </c>
      <c r="I1271">
        <v>-956</v>
      </c>
    </row>
    <row r="1272" spans="1:9" x14ac:dyDescent="0.3">
      <c r="A1272">
        <v>24852</v>
      </c>
      <c r="B1272">
        <v>113</v>
      </c>
      <c r="C1272" t="s">
        <v>109</v>
      </c>
      <c r="D1272">
        <v>122</v>
      </c>
      <c r="E1272" t="s">
        <v>28</v>
      </c>
      <c r="F1272" s="22">
        <v>45509</v>
      </c>
      <c r="G1272" t="s">
        <v>457</v>
      </c>
      <c r="H1272" t="s">
        <v>488</v>
      </c>
      <c r="I1272">
        <v>-974.64</v>
      </c>
    </row>
    <row r="1273" spans="1:9" x14ac:dyDescent="0.3">
      <c r="A1273">
        <v>24853</v>
      </c>
      <c r="B1273">
        <v>113</v>
      </c>
      <c r="C1273" t="s">
        <v>109</v>
      </c>
      <c r="D1273">
        <v>122</v>
      </c>
      <c r="E1273" t="s">
        <v>28</v>
      </c>
      <c r="F1273" s="22">
        <v>45509</v>
      </c>
      <c r="G1273" t="s">
        <v>457</v>
      </c>
      <c r="H1273" t="s">
        <v>548</v>
      </c>
      <c r="I1273">
        <v>-963.62</v>
      </c>
    </row>
    <row r="1274" spans="1:9" x14ac:dyDescent="0.3">
      <c r="A1274">
        <v>24854</v>
      </c>
      <c r="B1274">
        <v>113</v>
      </c>
      <c r="C1274" t="s">
        <v>109</v>
      </c>
      <c r="D1274">
        <v>122</v>
      </c>
      <c r="E1274" t="s">
        <v>28</v>
      </c>
      <c r="F1274" s="22">
        <v>45509</v>
      </c>
      <c r="G1274" t="s">
        <v>457</v>
      </c>
      <c r="H1274" t="s">
        <v>760</v>
      </c>
      <c r="I1274">
        <v>-752.36</v>
      </c>
    </row>
    <row r="1275" spans="1:9" x14ac:dyDescent="0.3">
      <c r="A1275">
        <v>24855</v>
      </c>
      <c r="B1275">
        <v>113</v>
      </c>
      <c r="C1275" t="s">
        <v>109</v>
      </c>
      <c r="D1275">
        <v>122</v>
      </c>
      <c r="E1275" t="s">
        <v>28</v>
      </c>
      <c r="F1275" s="22">
        <v>45509</v>
      </c>
      <c r="G1275" t="s">
        <v>457</v>
      </c>
      <c r="H1275" t="s">
        <v>564</v>
      </c>
      <c r="I1275">
        <v>-650.38</v>
      </c>
    </row>
    <row r="1276" spans="1:9" x14ac:dyDescent="0.3">
      <c r="A1276">
        <v>24856</v>
      </c>
      <c r="B1276">
        <v>113</v>
      </c>
      <c r="C1276" t="s">
        <v>109</v>
      </c>
      <c r="D1276">
        <v>122</v>
      </c>
      <c r="E1276" t="s">
        <v>28</v>
      </c>
      <c r="F1276" s="22">
        <v>45509</v>
      </c>
      <c r="G1276" t="s">
        <v>457</v>
      </c>
      <c r="H1276" t="s">
        <v>509</v>
      </c>
      <c r="I1276">
        <v>-549.78</v>
      </c>
    </row>
    <row r="1277" spans="1:9" x14ac:dyDescent="0.3">
      <c r="A1277">
        <v>24857</v>
      </c>
      <c r="B1277">
        <v>113</v>
      </c>
      <c r="C1277" t="s">
        <v>109</v>
      </c>
      <c r="D1277">
        <v>122</v>
      </c>
      <c r="E1277" t="s">
        <v>28</v>
      </c>
      <c r="F1277" s="22">
        <v>45509</v>
      </c>
      <c r="G1277" t="s">
        <v>457</v>
      </c>
      <c r="H1277" t="s">
        <v>546</v>
      </c>
      <c r="I1277">
        <v>-540.37</v>
      </c>
    </row>
    <row r="1278" spans="1:9" x14ac:dyDescent="0.3">
      <c r="A1278">
        <v>24858</v>
      </c>
      <c r="B1278">
        <v>113</v>
      </c>
      <c r="C1278" t="s">
        <v>109</v>
      </c>
      <c r="D1278">
        <v>122</v>
      </c>
      <c r="E1278" t="s">
        <v>28</v>
      </c>
      <c r="F1278" s="22">
        <v>45509</v>
      </c>
      <c r="G1278" t="s">
        <v>457</v>
      </c>
      <c r="H1278" t="s">
        <v>522</v>
      </c>
      <c r="I1278">
        <v>-357.1</v>
      </c>
    </row>
    <row r="1279" spans="1:9" x14ac:dyDescent="0.3">
      <c r="A1279">
        <v>24859</v>
      </c>
      <c r="B1279">
        <v>113</v>
      </c>
      <c r="C1279" t="s">
        <v>109</v>
      </c>
      <c r="D1279">
        <v>122</v>
      </c>
      <c r="E1279" t="s">
        <v>28</v>
      </c>
      <c r="F1279" s="22">
        <v>45509</v>
      </c>
      <c r="G1279" t="s">
        <v>457</v>
      </c>
      <c r="H1279" t="s">
        <v>622</v>
      </c>
      <c r="I1279">
        <v>-115.71</v>
      </c>
    </row>
    <row r="1280" spans="1:9" x14ac:dyDescent="0.3">
      <c r="A1280">
        <v>24860</v>
      </c>
      <c r="B1280">
        <v>113</v>
      </c>
      <c r="C1280" t="s">
        <v>109</v>
      </c>
      <c r="D1280">
        <v>122</v>
      </c>
      <c r="E1280" t="s">
        <v>28</v>
      </c>
      <c r="F1280" s="22">
        <v>45509</v>
      </c>
      <c r="G1280" t="s">
        <v>457</v>
      </c>
      <c r="H1280" t="s">
        <v>799</v>
      </c>
      <c r="I1280">
        <v>-63</v>
      </c>
    </row>
    <row r="1281" spans="1:9" x14ac:dyDescent="0.3">
      <c r="A1281">
        <v>24801</v>
      </c>
      <c r="B1281">
        <v>113</v>
      </c>
      <c r="C1281" t="s">
        <v>109</v>
      </c>
      <c r="D1281">
        <v>122</v>
      </c>
      <c r="E1281" t="s">
        <v>28</v>
      </c>
      <c r="F1281" s="22">
        <v>45506</v>
      </c>
      <c r="G1281" t="s">
        <v>454</v>
      </c>
      <c r="H1281" t="s">
        <v>504</v>
      </c>
      <c r="I1281">
        <v>680</v>
      </c>
    </row>
    <row r="1282" spans="1:9" x14ac:dyDescent="0.3">
      <c r="A1282">
        <v>24802</v>
      </c>
      <c r="B1282">
        <v>113</v>
      </c>
      <c r="C1282" t="s">
        <v>109</v>
      </c>
      <c r="D1282">
        <v>122</v>
      </c>
      <c r="E1282" t="s">
        <v>28</v>
      </c>
      <c r="F1282" s="22">
        <v>45506</v>
      </c>
      <c r="G1282" t="s">
        <v>454</v>
      </c>
      <c r="H1282" t="s">
        <v>701</v>
      </c>
      <c r="I1282">
        <v>80000</v>
      </c>
    </row>
    <row r="1283" spans="1:9" x14ac:dyDescent="0.3">
      <c r="A1283">
        <v>24803</v>
      </c>
      <c r="B1283">
        <v>113</v>
      </c>
      <c r="C1283" t="s">
        <v>109</v>
      </c>
      <c r="D1283">
        <v>122</v>
      </c>
      <c r="E1283" t="s">
        <v>28</v>
      </c>
      <c r="F1283" s="22">
        <v>45506</v>
      </c>
      <c r="G1283" t="s">
        <v>454</v>
      </c>
      <c r="H1283" t="s">
        <v>626</v>
      </c>
      <c r="I1283">
        <v>1547.88</v>
      </c>
    </row>
    <row r="1284" spans="1:9" x14ac:dyDescent="0.3">
      <c r="A1284">
        <v>24804</v>
      </c>
      <c r="B1284">
        <v>113</v>
      </c>
      <c r="C1284" t="s">
        <v>109</v>
      </c>
      <c r="D1284">
        <v>122</v>
      </c>
      <c r="E1284" t="s">
        <v>28</v>
      </c>
      <c r="F1284" s="22">
        <v>45506</v>
      </c>
      <c r="G1284" t="s">
        <v>454</v>
      </c>
      <c r="H1284" t="s">
        <v>459</v>
      </c>
      <c r="I1284">
        <v>207.18</v>
      </c>
    </row>
    <row r="1285" spans="1:9" x14ac:dyDescent="0.3">
      <c r="A1285">
        <v>24805</v>
      </c>
      <c r="B1285">
        <v>113</v>
      </c>
      <c r="C1285" t="s">
        <v>109</v>
      </c>
      <c r="D1285">
        <v>122</v>
      </c>
      <c r="E1285" t="s">
        <v>28</v>
      </c>
      <c r="F1285" s="22">
        <v>45506</v>
      </c>
      <c r="G1285" t="s">
        <v>454</v>
      </c>
      <c r="H1285" t="s">
        <v>800</v>
      </c>
      <c r="I1285">
        <v>50.85</v>
      </c>
    </row>
    <row r="1286" spans="1:9" x14ac:dyDescent="0.3">
      <c r="A1286">
        <v>24806</v>
      </c>
      <c r="B1286">
        <v>113</v>
      </c>
      <c r="C1286" t="s">
        <v>109</v>
      </c>
      <c r="D1286">
        <v>122</v>
      </c>
      <c r="E1286" t="s">
        <v>28</v>
      </c>
      <c r="F1286" s="22">
        <v>45506</v>
      </c>
      <c r="G1286" t="s">
        <v>454</v>
      </c>
      <c r="H1286" t="s">
        <v>801</v>
      </c>
      <c r="I1286">
        <v>28.8</v>
      </c>
    </row>
    <row r="1287" spans="1:9" x14ac:dyDescent="0.3">
      <c r="A1287">
        <v>24807</v>
      </c>
      <c r="B1287">
        <v>113</v>
      </c>
      <c r="C1287" t="s">
        <v>109</v>
      </c>
      <c r="D1287">
        <v>122</v>
      </c>
      <c r="E1287" t="s">
        <v>28</v>
      </c>
      <c r="F1287" s="22">
        <v>45506</v>
      </c>
      <c r="G1287" t="s">
        <v>457</v>
      </c>
      <c r="H1287" t="s">
        <v>465</v>
      </c>
      <c r="I1287">
        <v>-60000</v>
      </c>
    </row>
    <row r="1288" spans="1:9" x14ac:dyDescent="0.3">
      <c r="A1288">
        <v>24808</v>
      </c>
      <c r="B1288">
        <v>113</v>
      </c>
      <c r="C1288" t="s">
        <v>109</v>
      </c>
      <c r="D1288">
        <v>122</v>
      </c>
      <c r="E1288" t="s">
        <v>28</v>
      </c>
      <c r="F1288" s="22">
        <v>45506</v>
      </c>
      <c r="G1288" t="s">
        <v>457</v>
      </c>
      <c r="H1288" t="s">
        <v>802</v>
      </c>
      <c r="I1288">
        <v>-90000</v>
      </c>
    </row>
    <row r="1289" spans="1:9" x14ac:dyDescent="0.3">
      <c r="A1289">
        <v>24799</v>
      </c>
      <c r="B1289">
        <v>113</v>
      </c>
      <c r="C1289" t="s">
        <v>109</v>
      </c>
      <c r="D1289">
        <v>122</v>
      </c>
      <c r="E1289" t="s">
        <v>28</v>
      </c>
      <c r="F1289" s="22">
        <v>45505</v>
      </c>
      <c r="G1289" t="s">
        <v>454</v>
      </c>
      <c r="H1289" t="s">
        <v>459</v>
      </c>
      <c r="I1289">
        <v>381.66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workbookViewId="0"/>
  </sheetViews>
  <sheetFormatPr defaultRowHeight="14.4" x14ac:dyDescent="0.3"/>
  <sheetData>
    <row r="1" spans="1:9" x14ac:dyDescent="0.3">
      <c r="A1" t="s">
        <v>803</v>
      </c>
      <c r="B1" t="s">
        <v>804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810</v>
      </c>
      <c r="I1" t="s">
        <v>811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7"/>
  <sheetViews>
    <sheetView workbookViewId="0">
      <selection activeCell="L6" sqref="L6"/>
    </sheetView>
  </sheetViews>
  <sheetFormatPr defaultRowHeight="14.4" x14ac:dyDescent="0.3"/>
  <cols>
    <col min="4" max="4" width="17" bestFit="1" customWidth="1"/>
  </cols>
  <sheetData>
    <row r="1" spans="1:6" x14ac:dyDescent="0.3">
      <c r="A1" t="s">
        <v>812</v>
      </c>
      <c r="B1" t="s">
        <v>23</v>
      </c>
      <c r="C1" t="s">
        <v>24</v>
      </c>
      <c r="D1" t="s">
        <v>12</v>
      </c>
      <c r="E1" t="s">
        <v>27</v>
      </c>
      <c r="F1" t="s">
        <v>25</v>
      </c>
    </row>
    <row r="2" spans="1:6" x14ac:dyDescent="0.3">
      <c r="A2">
        <v>614</v>
      </c>
      <c r="B2">
        <v>122</v>
      </c>
      <c r="C2" t="s">
        <v>28</v>
      </c>
      <c r="D2" s="22">
        <v>45621</v>
      </c>
      <c r="E2">
        <v>-2300</v>
      </c>
      <c r="F2" t="s">
        <v>813</v>
      </c>
    </row>
    <row r="3" spans="1:6" x14ac:dyDescent="0.3">
      <c r="A3">
        <v>613</v>
      </c>
      <c r="B3">
        <v>122</v>
      </c>
      <c r="C3" t="s">
        <v>28</v>
      </c>
      <c r="D3" s="22">
        <v>45618</v>
      </c>
      <c r="E3">
        <v>-2685</v>
      </c>
      <c r="F3" t="s">
        <v>814</v>
      </c>
    </row>
    <row r="4" spans="1:6" x14ac:dyDescent="0.3">
      <c r="A4">
        <v>598</v>
      </c>
      <c r="B4">
        <v>122</v>
      </c>
      <c r="C4" t="s">
        <v>28</v>
      </c>
      <c r="D4" s="22">
        <v>45590</v>
      </c>
      <c r="E4">
        <v>514.6</v>
      </c>
      <c r="F4" t="s">
        <v>815</v>
      </c>
    </row>
    <row r="5" spans="1:6" x14ac:dyDescent="0.3">
      <c r="A5">
        <v>599</v>
      </c>
      <c r="B5">
        <v>122</v>
      </c>
      <c r="C5" t="s">
        <v>28</v>
      </c>
      <c r="D5" s="22">
        <v>45589</v>
      </c>
      <c r="E5">
        <v>571.12</v>
      </c>
      <c r="F5" t="s">
        <v>815</v>
      </c>
    </row>
    <row r="6" spans="1:6" x14ac:dyDescent="0.3">
      <c r="A6">
        <v>600</v>
      </c>
      <c r="B6">
        <v>122</v>
      </c>
      <c r="C6" t="s">
        <v>28</v>
      </c>
      <c r="D6" s="22">
        <v>45588</v>
      </c>
      <c r="E6">
        <v>197.99</v>
      </c>
      <c r="F6" t="s">
        <v>815</v>
      </c>
    </row>
    <row r="7" spans="1:6" x14ac:dyDescent="0.3">
      <c r="A7">
        <v>601</v>
      </c>
      <c r="B7">
        <v>122</v>
      </c>
      <c r="C7" t="s">
        <v>28</v>
      </c>
      <c r="D7" s="22">
        <v>45586</v>
      </c>
      <c r="E7">
        <v>3346.74</v>
      </c>
      <c r="F7" t="s">
        <v>815</v>
      </c>
    </row>
    <row r="8" spans="1:6" x14ac:dyDescent="0.3">
      <c r="A8">
        <v>602</v>
      </c>
      <c r="B8">
        <v>122</v>
      </c>
      <c r="C8" t="s">
        <v>28</v>
      </c>
      <c r="D8" s="22">
        <v>45586</v>
      </c>
      <c r="E8">
        <v>-6074</v>
      </c>
      <c r="F8" t="s">
        <v>816</v>
      </c>
    </row>
    <row r="9" spans="1:6" x14ac:dyDescent="0.3">
      <c r="A9">
        <v>578</v>
      </c>
      <c r="B9">
        <v>122</v>
      </c>
      <c r="C9" t="s">
        <v>28</v>
      </c>
      <c r="D9" s="22">
        <v>45583</v>
      </c>
      <c r="E9">
        <v>1216.44</v>
      </c>
      <c r="F9" t="s">
        <v>815</v>
      </c>
    </row>
    <row r="10" spans="1:6" x14ac:dyDescent="0.3">
      <c r="A10">
        <v>577</v>
      </c>
      <c r="B10">
        <v>122</v>
      </c>
      <c r="C10" t="s">
        <v>28</v>
      </c>
      <c r="D10" s="22">
        <v>45582</v>
      </c>
      <c r="E10">
        <v>780.26</v>
      </c>
      <c r="F10" t="s">
        <v>815</v>
      </c>
    </row>
    <row r="11" spans="1:6" x14ac:dyDescent="0.3">
      <c r="A11">
        <v>576</v>
      </c>
      <c r="B11">
        <v>122</v>
      </c>
      <c r="C11" t="s">
        <v>28</v>
      </c>
      <c r="D11" s="22">
        <v>45581</v>
      </c>
      <c r="E11">
        <v>733.37</v>
      </c>
      <c r="F11" t="s">
        <v>815</v>
      </c>
    </row>
    <row r="12" spans="1:6" x14ac:dyDescent="0.3">
      <c r="A12">
        <v>575</v>
      </c>
      <c r="B12">
        <v>122</v>
      </c>
      <c r="C12" t="s">
        <v>28</v>
      </c>
      <c r="D12" s="22">
        <v>45579</v>
      </c>
      <c r="E12">
        <v>1741.38</v>
      </c>
      <c r="F12" t="s">
        <v>815</v>
      </c>
    </row>
    <row r="13" spans="1:6" x14ac:dyDescent="0.3">
      <c r="A13">
        <v>580</v>
      </c>
      <c r="B13">
        <v>122</v>
      </c>
      <c r="C13" t="s">
        <v>28</v>
      </c>
      <c r="D13" s="22">
        <v>45579</v>
      </c>
      <c r="E13">
        <v>-1737</v>
      </c>
      <c r="F13" t="s">
        <v>816</v>
      </c>
    </row>
    <row r="14" spans="1:6" x14ac:dyDescent="0.3">
      <c r="A14">
        <v>574</v>
      </c>
      <c r="B14">
        <v>122</v>
      </c>
      <c r="C14" t="s">
        <v>28</v>
      </c>
      <c r="D14" s="22">
        <v>45576</v>
      </c>
      <c r="E14">
        <v>625.45000000000005</v>
      </c>
      <c r="F14" t="s">
        <v>815</v>
      </c>
    </row>
    <row r="15" spans="1:6" x14ac:dyDescent="0.3">
      <c r="A15">
        <v>579</v>
      </c>
      <c r="B15">
        <v>122</v>
      </c>
      <c r="C15" t="s">
        <v>28</v>
      </c>
      <c r="D15" s="22">
        <v>45576</v>
      </c>
      <c r="E15">
        <v>-3630</v>
      </c>
      <c r="F15" t="s">
        <v>816</v>
      </c>
    </row>
    <row r="16" spans="1:6" x14ac:dyDescent="0.3">
      <c r="A16">
        <v>551</v>
      </c>
      <c r="B16">
        <v>122</v>
      </c>
      <c r="C16" t="s">
        <v>28</v>
      </c>
      <c r="D16" s="22">
        <v>45575</v>
      </c>
      <c r="E16">
        <v>1237.8699999999999</v>
      </c>
      <c r="F16" t="s">
        <v>815</v>
      </c>
    </row>
    <row r="17" spans="1:6" x14ac:dyDescent="0.3">
      <c r="A17">
        <v>572</v>
      </c>
      <c r="B17">
        <v>122</v>
      </c>
      <c r="C17" t="s">
        <v>28</v>
      </c>
      <c r="D17" s="22">
        <v>45574</v>
      </c>
      <c r="E17">
        <v>1770.16</v>
      </c>
      <c r="F17" t="s">
        <v>815</v>
      </c>
    </row>
    <row r="18" spans="1:6" x14ac:dyDescent="0.3">
      <c r="A18">
        <v>553</v>
      </c>
      <c r="B18">
        <v>122</v>
      </c>
      <c r="C18" t="s">
        <v>28</v>
      </c>
      <c r="D18" s="22">
        <v>45572</v>
      </c>
      <c r="E18">
        <v>-3245</v>
      </c>
      <c r="F18" t="s">
        <v>816</v>
      </c>
    </row>
    <row r="19" spans="1:6" x14ac:dyDescent="0.3">
      <c r="A19">
        <v>571</v>
      </c>
      <c r="B19">
        <v>122</v>
      </c>
      <c r="C19" t="s">
        <v>28</v>
      </c>
      <c r="D19" s="22">
        <v>45572</v>
      </c>
      <c r="E19">
        <v>2697.25</v>
      </c>
      <c r="F19" t="s">
        <v>815</v>
      </c>
    </row>
    <row r="20" spans="1:6" x14ac:dyDescent="0.3">
      <c r="A20">
        <v>548</v>
      </c>
      <c r="B20">
        <v>122</v>
      </c>
      <c r="C20" t="s">
        <v>28</v>
      </c>
      <c r="D20" s="22">
        <v>45569</v>
      </c>
      <c r="E20">
        <v>924.34</v>
      </c>
      <c r="F20" t="s">
        <v>815</v>
      </c>
    </row>
    <row r="21" spans="1:6" x14ac:dyDescent="0.3">
      <c r="A21">
        <v>570</v>
      </c>
      <c r="B21">
        <v>122</v>
      </c>
      <c r="C21" t="s">
        <v>28</v>
      </c>
      <c r="D21" s="22">
        <v>45569</v>
      </c>
      <c r="E21">
        <v>462.17</v>
      </c>
      <c r="F21" t="s">
        <v>815</v>
      </c>
    </row>
    <row r="22" spans="1:6" x14ac:dyDescent="0.3">
      <c r="A22">
        <v>547</v>
      </c>
      <c r="B22">
        <v>122</v>
      </c>
      <c r="C22" t="s">
        <v>28</v>
      </c>
      <c r="D22" s="22">
        <v>45568</v>
      </c>
      <c r="E22">
        <v>1327.24</v>
      </c>
      <c r="F22" t="s">
        <v>815</v>
      </c>
    </row>
    <row r="23" spans="1:6" x14ac:dyDescent="0.3">
      <c r="A23">
        <v>569</v>
      </c>
      <c r="B23">
        <v>122</v>
      </c>
      <c r="C23" t="s">
        <v>28</v>
      </c>
      <c r="D23" s="22">
        <v>45568</v>
      </c>
      <c r="E23">
        <v>663.62</v>
      </c>
      <c r="F23" t="s">
        <v>815</v>
      </c>
    </row>
    <row r="24" spans="1:6" x14ac:dyDescent="0.3">
      <c r="A24">
        <v>546</v>
      </c>
      <c r="B24">
        <v>122</v>
      </c>
      <c r="C24" t="s">
        <v>28</v>
      </c>
      <c r="D24" s="22">
        <v>45567</v>
      </c>
      <c r="E24">
        <v>1598.86</v>
      </c>
      <c r="F24" t="s">
        <v>815</v>
      </c>
    </row>
    <row r="25" spans="1:6" x14ac:dyDescent="0.3">
      <c r="A25">
        <v>568</v>
      </c>
      <c r="B25">
        <v>122</v>
      </c>
      <c r="C25" t="s">
        <v>28</v>
      </c>
      <c r="D25" s="22">
        <v>45567</v>
      </c>
      <c r="E25">
        <v>799.43</v>
      </c>
      <c r="F25" t="s">
        <v>815</v>
      </c>
    </row>
    <row r="26" spans="1:6" x14ac:dyDescent="0.3">
      <c r="A26">
        <v>552</v>
      </c>
      <c r="B26">
        <v>122</v>
      </c>
      <c r="C26" t="s">
        <v>28</v>
      </c>
      <c r="D26" s="22">
        <v>45566</v>
      </c>
      <c r="E26">
        <v>-2325</v>
      </c>
      <c r="F26" t="s">
        <v>816</v>
      </c>
    </row>
    <row r="27" spans="1:6" x14ac:dyDescent="0.3">
      <c r="A27">
        <v>540</v>
      </c>
      <c r="B27">
        <v>122</v>
      </c>
      <c r="C27" t="s">
        <v>28</v>
      </c>
      <c r="D27" s="22">
        <v>45565</v>
      </c>
      <c r="E27">
        <v>2329.52</v>
      </c>
      <c r="F27" t="s">
        <v>815</v>
      </c>
    </row>
    <row r="28" spans="1:6" x14ac:dyDescent="0.3">
      <c r="A28">
        <v>539</v>
      </c>
      <c r="B28">
        <v>122</v>
      </c>
      <c r="C28" t="s">
        <v>28</v>
      </c>
      <c r="D28" s="22">
        <v>45562</v>
      </c>
      <c r="E28">
        <v>39.549999999999997</v>
      </c>
      <c r="F28" t="s">
        <v>815</v>
      </c>
    </row>
    <row r="29" spans="1:6" x14ac:dyDescent="0.3">
      <c r="A29">
        <v>538</v>
      </c>
      <c r="B29">
        <v>122</v>
      </c>
      <c r="C29" t="s">
        <v>28</v>
      </c>
      <c r="D29" s="22">
        <v>45561</v>
      </c>
      <c r="E29">
        <v>995.81</v>
      </c>
      <c r="F29" t="s">
        <v>815</v>
      </c>
    </row>
    <row r="30" spans="1:6" x14ac:dyDescent="0.3">
      <c r="A30">
        <v>537</v>
      </c>
      <c r="B30">
        <v>122</v>
      </c>
      <c r="C30" t="s">
        <v>28</v>
      </c>
      <c r="D30" s="22">
        <v>45560</v>
      </c>
      <c r="E30">
        <v>1195.48</v>
      </c>
      <c r="F30" t="s">
        <v>815</v>
      </c>
    </row>
    <row r="31" spans="1:6" x14ac:dyDescent="0.3">
      <c r="A31">
        <v>519</v>
      </c>
      <c r="B31">
        <v>122</v>
      </c>
      <c r="C31" t="s">
        <v>28</v>
      </c>
      <c r="D31" s="22">
        <v>45558</v>
      </c>
      <c r="E31">
        <v>2948.12</v>
      </c>
      <c r="F31" t="s">
        <v>815</v>
      </c>
    </row>
    <row r="32" spans="1:6" x14ac:dyDescent="0.3">
      <c r="A32">
        <v>541</v>
      </c>
      <c r="B32">
        <v>122</v>
      </c>
      <c r="C32" t="s">
        <v>28</v>
      </c>
      <c r="D32" s="22">
        <v>45558</v>
      </c>
      <c r="E32">
        <v>-2947</v>
      </c>
      <c r="F32" t="s">
        <v>816</v>
      </c>
    </row>
    <row r="33" spans="1:6" x14ac:dyDescent="0.3">
      <c r="A33">
        <v>518</v>
      </c>
      <c r="B33">
        <v>122</v>
      </c>
      <c r="C33" t="s">
        <v>28</v>
      </c>
      <c r="D33" s="22">
        <v>45555</v>
      </c>
      <c r="E33">
        <v>1374.9</v>
      </c>
      <c r="F33" t="s">
        <v>815</v>
      </c>
    </row>
    <row r="34" spans="1:6" x14ac:dyDescent="0.3">
      <c r="A34">
        <v>521</v>
      </c>
      <c r="B34">
        <v>122</v>
      </c>
      <c r="C34" t="s">
        <v>28</v>
      </c>
      <c r="D34" s="22">
        <v>45555</v>
      </c>
      <c r="E34">
        <v>-2950</v>
      </c>
      <c r="F34" t="s">
        <v>816</v>
      </c>
    </row>
    <row r="35" spans="1:6" x14ac:dyDescent="0.3">
      <c r="A35">
        <v>517</v>
      </c>
      <c r="B35">
        <v>122</v>
      </c>
      <c r="C35" t="s">
        <v>28</v>
      </c>
      <c r="D35" s="22">
        <v>45554</v>
      </c>
      <c r="E35">
        <v>929.08</v>
      </c>
      <c r="F35" t="s">
        <v>815</v>
      </c>
    </row>
    <row r="36" spans="1:6" x14ac:dyDescent="0.3">
      <c r="A36">
        <v>516</v>
      </c>
      <c r="B36">
        <v>122</v>
      </c>
      <c r="C36" t="s">
        <v>28</v>
      </c>
      <c r="D36" s="22">
        <v>45553</v>
      </c>
      <c r="E36">
        <v>652.57000000000005</v>
      </c>
      <c r="F36" t="s">
        <v>815</v>
      </c>
    </row>
    <row r="37" spans="1:6" x14ac:dyDescent="0.3">
      <c r="A37">
        <v>520</v>
      </c>
      <c r="B37">
        <v>122</v>
      </c>
      <c r="C37" t="s">
        <v>28</v>
      </c>
      <c r="D37" s="22">
        <v>45552</v>
      </c>
      <c r="E37">
        <v>-4475</v>
      </c>
      <c r="F37" t="s">
        <v>816</v>
      </c>
    </row>
    <row r="38" spans="1:6" x14ac:dyDescent="0.3">
      <c r="A38">
        <v>492</v>
      </c>
      <c r="B38">
        <v>122</v>
      </c>
      <c r="C38" t="s">
        <v>28</v>
      </c>
      <c r="D38" s="22">
        <v>45551</v>
      </c>
      <c r="E38">
        <v>3592.64</v>
      </c>
      <c r="F38" t="s">
        <v>815</v>
      </c>
    </row>
    <row r="39" spans="1:6" x14ac:dyDescent="0.3">
      <c r="A39">
        <v>491</v>
      </c>
      <c r="B39">
        <v>122</v>
      </c>
      <c r="C39" t="s">
        <v>28</v>
      </c>
      <c r="D39" s="22">
        <v>45548</v>
      </c>
      <c r="E39">
        <v>196.62</v>
      </c>
      <c r="F39" t="s">
        <v>815</v>
      </c>
    </row>
    <row r="40" spans="1:6" x14ac:dyDescent="0.3">
      <c r="A40">
        <v>490</v>
      </c>
      <c r="B40">
        <v>122</v>
      </c>
      <c r="C40" t="s">
        <v>28</v>
      </c>
      <c r="D40" s="22">
        <v>45547</v>
      </c>
      <c r="E40">
        <v>455.95</v>
      </c>
      <c r="F40" t="s">
        <v>815</v>
      </c>
    </row>
    <row r="41" spans="1:6" x14ac:dyDescent="0.3">
      <c r="A41">
        <v>489</v>
      </c>
      <c r="B41">
        <v>122</v>
      </c>
      <c r="C41" t="s">
        <v>28</v>
      </c>
      <c r="D41" s="22">
        <v>45546</v>
      </c>
      <c r="E41">
        <v>225.43</v>
      </c>
      <c r="F41" t="s">
        <v>815</v>
      </c>
    </row>
    <row r="42" spans="1:6" x14ac:dyDescent="0.3">
      <c r="A42">
        <v>458</v>
      </c>
      <c r="B42">
        <v>122</v>
      </c>
      <c r="C42" t="s">
        <v>28</v>
      </c>
      <c r="D42" s="22">
        <v>45544</v>
      </c>
      <c r="E42">
        <v>3589.78</v>
      </c>
      <c r="F42" t="s">
        <v>815</v>
      </c>
    </row>
    <row r="43" spans="1:6" x14ac:dyDescent="0.3">
      <c r="A43">
        <v>470</v>
      </c>
      <c r="B43">
        <v>122</v>
      </c>
      <c r="C43" t="s">
        <v>28</v>
      </c>
      <c r="D43" s="22">
        <v>45544</v>
      </c>
      <c r="E43">
        <v>-3630</v>
      </c>
      <c r="F43" t="s">
        <v>816</v>
      </c>
    </row>
    <row r="44" spans="1:6" x14ac:dyDescent="0.3">
      <c r="A44">
        <v>457</v>
      </c>
      <c r="B44">
        <v>122</v>
      </c>
      <c r="C44" t="s">
        <v>28</v>
      </c>
      <c r="D44" s="22">
        <v>45541</v>
      </c>
      <c r="E44">
        <v>757.1</v>
      </c>
      <c r="F44" t="s">
        <v>815</v>
      </c>
    </row>
    <row r="45" spans="1:6" x14ac:dyDescent="0.3">
      <c r="A45">
        <v>456</v>
      </c>
      <c r="B45">
        <v>122</v>
      </c>
      <c r="C45" t="s">
        <v>28</v>
      </c>
      <c r="D45" s="22">
        <v>45540</v>
      </c>
      <c r="E45">
        <v>162.72</v>
      </c>
      <c r="F45" t="s">
        <v>815</v>
      </c>
    </row>
    <row r="46" spans="1:6" x14ac:dyDescent="0.3">
      <c r="A46">
        <v>455</v>
      </c>
      <c r="B46">
        <v>122</v>
      </c>
      <c r="C46" t="s">
        <v>28</v>
      </c>
      <c r="D46" s="22">
        <v>45539</v>
      </c>
      <c r="E46">
        <v>813.01</v>
      </c>
      <c r="F46" t="s">
        <v>815</v>
      </c>
    </row>
    <row r="47" spans="1:6" x14ac:dyDescent="0.3">
      <c r="A47">
        <v>454</v>
      </c>
      <c r="B47">
        <v>122</v>
      </c>
      <c r="C47" t="s">
        <v>28</v>
      </c>
      <c r="D47" s="22">
        <v>45537</v>
      </c>
      <c r="E47">
        <v>1656.75</v>
      </c>
      <c r="F47" t="s">
        <v>815</v>
      </c>
    </row>
    <row r="48" spans="1:6" x14ac:dyDescent="0.3">
      <c r="A48">
        <v>459</v>
      </c>
      <c r="B48">
        <v>122</v>
      </c>
      <c r="C48" t="s">
        <v>28</v>
      </c>
      <c r="D48" s="22">
        <v>45537</v>
      </c>
      <c r="E48">
        <v>-3940</v>
      </c>
      <c r="F48" t="s">
        <v>816</v>
      </c>
    </row>
    <row r="49" spans="1:6" x14ac:dyDescent="0.3">
      <c r="A49">
        <v>381</v>
      </c>
      <c r="B49">
        <v>122</v>
      </c>
      <c r="C49" t="s">
        <v>28</v>
      </c>
      <c r="D49" s="22">
        <v>45530</v>
      </c>
      <c r="E49">
        <v>2507.94</v>
      </c>
    </row>
    <row r="50" spans="1:6" x14ac:dyDescent="0.3">
      <c r="A50">
        <v>380</v>
      </c>
      <c r="B50">
        <v>122</v>
      </c>
      <c r="C50" t="s">
        <v>28</v>
      </c>
      <c r="D50" s="22">
        <v>45527</v>
      </c>
      <c r="E50">
        <v>495.78</v>
      </c>
      <c r="F50" t="s">
        <v>815</v>
      </c>
    </row>
    <row r="51" spans="1:6" x14ac:dyDescent="0.3">
      <c r="A51">
        <v>382</v>
      </c>
      <c r="B51">
        <v>122</v>
      </c>
      <c r="C51" t="s">
        <v>28</v>
      </c>
      <c r="D51" s="22">
        <v>45527</v>
      </c>
      <c r="E51">
        <v>-2230</v>
      </c>
      <c r="F51" t="s">
        <v>816</v>
      </c>
    </row>
    <row r="52" spans="1:6" x14ac:dyDescent="0.3">
      <c r="A52">
        <v>378</v>
      </c>
      <c r="B52">
        <v>122</v>
      </c>
      <c r="C52" t="s">
        <v>28</v>
      </c>
      <c r="D52" s="22">
        <v>45525</v>
      </c>
      <c r="E52">
        <v>484.22</v>
      </c>
    </row>
    <row r="53" spans="1:6" x14ac:dyDescent="0.3">
      <c r="A53">
        <v>379</v>
      </c>
      <c r="B53">
        <v>122</v>
      </c>
      <c r="C53" t="s">
        <v>28</v>
      </c>
      <c r="D53" s="22">
        <v>45525</v>
      </c>
      <c r="E53">
        <v>1237.8499999999999</v>
      </c>
      <c r="F53" t="s">
        <v>815</v>
      </c>
    </row>
    <row r="54" spans="1:6" x14ac:dyDescent="0.3">
      <c r="A54">
        <v>377</v>
      </c>
      <c r="B54">
        <v>122</v>
      </c>
      <c r="C54" t="s">
        <v>28</v>
      </c>
      <c r="D54" s="22">
        <v>45523</v>
      </c>
      <c r="E54">
        <v>2393.2600000000002</v>
      </c>
      <c r="F54" t="s">
        <v>815</v>
      </c>
    </row>
    <row r="55" spans="1:6" x14ac:dyDescent="0.3">
      <c r="A55">
        <v>383</v>
      </c>
      <c r="B55">
        <v>122</v>
      </c>
      <c r="C55" t="s">
        <v>28</v>
      </c>
      <c r="D55" s="22">
        <v>45523</v>
      </c>
      <c r="E55">
        <v>-2385</v>
      </c>
      <c r="F55" t="s">
        <v>816</v>
      </c>
    </row>
    <row r="56" spans="1:6" x14ac:dyDescent="0.3">
      <c r="A56">
        <v>339</v>
      </c>
      <c r="B56">
        <v>122</v>
      </c>
      <c r="C56" t="s">
        <v>28</v>
      </c>
      <c r="D56" s="22">
        <v>45520</v>
      </c>
      <c r="E56">
        <v>525.44000000000005</v>
      </c>
      <c r="F56" t="s">
        <v>815</v>
      </c>
    </row>
    <row r="57" spans="1:6" x14ac:dyDescent="0.3">
      <c r="A57">
        <v>384</v>
      </c>
      <c r="B57">
        <v>122</v>
      </c>
      <c r="C57" t="s">
        <v>28</v>
      </c>
      <c r="D57" s="22">
        <v>45520</v>
      </c>
      <c r="E57">
        <v>-1795</v>
      </c>
      <c r="F57" t="s">
        <v>816</v>
      </c>
    </row>
    <row r="58" spans="1:6" x14ac:dyDescent="0.3">
      <c r="A58">
        <v>338</v>
      </c>
      <c r="B58">
        <v>122</v>
      </c>
      <c r="C58" t="s">
        <v>28</v>
      </c>
      <c r="D58" s="22">
        <v>45519</v>
      </c>
      <c r="E58">
        <v>726.3</v>
      </c>
      <c r="F58" t="s">
        <v>815</v>
      </c>
    </row>
    <row r="59" spans="1:6" x14ac:dyDescent="0.3">
      <c r="A59">
        <v>337</v>
      </c>
      <c r="B59">
        <v>122</v>
      </c>
      <c r="C59" t="s">
        <v>28</v>
      </c>
      <c r="D59" s="22">
        <v>45518</v>
      </c>
      <c r="E59">
        <v>549.23</v>
      </c>
      <c r="F59" t="s">
        <v>815</v>
      </c>
    </row>
    <row r="60" spans="1:6" x14ac:dyDescent="0.3">
      <c r="A60">
        <v>336</v>
      </c>
      <c r="B60">
        <v>122</v>
      </c>
      <c r="C60" t="s">
        <v>28</v>
      </c>
      <c r="D60" s="22">
        <v>45516</v>
      </c>
      <c r="E60">
        <v>3867.95</v>
      </c>
      <c r="F60" t="s">
        <v>815</v>
      </c>
    </row>
    <row r="61" spans="1:6" x14ac:dyDescent="0.3">
      <c r="A61">
        <v>385</v>
      </c>
      <c r="B61">
        <v>122</v>
      </c>
      <c r="C61" t="s">
        <v>28</v>
      </c>
      <c r="D61" s="22">
        <v>45516</v>
      </c>
      <c r="E61">
        <v>-3870</v>
      </c>
      <c r="F61" t="s">
        <v>816</v>
      </c>
    </row>
    <row r="62" spans="1:6" x14ac:dyDescent="0.3">
      <c r="A62">
        <v>335</v>
      </c>
      <c r="B62">
        <v>122</v>
      </c>
      <c r="C62" t="s">
        <v>28</v>
      </c>
      <c r="D62" s="22">
        <v>45513</v>
      </c>
      <c r="E62">
        <v>219.22</v>
      </c>
      <c r="F62" t="s">
        <v>815</v>
      </c>
    </row>
    <row r="63" spans="1:6" x14ac:dyDescent="0.3">
      <c r="A63">
        <v>334</v>
      </c>
      <c r="B63">
        <v>122</v>
      </c>
      <c r="C63" t="s">
        <v>28</v>
      </c>
      <c r="D63" s="22">
        <v>45512</v>
      </c>
      <c r="E63">
        <v>1801.19</v>
      </c>
      <c r="F63" t="s">
        <v>815</v>
      </c>
    </row>
    <row r="64" spans="1:6" x14ac:dyDescent="0.3">
      <c r="A64">
        <v>333</v>
      </c>
      <c r="B64">
        <v>122</v>
      </c>
      <c r="C64" t="s">
        <v>28</v>
      </c>
      <c r="D64" s="22">
        <v>45511</v>
      </c>
      <c r="E64">
        <v>113</v>
      </c>
      <c r="F64" t="s">
        <v>815</v>
      </c>
    </row>
    <row r="65" spans="1:6" x14ac:dyDescent="0.3">
      <c r="A65">
        <v>332</v>
      </c>
      <c r="B65">
        <v>122</v>
      </c>
      <c r="C65" t="s">
        <v>28</v>
      </c>
      <c r="D65" s="22">
        <v>45509</v>
      </c>
      <c r="E65">
        <v>4740.55</v>
      </c>
      <c r="F65" t="s">
        <v>815</v>
      </c>
    </row>
    <row r="66" spans="1:6" x14ac:dyDescent="0.3">
      <c r="A66">
        <v>331</v>
      </c>
      <c r="B66">
        <v>122</v>
      </c>
      <c r="C66" t="s">
        <v>28</v>
      </c>
      <c r="D66" s="22">
        <v>45506</v>
      </c>
      <c r="E66">
        <v>529.99</v>
      </c>
      <c r="F66" t="s">
        <v>815</v>
      </c>
    </row>
    <row r="67" spans="1:6" x14ac:dyDescent="0.3">
      <c r="A67">
        <v>330</v>
      </c>
      <c r="B67">
        <v>122</v>
      </c>
      <c r="C67" t="s">
        <v>28</v>
      </c>
      <c r="D67" s="22">
        <v>45505</v>
      </c>
      <c r="E67">
        <v>102.83</v>
      </c>
      <c r="F67" t="s">
        <v>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df_taxas_bancarias</vt:lpstr>
      <vt:lpstr>df_extrato_zig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2024-12-04T15:16:47Z</dcterms:modified>
</cp:coreProperties>
</file>