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1.xml" ContentType="application/vnd.openxmlformats-officedocument.themeOverrid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2.xml" ContentType="application/vnd.openxmlformats-officedocument.themeOverrid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abrieletombesi/Desktop/ESWEEK/"/>
    </mc:Choice>
  </mc:AlternateContent>
  <xr:revisionPtr revIDLastSave="0" documentId="13_ncr:1_{C598291F-CC78-6D4E-A5B7-0F968570A794}" xr6:coauthVersionLast="47" xr6:coauthVersionMax="47" xr10:uidLastSave="{00000000-0000-0000-0000-000000000000}"/>
  <bookViews>
    <workbookView xWindow="0" yWindow="760" windowWidth="30240" windowHeight="17820" activeTab="3" xr2:uid="{74B05D77-448D-874F-BD7E-EE7F0D1F27E8}"/>
  </bookViews>
  <sheets>
    <sheet name="single_3x3_artifact" sheetId="21" r:id="rId1"/>
    <sheet name="tangram wo dram_artifact" sheetId="24" r:id="rId2"/>
    <sheet name="multi_3x3_artifact (2)" sheetId="26" r:id="rId3"/>
    <sheet name="SET_comp_artifact" sheetId="25" r:id="rId4"/>
  </sheets>
  <definedNames>
    <definedName name="sm_TANGRAMcomp" localSheetId="1">'tangram wo dram_artifact'!#REF!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9" i="26" l="1"/>
  <c r="R29" i="26"/>
  <c r="Q29" i="26"/>
  <c r="P29" i="26"/>
  <c r="M29" i="26"/>
  <c r="L29" i="26"/>
  <c r="K29" i="26"/>
  <c r="J29" i="26"/>
  <c r="G29" i="26"/>
  <c r="F29" i="26"/>
  <c r="E29" i="26"/>
  <c r="D29" i="26"/>
  <c r="S28" i="26"/>
  <c r="R28" i="26"/>
  <c r="Q28" i="26"/>
  <c r="P28" i="26"/>
  <c r="M28" i="26"/>
  <c r="L28" i="26"/>
  <c r="K28" i="26"/>
  <c r="J28" i="26"/>
  <c r="G28" i="26"/>
  <c r="F28" i="26"/>
  <c r="E28" i="26"/>
  <c r="D28" i="26"/>
  <c r="S27" i="26"/>
  <c r="R27" i="26"/>
  <c r="Q27" i="26"/>
  <c r="P27" i="26"/>
  <c r="AB49" i="26" s="1" a="1"/>
  <c r="M27" i="26"/>
  <c r="L27" i="26"/>
  <c r="K27" i="26"/>
  <c r="J27" i="26"/>
  <c r="G27" i="26"/>
  <c r="F27" i="26"/>
  <c r="E27" i="26"/>
  <c r="D27" i="26"/>
  <c r="S25" i="26"/>
  <c r="R25" i="26"/>
  <c r="Q25" i="26"/>
  <c r="P25" i="26"/>
  <c r="M25" i="26"/>
  <c r="L25" i="26"/>
  <c r="K25" i="26"/>
  <c r="J25" i="26"/>
  <c r="G25" i="26"/>
  <c r="F25" i="26"/>
  <c r="E25" i="26"/>
  <c r="D25" i="26"/>
  <c r="S24" i="26"/>
  <c r="R24" i="26"/>
  <c r="Q24" i="26"/>
  <c r="P24" i="26"/>
  <c r="M24" i="26"/>
  <c r="L24" i="26"/>
  <c r="K24" i="26"/>
  <c r="J24" i="26"/>
  <c r="G24" i="26"/>
  <c r="F24" i="26"/>
  <c r="E24" i="26"/>
  <c r="D24" i="26"/>
  <c r="S23" i="26"/>
  <c r="R23" i="26"/>
  <c r="Q23" i="26"/>
  <c r="P23" i="26"/>
  <c r="M23" i="26"/>
  <c r="L23" i="26"/>
  <c r="L26" i="26" s="1"/>
  <c r="K23" i="26"/>
  <c r="J23" i="26"/>
  <c r="G23" i="26"/>
  <c r="F23" i="26"/>
  <c r="F26" i="26" s="1"/>
  <c r="E23" i="26"/>
  <c r="E26" i="26" s="1"/>
  <c r="D23" i="26"/>
  <c r="S21" i="26"/>
  <c r="R21" i="26"/>
  <c r="Q21" i="26"/>
  <c r="P21" i="26"/>
  <c r="M21" i="26"/>
  <c r="L21" i="26"/>
  <c r="K21" i="26"/>
  <c r="J21" i="26"/>
  <c r="G21" i="26"/>
  <c r="F21" i="26"/>
  <c r="E21" i="26"/>
  <c r="D21" i="26"/>
  <c r="S20" i="26"/>
  <c r="R20" i="26"/>
  <c r="Q20" i="26"/>
  <c r="P20" i="26"/>
  <c r="M20" i="26"/>
  <c r="L20" i="26"/>
  <c r="K20" i="26"/>
  <c r="J20" i="26"/>
  <c r="G20" i="26"/>
  <c r="F20" i="26"/>
  <c r="E20" i="26"/>
  <c r="D20" i="26"/>
  <c r="S19" i="26"/>
  <c r="R19" i="26"/>
  <c r="Q19" i="26"/>
  <c r="P19" i="26"/>
  <c r="M19" i="26"/>
  <c r="L19" i="26"/>
  <c r="K19" i="26"/>
  <c r="K22" i="26" s="1"/>
  <c r="J19" i="26"/>
  <c r="G19" i="26"/>
  <c r="F19" i="26"/>
  <c r="E19" i="26"/>
  <c r="D19" i="26"/>
  <c r="H24" i="25"/>
  <c r="D25" i="25"/>
  <c r="D22" i="25"/>
  <c r="D19" i="25"/>
  <c r="N13" i="25"/>
  <c r="G25" i="25" s="1"/>
  <c r="M13" i="25"/>
  <c r="F25" i="25" s="1"/>
  <c r="L13" i="25"/>
  <c r="E25" i="25" s="1"/>
  <c r="N12" i="25"/>
  <c r="G22" i="25" s="1"/>
  <c r="H22" i="25" s="1"/>
  <c r="M12" i="25"/>
  <c r="F22" i="25" s="1"/>
  <c r="L12" i="25"/>
  <c r="E22" i="25" s="1"/>
  <c r="N11" i="25"/>
  <c r="G19" i="25" s="1"/>
  <c r="M11" i="25"/>
  <c r="F19" i="25" s="1"/>
  <c r="L11" i="25"/>
  <c r="E19" i="25" s="1"/>
  <c r="Q26" i="26" l="1"/>
  <c r="H25" i="25"/>
  <c r="V49" i="26" a="1"/>
  <c r="V49" i="26" s="1"/>
  <c r="Y49" i="26" a="1"/>
  <c r="Y49" i="26" s="1"/>
  <c r="AB41" i="26" a="1"/>
  <c r="AB41" i="26" s="1"/>
  <c r="D26" i="26"/>
  <c r="R26" i="26"/>
  <c r="G26" i="26"/>
  <c r="P26" i="26"/>
  <c r="S26" i="26"/>
  <c r="K26" i="26"/>
  <c r="Y41" i="26" a="1"/>
  <c r="S45" i="26" s="1"/>
  <c r="M26" i="26"/>
  <c r="L22" i="26"/>
  <c r="M22" i="26"/>
  <c r="F22" i="26"/>
  <c r="J22" i="26"/>
  <c r="E22" i="26"/>
  <c r="AB34" i="26" a="1"/>
  <c r="AB34" i="26" s="1"/>
  <c r="D22" i="26"/>
  <c r="S22" i="26"/>
  <c r="R22" i="26"/>
  <c r="Y34" i="26" a="1"/>
  <c r="Y34" i="26" s="1"/>
  <c r="G22" i="26"/>
  <c r="Q22" i="26"/>
  <c r="S53" i="26"/>
  <c r="R53" i="26"/>
  <c r="Q53" i="26"/>
  <c r="AB49" i="26"/>
  <c r="V41" i="26" a="1"/>
  <c r="V41" i="26" s="1"/>
  <c r="P22" i="26"/>
  <c r="J26" i="26"/>
  <c r="V34" i="26" a="1"/>
  <c r="Q5" i="24"/>
  <c r="P5" i="24"/>
  <c r="P30" i="24" s="1"/>
  <c r="N5" i="24"/>
  <c r="N30" i="24" s="1"/>
  <c r="O5" i="24"/>
  <c r="O30" i="24"/>
  <c r="Q30" i="24"/>
  <c r="Q32" i="24" s="1"/>
  <c r="T31" i="24"/>
  <c r="Q21" i="24"/>
  <c r="AK31" i="24" s="1"/>
  <c r="AK33" i="24" s="1"/>
  <c r="P21" i="24"/>
  <c r="AJ31" i="24" s="1"/>
  <c r="O21" i="24"/>
  <c r="AI31" i="24" s="1"/>
  <c r="N21" i="24"/>
  <c r="AH31" i="24" s="1"/>
  <c r="Q20" i="24"/>
  <c r="AF31" i="24" s="1"/>
  <c r="P20" i="24"/>
  <c r="AE31" i="24" s="1"/>
  <c r="O20" i="24"/>
  <c r="AD31" i="24" s="1"/>
  <c r="N20" i="24"/>
  <c r="AC31" i="24" s="1"/>
  <c r="Q18" i="24"/>
  <c r="AA31" i="24" s="1"/>
  <c r="P18" i="24"/>
  <c r="Z31" i="24" s="1"/>
  <c r="O18" i="24"/>
  <c r="Y31" i="24" s="1"/>
  <c r="N18" i="24"/>
  <c r="X31" i="24" s="1"/>
  <c r="Q17" i="24"/>
  <c r="V31" i="24" s="1"/>
  <c r="P17" i="24"/>
  <c r="U31" i="24" s="1"/>
  <c r="O17" i="24"/>
  <c r="N17" i="24"/>
  <c r="S31" i="24" s="1"/>
  <c r="Q15" i="24"/>
  <c r="Q31" i="24" s="1"/>
  <c r="Q33" i="24" s="1"/>
  <c r="P15" i="24"/>
  <c r="P31" i="24" s="1"/>
  <c r="O15" i="24"/>
  <c r="O31" i="24" s="1"/>
  <c r="N15" i="24"/>
  <c r="N31" i="24" s="1"/>
  <c r="Q14" i="24"/>
  <c r="L31" i="24" s="1"/>
  <c r="L33" i="24" s="1"/>
  <c r="P14" i="24"/>
  <c r="K31" i="24" s="1"/>
  <c r="O14" i="24"/>
  <c r="J31" i="24" s="1"/>
  <c r="N14" i="24"/>
  <c r="I31" i="24" s="1"/>
  <c r="Q11" i="24"/>
  <c r="AK30" i="24" s="1"/>
  <c r="AK32" i="24" s="1"/>
  <c r="P11" i="24"/>
  <c r="AJ30" i="24" s="1"/>
  <c r="O11" i="24"/>
  <c r="AI30" i="24" s="1"/>
  <c r="N11" i="24"/>
  <c r="AH30" i="24" s="1"/>
  <c r="Q10" i="24"/>
  <c r="AF30" i="24" s="1"/>
  <c r="P10" i="24"/>
  <c r="AE30" i="24" s="1"/>
  <c r="O10" i="24"/>
  <c r="AD30" i="24" s="1"/>
  <c r="N10" i="24"/>
  <c r="AC30" i="24" s="1"/>
  <c r="Q8" i="24"/>
  <c r="AA30" i="24" s="1"/>
  <c r="P8" i="24"/>
  <c r="Z30" i="24" s="1"/>
  <c r="O8" i="24"/>
  <c r="Y30" i="24" s="1"/>
  <c r="N8" i="24"/>
  <c r="X30" i="24" s="1"/>
  <c r="Q7" i="24"/>
  <c r="V30" i="24" s="1"/>
  <c r="P7" i="24"/>
  <c r="U30" i="24" s="1"/>
  <c r="O7" i="24"/>
  <c r="T30" i="24" s="1"/>
  <c r="N7" i="24"/>
  <c r="S30" i="24" s="1"/>
  <c r="Q4" i="24"/>
  <c r="L30" i="24" s="1"/>
  <c r="L32" i="24" s="1"/>
  <c r="P4" i="24"/>
  <c r="K30" i="24" s="1"/>
  <c r="O4" i="24"/>
  <c r="J30" i="24" s="1"/>
  <c r="N4" i="24"/>
  <c r="I30" i="24" s="1"/>
  <c r="AC23" i="21"/>
  <c r="AC24" i="21"/>
  <c r="AC25" i="21"/>
  <c r="AC26" i="21"/>
  <c r="AC27" i="21"/>
  <c r="AC28" i="21"/>
  <c r="AC29" i="21"/>
  <c r="AC30" i="21"/>
  <c r="AC22" i="21"/>
  <c r="AB23" i="21"/>
  <c r="AB24" i="21"/>
  <c r="AB25" i="21"/>
  <c r="AB26" i="21"/>
  <c r="AB27" i="21"/>
  <c r="AB28" i="21"/>
  <c r="AB29" i="21"/>
  <c r="AB30" i="21"/>
  <c r="AB22" i="21"/>
  <c r="AA23" i="21"/>
  <c r="AD23" i="21" s="1"/>
  <c r="AA24" i="21"/>
  <c r="AA25" i="21"/>
  <c r="AA26" i="21"/>
  <c r="AA27" i="21"/>
  <c r="AA28" i="21"/>
  <c r="AA29" i="21"/>
  <c r="AA30" i="21"/>
  <c r="AA22" i="21"/>
  <c r="AC14" i="21"/>
  <c r="AD14" i="21" s="1"/>
  <c r="AC15" i="21"/>
  <c r="AD15" i="21" s="1"/>
  <c r="AC16" i="21"/>
  <c r="AC17" i="21"/>
  <c r="AD17" i="21" s="1"/>
  <c r="AC18" i="21"/>
  <c r="AC19" i="21"/>
  <c r="AC20" i="21"/>
  <c r="AC21" i="21"/>
  <c r="AC13" i="21"/>
  <c r="AB14" i="21"/>
  <c r="AB15" i="21"/>
  <c r="AB16" i="21"/>
  <c r="AB17" i="21"/>
  <c r="AB18" i="21"/>
  <c r="AB19" i="21"/>
  <c r="AB20" i="21"/>
  <c r="AB21" i="21"/>
  <c r="AD21" i="21" s="1"/>
  <c r="AB13" i="21"/>
  <c r="AA14" i="21"/>
  <c r="AA15" i="21"/>
  <c r="AA16" i="21"/>
  <c r="AA17" i="21"/>
  <c r="AA18" i="21"/>
  <c r="AA19" i="21"/>
  <c r="AA20" i="21"/>
  <c r="AA21" i="21"/>
  <c r="AA13" i="21"/>
  <c r="AC5" i="21"/>
  <c r="AD5" i="21" s="1"/>
  <c r="AC6" i="21"/>
  <c r="AC7" i="21"/>
  <c r="AC8" i="21"/>
  <c r="AD8" i="21" s="1"/>
  <c r="AC9" i="21"/>
  <c r="AC10" i="21"/>
  <c r="AC11" i="21"/>
  <c r="AC12" i="21"/>
  <c r="AC4" i="21"/>
  <c r="AB5" i="21"/>
  <c r="AB6" i="21"/>
  <c r="AB7" i="21"/>
  <c r="AB8" i="21"/>
  <c r="AB9" i="21"/>
  <c r="AB10" i="21"/>
  <c r="AB11" i="21"/>
  <c r="AB12" i="21"/>
  <c r="AB4" i="21"/>
  <c r="AD4" i="21"/>
  <c r="AA5" i="21"/>
  <c r="AA6" i="21"/>
  <c r="AA7" i="21"/>
  <c r="AA8" i="21"/>
  <c r="AA9" i="21"/>
  <c r="AA10" i="21"/>
  <c r="AA11" i="21"/>
  <c r="AA12" i="21"/>
  <c r="AE12" i="21" s="1"/>
  <c r="AA4" i="21"/>
  <c r="X29" i="21"/>
  <c r="W29" i="21"/>
  <c r="V29" i="21"/>
  <c r="U29" i="21"/>
  <c r="T29" i="21"/>
  <c r="S29" i="21"/>
  <c r="R29" i="21"/>
  <c r="Q29" i="21"/>
  <c r="P29" i="21"/>
  <c r="X28" i="21"/>
  <c r="W28" i="21"/>
  <c r="V28" i="21"/>
  <c r="U28" i="21"/>
  <c r="T28" i="21"/>
  <c r="S28" i="21"/>
  <c r="R28" i="21"/>
  <c r="Q28" i="21"/>
  <c r="P28" i="21"/>
  <c r="X27" i="21"/>
  <c r="W27" i="21"/>
  <c r="V27" i="21"/>
  <c r="U27" i="21"/>
  <c r="T27" i="21"/>
  <c r="S27" i="21"/>
  <c r="R27" i="21"/>
  <c r="Q27" i="21"/>
  <c r="P27" i="21"/>
  <c r="X26" i="21"/>
  <c r="W26" i="21"/>
  <c r="V26" i="21"/>
  <c r="U26" i="21"/>
  <c r="T26" i="21"/>
  <c r="S26" i="21"/>
  <c r="R26" i="21"/>
  <c r="Q26" i="21"/>
  <c r="P26" i="21"/>
  <c r="X25" i="21"/>
  <c r="W25" i="21"/>
  <c r="V25" i="21"/>
  <c r="U25" i="21"/>
  <c r="T25" i="21"/>
  <c r="S25" i="21"/>
  <c r="R25" i="21"/>
  <c r="Q25" i="21"/>
  <c r="P25" i="21"/>
  <c r="X24" i="21"/>
  <c r="W24" i="21"/>
  <c r="V24" i="21"/>
  <c r="U24" i="21"/>
  <c r="T24" i="21"/>
  <c r="S24" i="21"/>
  <c r="R24" i="21"/>
  <c r="Q24" i="21"/>
  <c r="P24" i="21"/>
  <c r="X23" i="21"/>
  <c r="W23" i="21"/>
  <c r="V23" i="21"/>
  <c r="U23" i="21"/>
  <c r="T23" i="21"/>
  <c r="S23" i="21"/>
  <c r="R23" i="21"/>
  <c r="Q23" i="21"/>
  <c r="P23" i="21"/>
  <c r="X22" i="21"/>
  <c r="W22" i="21"/>
  <c r="V22" i="21"/>
  <c r="U22" i="21"/>
  <c r="T22" i="21"/>
  <c r="S22" i="21"/>
  <c r="R22" i="21"/>
  <c r="Q22" i="21"/>
  <c r="P22" i="21"/>
  <c r="X20" i="21"/>
  <c r="W20" i="21"/>
  <c r="V20" i="21"/>
  <c r="U20" i="21"/>
  <c r="T20" i="21"/>
  <c r="S20" i="21"/>
  <c r="R20" i="21"/>
  <c r="Q20" i="21"/>
  <c r="P20" i="21"/>
  <c r="X19" i="21"/>
  <c r="W19" i="21"/>
  <c r="V19" i="21"/>
  <c r="U19" i="21"/>
  <c r="T19" i="21"/>
  <c r="S19" i="21"/>
  <c r="R19" i="21"/>
  <c r="Q19" i="21"/>
  <c r="P19" i="21"/>
  <c r="X18" i="21"/>
  <c r="W18" i="21"/>
  <c r="V18" i="21"/>
  <c r="U18" i="21"/>
  <c r="T18" i="21"/>
  <c r="S18" i="21"/>
  <c r="R18" i="21"/>
  <c r="Q18" i="21"/>
  <c r="P18" i="21"/>
  <c r="W17" i="21"/>
  <c r="V17" i="21"/>
  <c r="U17" i="21"/>
  <c r="T17" i="21"/>
  <c r="S17" i="21"/>
  <c r="Q17" i="21"/>
  <c r="P17" i="21"/>
  <c r="X16" i="21"/>
  <c r="W16" i="21"/>
  <c r="V16" i="21"/>
  <c r="U16" i="21"/>
  <c r="T16" i="21"/>
  <c r="S16" i="21"/>
  <c r="R16" i="21"/>
  <c r="Q16" i="21"/>
  <c r="P16" i="21"/>
  <c r="X15" i="21"/>
  <c r="W15" i="21"/>
  <c r="V15" i="21"/>
  <c r="U15" i="21"/>
  <c r="T15" i="21"/>
  <c r="S15" i="21"/>
  <c r="R15" i="21"/>
  <c r="Q15" i="21"/>
  <c r="P15" i="21"/>
  <c r="X14" i="21"/>
  <c r="W14" i="21"/>
  <c r="V14" i="21"/>
  <c r="U14" i="21"/>
  <c r="T14" i="21"/>
  <c r="S14" i="21"/>
  <c r="R14" i="21"/>
  <c r="Q14" i="21"/>
  <c r="P14" i="21"/>
  <c r="X13" i="21"/>
  <c r="W13" i="21"/>
  <c r="V13" i="21"/>
  <c r="U13" i="21"/>
  <c r="T13" i="21"/>
  <c r="S13" i="21"/>
  <c r="S21" i="21" s="1"/>
  <c r="R13" i="21"/>
  <c r="Q13" i="21"/>
  <c r="P13" i="21"/>
  <c r="X11" i="21"/>
  <c r="W11" i="21"/>
  <c r="V11" i="21"/>
  <c r="U11" i="21"/>
  <c r="T11" i="21"/>
  <c r="S11" i="21"/>
  <c r="R11" i="21"/>
  <c r="Q11" i="21"/>
  <c r="P11" i="21"/>
  <c r="X10" i="21"/>
  <c r="W10" i="21"/>
  <c r="V10" i="21"/>
  <c r="U10" i="21"/>
  <c r="T10" i="21"/>
  <c r="S10" i="21"/>
  <c r="R10" i="21"/>
  <c r="Q10" i="21"/>
  <c r="P10" i="21"/>
  <c r="X9" i="21"/>
  <c r="W9" i="21"/>
  <c r="V9" i="21"/>
  <c r="U9" i="21"/>
  <c r="T9" i="21"/>
  <c r="S9" i="21"/>
  <c r="R9" i="21"/>
  <c r="Q9" i="21"/>
  <c r="P9" i="21"/>
  <c r="X8" i="21"/>
  <c r="W8" i="21"/>
  <c r="V8" i="21"/>
  <c r="U8" i="21"/>
  <c r="T8" i="21"/>
  <c r="S8" i="21"/>
  <c r="R8" i="21"/>
  <c r="Q8" i="21"/>
  <c r="P8" i="21"/>
  <c r="X7" i="21"/>
  <c r="W7" i="21"/>
  <c r="V7" i="21"/>
  <c r="U7" i="21"/>
  <c r="T7" i="21"/>
  <c r="S7" i="21"/>
  <c r="R7" i="21"/>
  <c r="Q7" i="21"/>
  <c r="P7" i="21"/>
  <c r="X6" i="21"/>
  <c r="W6" i="21"/>
  <c r="V6" i="21"/>
  <c r="U6" i="21"/>
  <c r="T6" i="21"/>
  <c r="S6" i="21"/>
  <c r="R6" i="21"/>
  <c r="Q6" i="21"/>
  <c r="P6" i="21"/>
  <c r="X5" i="21"/>
  <c r="W5" i="21"/>
  <c r="V5" i="21"/>
  <c r="U5" i="21"/>
  <c r="T5" i="21"/>
  <c r="S5" i="21"/>
  <c r="R5" i="21"/>
  <c r="Q5" i="21"/>
  <c r="P5" i="21"/>
  <c r="X4" i="21"/>
  <c r="W4" i="21"/>
  <c r="V4" i="21"/>
  <c r="U4" i="21"/>
  <c r="T4" i="21"/>
  <c r="S4" i="21"/>
  <c r="R4" i="21"/>
  <c r="Q4" i="21"/>
  <c r="P4" i="21"/>
  <c r="AE30" i="21"/>
  <c r="AD26" i="21"/>
  <c r="AD25" i="21"/>
  <c r="AD24" i="21"/>
  <c r="AD22" i="21"/>
  <c r="AD20" i="21"/>
  <c r="AD19" i="21"/>
  <c r="AD18" i="21"/>
  <c r="AD16" i="21"/>
  <c r="AD13" i="21"/>
  <c r="AD9" i="21"/>
  <c r="AD7" i="21"/>
  <c r="AD6" i="21"/>
  <c r="Q45" i="26" l="1"/>
  <c r="R45" i="26"/>
  <c r="Y41" i="26"/>
  <c r="S38" i="26"/>
  <c r="R38" i="26"/>
  <c r="V34" i="26"/>
  <c r="Q38" i="26"/>
  <c r="AD27" i="21"/>
  <c r="AD28" i="21"/>
  <c r="AD30" i="21"/>
  <c r="AD29" i="21"/>
  <c r="AE21" i="21"/>
  <c r="AD11" i="21"/>
  <c r="AD10" i="21"/>
  <c r="AD12" i="21"/>
  <c r="T30" i="21"/>
  <c r="T21" i="21"/>
  <c r="S30" i="21"/>
  <c r="V12" i="21"/>
  <c r="W12" i="21"/>
  <c r="U12" i="21"/>
  <c r="Q30" i="21"/>
  <c r="P12" i="21"/>
  <c r="X30" i="21"/>
  <c r="Q12" i="21"/>
  <c r="R12" i="21"/>
  <c r="X12" i="21"/>
  <c r="P21" i="21"/>
  <c r="U30" i="21"/>
  <c r="P30" i="21"/>
  <c r="R30" i="21"/>
  <c r="S12" i="21"/>
  <c r="T12" i="21"/>
  <c r="X21" i="21"/>
  <c r="V21" i="21"/>
  <c r="Q21" i="21"/>
  <c r="V30" i="21"/>
  <c r="W21" i="21"/>
  <c r="U21" i="21"/>
  <c r="R21" i="21"/>
  <c r="W30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<sst xmlns="http://schemas.openxmlformats.org/spreadsheetml/2006/main" count="278" uniqueCount="71">
  <si>
    <t>Vgg16</t>
  </si>
  <si>
    <t>Baseline</t>
  </si>
  <si>
    <t>AR/VR1</t>
  </si>
  <si>
    <t>AR/VR3</t>
  </si>
  <si>
    <t>AR/VR2</t>
  </si>
  <si>
    <t>latency</t>
  </si>
  <si>
    <t>energy</t>
  </si>
  <si>
    <t>EDP</t>
  </si>
  <si>
    <t>Average</t>
  </si>
  <si>
    <t>Latency</t>
  </si>
  <si>
    <t>Energy</t>
  </si>
  <si>
    <t>FLIP-FlexIntra</t>
  </si>
  <si>
    <t>FLIP-Full</t>
  </si>
  <si>
    <t>FLIP-FlexIntra1</t>
  </si>
  <si>
    <t>FLIP-FlexIntra2</t>
  </si>
  <si>
    <t>Objective
Latency</t>
  </si>
  <si>
    <t>Objective
Energy</t>
  </si>
  <si>
    <t>Objective
EDP</t>
  </si>
  <si>
    <t>edp</t>
  </si>
  <si>
    <t>obj</t>
  </si>
  <si>
    <t>min</t>
  </si>
  <si>
    <t>Latency Search</t>
  </si>
  <si>
    <t>Energy Searach</t>
  </si>
  <si>
    <t>EDP Search</t>
  </si>
  <si>
    <t>Energy Search</t>
  </si>
  <si>
    <t>FLIP2M-FlexIntra</t>
  </si>
  <si>
    <t>FLIP2M-Full</t>
  </si>
  <si>
    <t>FLIP2M-FlexIntra1</t>
  </si>
  <si>
    <t>FLIP2M-FlexIntra2</t>
  </si>
  <si>
    <t>delay</t>
  </si>
  <si>
    <t>SET</t>
  </si>
  <si>
    <t>FLIP2M</t>
  </si>
  <si>
    <t>Tangram</t>
  </si>
  <si>
    <t>Resnet-50</t>
  </si>
  <si>
    <t>Off-chip Access</t>
  </si>
  <si>
    <t>DRAM Access</t>
  </si>
  <si>
    <t>vgg16</t>
  </si>
  <si>
    <t>nacc = 16</t>
  </si>
  <si>
    <t>nacc = 8</t>
  </si>
  <si>
    <t>nacc = 4</t>
  </si>
  <si>
    <t>nacc = 2</t>
  </si>
  <si>
    <t>Normalized</t>
  </si>
  <si>
    <t>resnet50</t>
  </si>
  <si>
    <t>resnet18      </t>
  </si>
  <si>
    <t>resnet34      </t>
  </si>
  <si>
    <t>resnet50      </t>
  </si>
  <si>
    <t>mobilenet     </t>
  </si>
  <si>
    <t>unet          </t>
  </si>
  <si>
    <t>squeezenet   </t>
  </si>
  <si>
    <t>vgg16         </t>
  </si>
  <si>
    <t>mobile_bert  </t>
  </si>
  <si>
    <t>resnet18  </t>
  </si>
  <si>
    <t>resnet34   </t>
  </si>
  <si>
    <t>resnet50   </t>
  </si>
  <si>
    <t>mobilenet  </t>
  </si>
  <si>
    <t>unet       </t>
  </si>
  <si>
    <t>squeezenet</t>
  </si>
  <si>
    <t>vgg16      </t>
  </si>
  <si>
    <t>mobile_bert</t>
  </si>
  <si>
    <t>resnet18   </t>
  </si>
  <si>
    <t>resnet34    </t>
  </si>
  <si>
    <t>resnet50    </t>
  </si>
  <si>
    <t>mobilenet   </t>
  </si>
  <si>
    <t>unet        </t>
  </si>
  <si>
    <t>squeezenet  </t>
  </si>
  <si>
    <t>nacc=1</t>
  </si>
  <si>
    <t xml:space="preserve">latency </t>
  </si>
  <si>
    <t>SET-normalized</t>
  </si>
  <si>
    <t>FLIP2M-normalized</t>
  </si>
  <si>
    <t>ARVR1</t>
  </si>
  <si>
    <t>ARVR2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</si>
</sst>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1"/>
      <color rgb="FF000000"/>
      <name val="Menlo"/>
      <family val="2"/>
    </font>
    <font>
      <sz val="10"/>
      <color theme="1"/>
      <name val="Aptos Narrow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sz val="11"/>
      <color theme="1"/>
      <name val="Menlo"/>
      <family val="2"/>
    </font>
    <font>
      <sz val="12"/>
      <color rgb="FF000000"/>
      <name val="Aptos Narrow"/>
      <scheme val="minor"/>
    </font>
    <font>
      <sz val="11"/>
      <color rgb="FFFFFFFF"/>
      <name val="Menlo"/>
      <family val="2"/>
    </font>
    <font>
      <sz val="8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1"/>
      <color rgb="FFFF0000"/>
      <name val="Menlo"/>
      <family val="2"/>
    </font>
    <font>
      <sz val="12"/>
      <color rgb="FFFF0000"/>
      <name val="Aptos Narrow"/>
      <scheme val="minor"/>
    </font>
    <font>
      <sz val="10"/>
      <color rgb="FFFF0000"/>
      <name val="Arial"/>
      <family val="2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11" fontId="1" fillId="0" borderId="0" xfId="0" applyNumberFormat="1" applyFont="1"/>
    <xf numFmtId="11" fontId="0" fillId="0" borderId="0" xfId="0" applyNumberFormat="1"/>
    <xf numFmtId="0" fontId="10" fillId="0" borderId="0" xfId="0" applyFont="1" applyAlignment="1">
      <alignment vertical="center"/>
    </xf>
    <xf numFmtId="11" fontId="3" fillId="0" borderId="0" xfId="0" applyNumberFormat="1" applyFont="1"/>
    <xf numFmtId="1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/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1" fontId="3" fillId="0" borderId="0" xfId="0" applyNumberFormat="1" applyFont="1" applyAlignment="1">
      <alignment vertical="center"/>
    </xf>
    <xf numFmtId="3" fontId="9" fillId="0" borderId="0" xfId="0" applyNumberFormat="1" applyFont="1"/>
    <xf numFmtId="11" fontId="14" fillId="0" borderId="0" xfId="0" applyNumberFormat="1" applyFont="1"/>
    <xf numFmtId="0" fontId="15" fillId="0" borderId="0" xfId="0" applyFont="1"/>
    <xf numFmtId="0" fontId="13" fillId="0" borderId="0" xfId="0" applyFont="1"/>
    <xf numFmtId="0" fontId="17" fillId="0" borderId="0" xfId="0" applyFont="1"/>
    <xf numFmtId="0" fontId="18" fillId="0" borderId="0" xfId="0" applyFont="1"/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9" fillId="0" borderId="0" xfId="0" applyFont="1" applyAlignment="1">
      <alignment vertic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10" fillId="0" borderId="5" xfId="0" applyFont="1" applyBorder="1" applyAlignment="1">
      <alignment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/>
    <xf numFmtId="0" fontId="7" fillId="0" borderId="5" xfId="0" applyFont="1" applyBorder="1"/>
    <xf numFmtId="0" fontId="6" fillId="0" borderId="7" xfId="0" applyFont="1" applyBorder="1"/>
    <xf numFmtId="0" fontId="7" fillId="0" borderId="7" xfId="0" applyFont="1" applyBorder="1"/>
    <xf numFmtId="0" fontId="8" fillId="0" borderId="8" xfId="0" applyFont="1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11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00"/>
      <color rgb="FFFFFF00"/>
      <color rgb="FF04A2F8"/>
      <color rgb="FFF75510"/>
      <color rgb="FFB2B2E0"/>
      <color rgb="FF10AD01"/>
      <color rgb="FF8DD885"/>
      <color rgb="FFEEFF04"/>
      <color rgb="FFF65510"/>
      <color rgb="FF08A1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single_3x3_artifact!$G$31</c:f>
              <c:strCache>
                <c:ptCount val="1"/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single_3x3_artifact!$F$32:$F$40</c:f>
              <c:numCache>
                <c:formatCode>General</c:formatCode>
                <c:ptCount val="9"/>
              </c:numCache>
            </c:numRef>
          </c:cat>
          <c:val>
            <c:numRef>
              <c:f>single_3x3_artifact!$G$32:$G$40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237B-1541-9091-11E018CE8908}"/>
            </c:ext>
          </c:extLst>
        </c:ser>
        <c:ser>
          <c:idx val="1"/>
          <c:order val="1"/>
          <c:tx>
            <c:strRef>
              <c:f>single_3x3_artifact!$H$31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single_3x3_artifact!$F$32:$F$40</c:f>
              <c:numCache>
                <c:formatCode>General</c:formatCode>
                <c:ptCount val="9"/>
              </c:numCache>
            </c:numRef>
          </c:cat>
          <c:val>
            <c:numRef>
              <c:f>single_3x3_artifact!$H$32:$H$40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1-237B-1541-9091-11E018CE8908}"/>
            </c:ext>
          </c:extLst>
        </c:ser>
        <c:ser>
          <c:idx val="2"/>
          <c:order val="2"/>
          <c:tx>
            <c:strRef>
              <c:f>single_3x3_artifact!$I$31</c:f>
              <c:strCache>
                <c:ptCount val="1"/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single_3x3_artifact!$F$32:$F$40</c:f>
              <c:numCache>
                <c:formatCode>General</c:formatCode>
                <c:ptCount val="9"/>
              </c:numCache>
            </c:numRef>
          </c:cat>
          <c:val>
            <c:numRef>
              <c:f>single_3x3_artifact!$I$32:$I$40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2-237B-1541-9091-11E018CE8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4024495"/>
        <c:axId val="1414038223"/>
      </c:barChart>
      <c:catAx>
        <c:axId val="14140244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038223"/>
        <c:crosses val="autoZero"/>
        <c:auto val="1"/>
        <c:lblAlgn val="ctr"/>
        <c:lblOffset val="100"/>
        <c:noMultiLvlLbl val="0"/>
      </c:catAx>
      <c:valAx>
        <c:axId val="141403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024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tx1"/>
                </a:solidFill>
              </a:rPr>
              <a:t>Latency</a:t>
            </a:r>
            <a:r>
              <a:rPr lang="en-US" sz="1200" baseline="0">
                <a:solidFill>
                  <a:schemeClr val="tx1"/>
                </a:solidFill>
              </a:rPr>
              <a:t> Search</a:t>
            </a:r>
            <a:endParaRPr lang="en-US" sz="120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40839472546942851"/>
          <c:y val="2.2560952320891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19196289558648"/>
          <c:y val="0.1555168794141206"/>
          <c:w val="0.80292869200386774"/>
          <c:h val="0.540155798425873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single_3x3_artifact!$P$3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single_3x3_artifact!$O$4:$O$12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single_3x3_artifact!$P$4:$P$12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3-A24D-BF68-FE32DB0F2498}"/>
            </c:ext>
          </c:extLst>
        </c:ser>
        <c:ser>
          <c:idx val="1"/>
          <c:order val="1"/>
          <c:tx>
            <c:strRef>
              <c:f>single_3x3_artifact!$Q$3</c:f>
              <c:strCache>
                <c:ptCount val="1"/>
                <c:pt idx="0">
                  <c:v>FLIP2M-FlexIntra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single_3x3_artifact!$O$4:$O$12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single_3x3_artifact!$Q$4:$Q$12</c:f>
              <c:numCache>
                <c:formatCode>General</c:formatCode>
                <c:ptCount val="9"/>
                <c:pt idx="0">
                  <c:v>0.79039704524469068</c:v>
                </c:pt>
                <c:pt idx="1">
                  <c:v>0.79046169457128357</c:v>
                </c:pt>
                <c:pt idx="2">
                  <c:v>0.80069524913093859</c:v>
                </c:pt>
                <c:pt idx="3">
                  <c:v>0.71076137813696294</c:v>
                </c:pt>
                <c:pt idx="4">
                  <c:v>0.9969485986521337</c:v>
                </c:pt>
                <c:pt idx="5">
                  <c:v>0.8029197080291971</c:v>
                </c:pt>
                <c:pt idx="6">
                  <c:v>0.99461428797718987</c:v>
                </c:pt>
                <c:pt idx="7">
                  <c:v>1</c:v>
                </c:pt>
                <c:pt idx="8">
                  <c:v>0.86084974521779956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53-A24D-BF68-FE32DB0F2498}"/>
            </c:ext>
          </c:extLst>
        </c:ser>
        <c:ser>
          <c:idx val="2"/>
          <c:order val="2"/>
          <c:tx>
            <c:strRef>
              <c:f>single_3x3_artifact!$R$3</c:f>
              <c:strCache>
                <c:ptCount val="1"/>
                <c:pt idx="0">
                  <c:v>FLIP2M-Full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single_3x3_artifact!$O$4:$O$12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single_3x3_artifact!$R$4:$R$12</c:f>
              <c:numCache>
                <c:formatCode>General</c:formatCode>
                <c:ptCount val="9"/>
                <c:pt idx="0">
                  <c:v>0.61126500461680522</c:v>
                </c:pt>
                <c:pt idx="1">
                  <c:v>0.64180618975139525</c:v>
                </c:pt>
                <c:pt idx="2">
                  <c:v>0.67941290073387406</c:v>
                </c:pt>
                <c:pt idx="3">
                  <c:v>0.55380689068481492</c:v>
                </c:pt>
                <c:pt idx="4">
                  <c:v>0.9969485986521337</c:v>
                </c:pt>
                <c:pt idx="5">
                  <c:v>0.8029197080291971</c:v>
                </c:pt>
                <c:pt idx="6">
                  <c:v>0.87897988278156181</c:v>
                </c:pt>
                <c:pt idx="7">
                  <c:v>0.96805555555555556</c:v>
                </c:pt>
                <c:pt idx="8">
                  <c:v>0.7666493413506672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53-A24D-BF68-FE32DB0F2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3"/>
        <c:overlap val="-27"/>
        <c:axId val="1677510303"/>
        <c:axId val="1677512015"/>
      </c:barChart>
      <c:catAx>
        <c:axId val="16775103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12015"/>
        <c:crosses val="autoZero"/>
        <c:auto val="1"/>
        <c:lblAlgn val="ctr"/>
        <c:lblOffset val="100"/>
        <c:noMultiLvlLbl val="0"/>
      </c:catAx>
      <c:valAx>
        <c:axId val="167751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Normalized</a:t>
                </a:r>
                <a:r>
                  <a:rPr lang="en-US" baseline="0">
                    <a:solidFill>
                      <a:schemeClr val="tx1"/>
                    </a:solidFill>
                  </a:rPr>
                  <a:t> Latency</a:t>
                </a:r>
              </a:p>
            </c:rich>
          </c:tx>
          <c:layout>
            <c:manualLayout>
              <c:xMode val="edge"/>
              <c:yMode val="edge"/>
              <c:x val="4.1627743087991869E-3"/>
              <c:y val="0.13519028919765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10303"/>
        <c:crosses val="autoZero"/>
        <c:crossBetween val="between"/>
      </c:valAx>
      <c:spPr>
        <a:solidFill>
          <a:srgbClr val="FF2F92">
            <a:alpha val="19862"/>
          </a:srgb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19196289558648"/>
          <c:y val="0.1555168794141206"/>
          <c:w val="0.80292869200386774"/>
          <c:h val="0.540155798425873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single_3x3_artifact!$S$3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single_3x3_artifact!$O$4:$O$12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single_3x3_artifact!$S$4:$S$12</c:f>
              <c:numCache>
                <c:formatCode>General</c:formatCode>
                <c:ptCount val="9"/>
                <c:pt idx="0">
                  <c:v>1.3594873397936855</c:v>
                </c:pt>
                <c:pt idx="1">
                  <c:v>1.2702870925075858</c:v>
                </c:pt>
                <c:pt idx="2">
                  <c:v>1.1515624062856116</c:v>
                </c:pt>
                <c:pt idx="3">
                  <c:v>1.0907777693301908</c:v>
                </c:pt>
                <c:pt idx="4">
                  <c:v>1</c:v>
                </c:pt>
                <c:pt idx="5">
                  <c:v>1.0598159509202454</c:v>
                </c:pt>
                <c:pt idx="6">
                  <c:v>1</c:v>
                </c:pt>
                <c:pt idx="7">
                  <c:v>1</c:v>
                </c:pt>
                <c:pt idx="8">
                  <c:v>1.1164913198546649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1D-3342-A5AF-B948B17DAEA5}"/>
            </c:ext>
          </c:extLst>
        </c:ser>
        <c:ser>
          <c:idx val="1"/>
          <c:order val="1"/>
          <c:tx>
            <c:strRef>
              <c:f>single_3x3_artifact!$T$3</c:f>
              <c:strCache>
                <c:ptCount val="1"/>
                <c:pt idx="0">
                  <c:v>FLIP-FlexIntra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single_3x3_artifact!$O$4:$O$12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single_3x3_artifact!$T$4:$T$12</c:f>
              <c:numCache>
                <c:formatCode>General</c:formatCode>
                <c:ptCount val="9"/>
                <c:pt idx="0">
                  <c:v>0.68005626758361992</c:v>
                </c:pt>
                <c:pt idx="1">
                  <c:v>0.63666070178168521</c:v>
                </c:pt>
                <c:pt idx="2">
                  <c:v>0.69933425298386609</c:v>
                </c:pt>
                <c:pt idx="3">
                  <c:v>0.60282825210978486</c:v>
                </c:pt>
                <c:pt idx="4">
                  <c:v>0.96336203837887191</c:v>
                </c:pt>
                <c:pt idx="5">
                  <c:v>0.55444785276073616</c:v>
                </c:pt>
                <c:pt idx="6">
                  <c:v>0.97706736818025852</c:v>
                </c:pt>
                <c:pt idx="7">
                  <c:v>0.29629629629629628</c:v>
                </c:pt>
                <c:pt idx="8">
                  <c:v>0.67625662875938986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1D-3342-A5AF-B948B17DAEA5}"/>
            </c:ext>
          </c:extLst>
        </c:ser>
        <c:ser>
          <c:idx val="2"/>
          <c:order val="2"/>
          <c:tx>
            <c:strRef>
              <c:f>single_3x3_artifact!$U$3</c:f>
              <c:strCache>
                <c:ptCount val="1"/>
                <c:pt idx="0">
                  <c:v>FLIP-Full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single_3x3_artifact!$O$4:$O$12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single_3x3_artifact!$U$4:$U$12</c:f>
              <c:numCache>
                <c:formatCode>General</c:formatCode>
                <c:ptCount val="9"/>
                <c:pt idx="0">
                  <c:v>0.65551734917161608</c:v>
                </c:pt>
                <c:pt idx="1">
                  <c:v>0.5970590523613164</c:v>
                </c:pt>
                <c:pt idx="2">
                  <c:v>0.70245306783422301</c:v>
                </c:pt>
                <c:pt idx="3">
                  <c:v>0.3966395499125675</c:v>
                </c:pt>
                <c:pt idx="4">
                  <c:v>0.96336203837887191</c:v>
                </c:pt>
                <c:pt idx="5">
                  <c:v>0.55444785276073616</c:v>
                </c:pt>
                <c:pt idx="6">
                  <c:v>0.89010255823706586</c:v>
                </c:pt>
                <c:pt idx="7">
                  <c:v>0.40987654320987654</c:v>
                </c:pt>
                <c:pt idx="8">
                  <c:v>0.64618225148328423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1D-3342-A5AF-B948B17DA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3"/>
        <c:overlap val="-27"/>
        <c:axId val="1677510303"/>
        <c:axId val="1677512015"/>
      </c:barChart>
      <c:catAx>
        <c:axId val="16775103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12015"/>
        <c:crosses val="autoZero"/>
        <c:auto val="1"/>
        <c:lblAlgn val="ctr"/>
        <c:lblOffset val="100"/>
        <c:noMultiLvlLbl val="0"/>
      </c:catAx>
      <c:valAx>
        <c:axId val="167751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Normalized</a:t>
                </a:r>
                <a:r>
                  <a:rPr lang="en-US" baseline="0">
                    <a:solidFill>
                      <a:schemeClr val="tx1"/>
                    </a:solidFill>
                  </a:rPr>
                  <a:t> Energy</a:t>
                </a:r>
              </a:p>
            </c:rich>
          </c:tx>
          <c:layout>
            <c:manualLayout>
              <c:xMode val="edge"/>
              <c:yMode val="edge"/>
              <c:x val="4.1627743087991869E-3"/>
              <c:y val="0.13519028919765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1030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19196289558648"/>
          <c:y val="0.1555168794141206"/>
          <c:w val="0.80292869200386774"/>
          <c:h val="0.540155798425873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single_3x3_artifact!$S$3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single_3x3_artifact!$O$13:$O$21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single_3x3_artifact!$S$13:$S$21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4-114F-A6C8-73432C404461}"/>
            </c:ext>
          </c:extLst>
        </c:ser>
        <c:ser>
          <c:idx val="1"/>
          <c:order val="1"/>
          <c:tx>
            <c:strRef>
              <c:f>single_3x3_artifact!$T$3</c:f>
              <c:strCache>
                <c:ptCount val="1"/>
                <c:pt idx="0">
                  <c:v>FLIP-FlexIntra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single_3x3_artifact!$O$13:$O$21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single_3x3_artifact!$T$13:$T$21</c:f>
              <c:numCache>
                <c:formatCode>General</c:formatCode>
                <c:ptCount val="9"/>
                <c:pt idx="0">
                  <c:v>0.30478274460768989</c:v>
                </c:pt>
                <c:pt idx="1">
                  <c:v>0.27977903991286079</c:v>
                </c:pt>
                <c:pt idx="2">
                  <c:v>0.38349427217657289</c:v>
                </c:pt>
                <c:pt idx="3">
                  <c:v>0.27970805139511901</c:v>
                </c:pt>
                <c:pt idx="4">
                  <c:v>0.60314341536952554</c:v>
                </c:pt>
                <c:pt idx="5">
                  <c:v>0.37576687116564417</c:v>
                </c:pt>
                <c:pt idx="6">
                  <c:v>0.54393991383583062</c:v>
                </c:pt>
                <c:pt idx="7">
                  <c:v>0.29629629629629628</c:v>
                </c:pt>
                <c:pt idx="8">
                  <c:v>0.38336382559494236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74-114F-A6C8-73432C404461}"/>
            </c:ext>
          </c:extLst>
        </c:ser>
        <c:ser>
          <c:idx val="2"/>
          <c:order val="2"/>
          <c:tx>
            <c:strRef>
              <c:f>single_3x3_artifact!$U$3</c:f>
              <c:strCache>
                <c:ptCount val="1"/>
                <c:pt idx="0">
                  <c:v>FLIP-Full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single_3x3_artifact!$O$13:$O$21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single_3x3_artifact!$U$13:$U$21</c:f>
              <c:numCache>
                <c:formatCode>General</c:formatCode>
                <c:ptCount val="9"/>
                <c:pt idx="0">
                  <c:v>0.28618318224445138</c:v>
                </c:pt>
                <c:pt idx="1">
                  <c:v>0.26624134443320624</c:v>
                </c:pt>
                <c:pt idx="2">
                  <c:v>0.37629700713728781</c:v>
                </c:pt>
                <c:pt idx="3">
                  <c:v>0.25066524747205959</c:v>
                </c:pt>
                <c:pt idx="4">
                  <c:v>0.60143483176719736</c:v>
                </c:pt>
                <c:pt idx="5">
                  <c:v>0.37576687116564417</c:v>
                </c:pt>
                <c:pt idx="6">
                  <c:v>0.54393991383583062</c:v>
                </c:pt>
                <c:pt idx="7">
                  <c:v>0.29629629629629628</c:v>
                </c:pt>
                <c:pt idx="8">
                  <c:v>0.37460308679399668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74-114F-A6C8-73432C404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3"/>
        <c:overlap val="-27"/>
        <c:axId val="1677510303"/>
        <c:axId val="1677512015"/>
      </c:barChart>
      <c:catAx>
        <c:axId val="16775103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12015"/>
        <c:crosses val="autoZero"/>
        <c:auto val="1"/>
        <c:lblAlgn val="ctr"/>
        <c:lblOffset val="100"/>
        <c:noMultiLvlLbl val="0"/>
      </c:catAx>
      <c:valAx>
        <c:axId val="167751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Normalized</a:t>
                </a:r>
                <a:r>
                  <a:rPr lang="en-US" baseline="0">
                    <a:solidFill>
                      <a:schemeClr val="tx1"/>
                    </a:solidFill>
                  </a:rPr>
                  <a:t> Energy</a:t>
                </a:r>
              </a:p>
            </c:rich>
          </c:tx>
          <c:layout>
            <c:manualLayout>
              <c:xMode val="edge"/>
              <c:yMode val="edge"/>
              <c:x val="4.1627743087991869E-3"/>
              <c:y val="0.13519028919765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10303"/>
        <c:crosses val="autoZero"/>
        <c:crossBetween val="between"/>
      </c:valAx>
      <c:spPr>
        <a:solidFill>
          <a:srgbClr val="FF2F92">
            <a:alpha val="15000"/>
          </a:srgb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19196289558648"/>
          <c:y val="0.1555168794141206"/>
          <c:w val="0.80292869200386774"/>
          <c:h val="0.540155798425873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single_3x3_artifact!$S$3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single_3x3_artifact!$O$22:$O$30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single_3x3_artifact!$S$22:$S$30</c:f>
              <c:numCache>
                <c:formatCode>General</c:formatCode>
                <c:ptCount val="9"/>
                <c:pt idx="0">
                  <c:v>1.0075023444826507</c:v>
                </c:pt>
                <c:pt idx="1">
                  <c:v>1.0018672683420213</c:v>
                </c:pt>
                <c:pt idx="2">
                  <c:v>1.0192526839800875</c:v>
                </c:pt>
                <c:pt idx="3">
                  <c:v>1.0050178666463925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1.0042050204313941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36-4D48-9D6E-834A08D1BAB5}"/>
            </c:ext>
          </c:extLst>
        </c:ser>
        <c:ser>
          <c:idx val="1"/>
          <c:order val="1"/>
          <c:tx>
            <c:strRef>
              <c:f>single_3x3_artifact!$T$3</c:f>
              <c:strCache>
                <c:ptCount val="1"/>
                <c:pt idx="0">
                  <c:v>FLIP-FlexIntra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single_3x3_artifact!$O$22:$O$30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single_3x3_artifact!$T$22:$T$30</c:f>
              <c:numCache>
                <c:formatCode>General</c:formatCode>
                <c:ptCount val="9"/>
                <c:pt idx="0">
                  <c:v>0.3111909971866208</c:v>
                </c:pt>
                <c:pt idx="1">
                  <c:v>0.28491402785341946</c:v>
                </c:pt>
                <c:pt idx="2">
                  <c:v>0.44005277994362141</c:v>
                </c:pt>
                <c:pt idx="3">
                  <c:v>0.28928761499277733</c:v>
                </c:pt>
                <c:pt idx="4">
                  <c:v>0.60402490889393856</c:v>
                </c:pt>
                <c:pt idx="5">
                  <c:v>0.41334355828220859</c:v>
                </c:pt>
                <c:pt idx="6">
                  <c:v>0.55736017385336845</c:v>
                </c:pt>
                <c:pt idx="7">
                  <c:v>0.29629629629629628</c:v>
                </c:pt>
                <c:pt idx="8">
                  <c:v>0.39955879466278138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36-4D48-9D6E-834A08D1BAB5}"/>
            </c:ext>
          </c:extLst>
        </c:ser>
        <c:ser>
          <c:idx val="2"/>
          <c:order val="2"/>
          <c:tx>
            <c:strRef>
              <c:f>single_3x3_artifact!$U$3</c:f>
              <c:strCache>
                <c:ptCount val="1"/>
                <c:pt idx="0">
                  <c:v>FLIP-Full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single_3x3_artifact!$O$22:$O$30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single_3x3_artifact!$U$22:$U$30</c:f>
              <c:numCache>
                <c:formatCode>General</c:formatCode>
                <c:ptCount val="9"/>
                <c:pt idx="0">
                  <c:v>0.31134729603000938</c:v>
                </c:pt>
                <c:pt idx="1">
                  <c:v>0.28491402785341946</c:v>
                </c:pt>
                <c:pt idx="2">
                  <c:v>0.43663407904996099</c:v>
                </c:pt>
                <c:pt idx="3">
                  <c:v>0.26123317874249219</c:v>
                </c:pt>
                <c:pt idx="4">
                  <c:v>0.60402490889393856</c:v>
                </c:pt>
                <c:pt idx="5">
                  <c:v>0.41334355828220859</c:v>
                </c:pt>
                <c:pt idx="6">
                  <c:v>0.57790994700522325</c:v>
                </c:pt>
                <c:pt idx="7">
                  <c:v>0.29629629629629628</c:v>
                </c:pt>
                <c:pt idx="8">
                  <c:v>0.39821291151919358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36-4D48-9D6E-834A08D1B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3"/>
        <c:overlap val="-27"/>
        <c:axId val="1677510303"/>
        <c:axId val="1677512015"/>
      </c:barChart>
      <c:catAx>
        <c:axId val="16775103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12015"/>
        <c:crosses val="autoZero"/>
        <c:auto val="1"/>
        <c:lblAlgn val="ctr"/>
        <c:lblOffset val="100"/>
        <c:noMultiLvlLbl val="0"/>
      </c:catAx>
      <c:valAx>
        <c:axId val="167751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Normalized</a:t>
                </a:r>
                <a:r>
                  <a:rPr lang="en-US" baseline="0">
                    <a:solidFill>
                      <a:schemeClr val="tx1"/>
                    </a:solidFill>
                  </a:rPr>
                  <a:t> Energy</a:t>
                </a:r>
              </a:p>
            </c:rich>
          </c:tx>
          <c:layout>
            <c:manualLayout>
              <c:xMode val="edge"/>
              <c:yMode val="edge"/>
              <c:x val="4.1627743087991869E-3"/>
              <c:y val="0.13519028919765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1030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19196289558648"/>
          <c:y val="0.1555168794141206"/>
          <c:w val="0.80292869200386774"/>
          <c:h val="0.540155798425873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single_3x3_artifact!$V$3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single_3x3_artifact!$O$4:$O$12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single_3x3_artifact!$V$4:$V$12</c:f>
              <c:numCache>
                <c:formatCode>General</c:formatCode>
                <c:ptCount val="9"/>
                <c:pt idx="0">
                  <c:v>1.363128296787131</c:v>
                </c:pt>
                <c:pt idx="1">
                  <c:v>1.2988369871519321</c:v>
                </c:pt>
                <c:pt idx="2">
                  <c:v>1.1276147291843142</c:v>
                </c:pt>
                <c:pt idx="3">
                  <c:v>1.1082411971955675</c:v>
                </c:pt>
                <c:pt idx="4">
                  <c:v>1</c:v>
                </c:pt>
                <c:pt idx="5">
                  <c:v>1.0168553401817644</c:v>
                </c:pt>
                <c:pt idx="6">
                  <c:v>1</c:v>
                </c:pt>
                <c:pt idx="7">
                  <c:v>1</c:v>
                </c:pt>
                <c:pt idx="8">
                  <c:v>1.1143345688125885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D2-AE4C-8D16-C84581FBE6C3}"/>
            </c:ext>
          </c:extLst>
        </c:ser>
        <c:ser>
          <c:idx val="1"/>
          <c:order val="1"/>
          <c:tx>
            <c:strRef>
              <c:f>single_3x3_artifact!$W$3</c:f>
              <c:strCache>
                <c:ptCount val="1"/>
                <c:pt idx="0">
                  <c:v>FLIP-FlexIntra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single_3x3_artifact!$O$4:$O$12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single_3x3_artifact!$W$4:$W$12</c:f>
              <c:numCache>
                <c:formatCode>General</c:formatCode>
                <c:ptCount val="9"/>
                <c:pt idx="0">
                  <c:v>0.52180129909760664</c:v>
                </c:pt>
                <c:pt idx="1">
                  <c:v>0.50941156803744569</c:v>
                </c:pt>
                <c:pt idx="2">
                  <c:v>0.6327611407311442</c:v>
                </c:pt>
                <c:pt idx="3">
                  <c:v>0.35782177797089831</c:v>
                </c:pt>
                <c:pt idx="4">
                  <c:v>0.97736360047979642</c:v>
                </c:pt>
                <c:pt idx="5">
                  <c:v>0.39140833200464659</c:v>
                </c:pt>
                <c:pt idx="6">
                  <c:v>0.99044289737093016</c:v>
                </c:pt>
                <c:pt idx="7">
                  <c:v>0.31818181818181818</c:v>
                </c:pt>
                <c:pt idx="8">
                  <c:v>0.58739905423428584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D2-AE4C-8D16-C84581FBE6C3}"/>
            </c:ext>
          </c:extLst>
        </c:ser>
        <c:ser>
          <c:idx val="2"/>
          <c:order val="2"/>
          <c:tx>
            <c:strRef>
              <c:f>single_3x3_artifact!$X$3</c:f>
              <c:strCache>
                <c:ptCount val="1"/>
                <c:pt idx="0">
                  <c:v>FLIP-Full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single_3x3_artifact!$O$4:$O$12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single_3x3_artifact!$X$4:$X$12</c:f>
              <c:numCache>
                <c:formatCode>General</c:formatCode>
                <c:ptCount val="9"/>
                <c:pt idx="0">
                  <c:v>0.78941976546492876</c:v>
                </c:pt>
                <c:pt idx="1">
                  <c:v>0.70357142857142863</c:v>
                </c:pt>
                <c:pt idx="2">
                  <c:v>0.71319032670619698</c:v>
                </c:pt>
                <c:pt idx="3">
                  <c:v>0.18744071159830075</c:v>
                </c:pt>
                <c:pt idx="4">
                  <c:v>0.97736360047979642</c:v>
                </c:pt>
                <c:pt idx="5">
                  <c:v>0.39140833200464659</c:v>
                </c:pt>
                <c:pt idx="6">
                  <c:v>0.94227459241198253</c:v>
                </c:pt>
                <c:pt idx="7">
                  <c:v>0.53308080808080804</c:v>
                </c:pt>
                <c:pt idx="8">
                  <c:v>0.65471869566476104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D2-AE4C-8D16-C84581FBE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3"/>
        <c:overlap val="-27"/>
        <c:axId val="1677510303"/>
        <c:axId val="1677512015"/>
      </c:barChart>
      <c:catAx>
        <c:axId val="16775103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12015"/>
        <c:crosses val="autoZero"/>
        <c:auto val="1"/>
        <c:lblAlgn val="ctr"/>
        <c:lblOffset val="100"/>
        <c:noMultiLvlLbl val="0"/>
      </c:catAx>
      <c:valAx>
        <c:axId val="167751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Normalized</a:t>
                </a:r>
                <a:r>
                  <a:rPr lang="en-US" baseline="0">
                    <a:solidFill>
                      <a:schemeClr val="tx1"/>
                    </a:solidFill>
                  </a:rPr>
                  <a:t> EDP</a:t>
                </a:r>
              </a:p>
            </c:rich>
          </c:tx>
          <c:layout>
            <c:manualLayout>
              <c:xMode val="edge"/>
              <c:yMode val="edge"/>
              <c:x val="4.1627743087991869E-3"/>
              <c:y val="0.13519028919765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1030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19196289558648"/>
          <c:y val="0.1555168794141206"/>
          <c:w val="0.80292869200386774"/>
          <c:h val="0.540155798425873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single_3x3_artifact!$V$3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single_3x3_artifact!$O$13:$O$21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single_3x3_artifact!$V$13:$V$21</c:f>
              <c:numCache>
                <c:formatCode>General</c:formatCode>
                <c:ptCount val="9"/>
                <c:pt idx="0">
                  <c:v>1.0202842320938141</c:v>
                </c:pt>
                <c:pt idx="1">
                  <c:v>1.0055559535750107</c:v>
                </c:pt>
                <c:pt idx="2">
                  <c:v>1.0671242546547743</c:v>
                </c:pt>
                <c:pt idx="3">
                  <c:v>1.0366522617809204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1.0162020877630651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4B-A14A-A346-DC21847B5463}"/>
            </c:ext>
          </c:extLst>
        </c:ser>
        <c:ser>
          <c:idx val="1"/>
          <c:order val="1"/>
          <c:tx>
            <c:strRef>
              <c:f>single_3x3_artifact!$W$3</c:f>
              <c:strCache>
                <c:ptCount val="1"/>
                <c:pt idx="0">
                  <c:v>FLIP-FlexIntra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single_3x3_artifact!$O$13:$O$21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single_3x3_artifact!$W$13:$W$21</c:f>
              <c:numCache>
                <c:formatCode>General</c:formatCode>
                <c:ptCount val="9"/>
                <c:pt idx="0">
                  <c:v>0.28353459174331924</c:v>
                </c:pt>
                <c:pt idx="1">
                  <c:v>0.27427998280555954</c:v>
                </c:pt>
                <c:pt idx="2">
                  <c:v>0.9253708040593287</c:v>
                </c:pt>
                <c:pt idx="3">
                  <c:v>0.16606001725586719</c:v>
                </c:pt>
                <c:pt idx="4">
                  <c:v>0.61901226501963669</c:v>
                </c:pt>
                <c:pt idx="5">
                  <c:v>0.60449172038357291</c:v>
                </c:pt>
                <c:pt idx="6">
                  <c:v>0.63240688412913848</c:v>
                </c:pt>
                <c:pt idx="7">
                  <c:v>0.31818181818181818</c:v>
                </c:pt>
                <c:pt idx="8">
                  <c:v>0.47791726044728011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4B-A14A-A346-DC21847B5463}"/>
            </c:ext>
          </c:extLst>
        </c:ser>
        <c:ser>
          <c:idx val="2"/>
          <c:order val="2"/>
          <c:tx>
            <c:strRef>
              <c:f>single_3x3_artifact!$X$3</c:f>
              <c:strCache>
                <c:ptCount val="1"/>
                <c:pt idx="0">
                  <c:v>FLIP-Full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single_3x3_artifact!$O$13:$O$21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single_3x3_artifact!$X$13:$X$21</c:f>
              <c:numCache>
                <c:formatCode>General</c:formatCode>
                <c:ptCount val="9"/>
                <c:pt idx="0">
                  <c:v>0.29021753345830248</c:v>
                </c:pt>
                <c:pt idx="1">
                  <c:v>0.27849739695276304</c:v>
                </c:pt>
                <c:pt idx="2">
                  <c:v>0.92545966415865266</c:v>
                </c:pt>
                <c:pt idx="3">
                  <c:v>0.12932860012089939</c:v>
                </c:pt>
                <c:pt idx="4">
                  <c:v>0.61901226501963669</c:v>
                </c:pt>
                <c:pt idx="5">
                  <c:v>0.60449172038357291</c:v>
                </c:pt>
                <c:pt idx="6">
                  <c:v>0.63240688412913848</c:v>
                </c:pt>
                <c:pt idx="7">
                  <c:v>0.31818181818181818</c:v>
                </c:pt>
                <c:pt idx="8">
                  <c:v>0.47469948530059791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4B-A14A-A346-DC21847B5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3"/>
        <c:overlap val="-27"/>
        <c:axId val="1677510303"/>
        <c:axId val="1677512015"/>
      </c:barChart>
      <c:catAx>
        <c:axId val="16775103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12015"/>
        <c:crosses val="autoZero"/>
        <c:auto val="1"/>
        <c:lblAlgn val="ctr"/>
        <c:lblOffset val="100"/>
        <c:noMultiLvlLbl val="0"/>
      </c:catAx>
      <c:valAx>
        <c:axId val="167751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Normalized</a:t>
                </a:r>
                <a:r>
                  <a:rPr lang="en-US" baseline="0">
                    <a:solidFill>
                      <a:schemeClr val="tx1"/>
                    </a:solidFill>
                  </a:rPr>
                  <a:t> EDP</a:t>
                </a:r>
              </a:p>
            </c:rich>
          </c:tx>
          <c:layout>
            <c:manualLayout>
              <c:xMode val="edge"/>
              <c:yMode val="edge"/>
              <c:x val="4.1627743087991869E-3"/>
              <c:y val="0.13519028919765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1030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19196289558648"/>
          <c:y val="0.1555168794141206"/>
          <c:w val="0.80292869200386774"/>
          <c:h val="0.540155798425873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single_3x3_artifact!$V$3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single_3x3_artifact!$O$22:$O$30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single_3x3_artifact!$V$22:$V$30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1-8543-8D62-E4FCFBEE9315}"/>
            </c:ext>
          </c:extLst>
        </c:ser>
        <c:ser>
          <c:idx val="1"/>
          <c:order val="1"/>
          <c:tx>
            <c:strRef>
              <c:f>single_3x3_artifact!$W$3</c:f>
              <c:strCache>
                <c:ptCount val="1"/>
                <c:pt idx="0">
                  <c:v>FLIP-FlexIntra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single_3x3_artifact!$O$22:$O$30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single_3x3_artifact!$W$22:$W$30</c:f>
              <c:numCache>
                <c:formatCode>General</c:formatCode>
                <c:ptCount val="9"/>
                <c:pt idx="0">
                  <c:v>0.27451065870351804</c:v>
                </c:pt>
                <c:pt idx="1">
                  <c:v>0.26558604384582318</c:v>
                </c:pt>
                <c:pt idx="2">
                  <c:v>0.43257843772318832</c:v>
                </c:pt>
                <c:pt idx="3">
                  <c:v>0.16407613411916547</c:v>
                </c:pt>
                <c:pt idx="4">
                  <c:v>0.61889890389060265</c:v>
                </c:pt>
                <c:pt idx="5">
                  <c:v>0.32517140058765914</c:v>
                </c:pt>
                <c:pt idx="6">
                  <c:v>0.60623536205243267</c:v>
                </c:pt>
                <c:pt idx="7">
                  <c:v>0.31818181818181818</c:v>
                </c:pt>
                <c:pt idx="8">
                  <c:v>0.37565484488802597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F1-8543-8D62-E4FCFBEE9315}"/>
            </c:ext>
          </c:extLst>
        </c:ser>
        <c:ser>
          <c:idx val="2"/>
          <c:order val="2"/>
          <c:tx>
            <c:strRef>
              <c:f>single_3x3_artifact!$X$3</c:f>
              <c:strCache>
                <c:ptCount val="1"/>
                <c:pt idx="0">
                  <c:v>FLIP-Full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single_3x3_artifact!$O$22:$O$30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single_3x3_artifact!$X$22:$X$30</c:f>
              <c:numCache>
                <c:formatCode>General</c:formatCode>
                <c:ptCount val="9"/>
                <c:pt idx="0">
                  <c:v>0.27427525175465367</c:v>
                </c:pt>
                <c:pt idx="1">
                  <c:v>0.26558604384582318</c:v>
                </c:pt>
                <c:pt idx="2">
                  <c:v>0.42347152324480541</c:v>
                </c:pt>
                <c:pt idx="3">
                  <c:v>0.1216576130994612</c:v>
                </c:pt>
                <c:pt idx="4">
                  <c:v>0.61889890389060265</c:v>
                </c:pt>
                <c:pt idx="5">
                  <c:v>0.32517140058765914</c:v>
                </c:pt>
                <c:pt idx="6">
                  <c:v>0.60507247719593404</c:v>
                </c:pt>
                <c:pt idx="7">
                  <c:v>0.31818181818181818</c:v>
                </c:pt>
                <c:pt idx="8">
                  <c:v>0.3690393789750947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F1-8543-8D62-E4FCFBEE9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3"/>
        <c:overlap val="-27"/>
        <c:axId val="1677510303"/>
        <c:axId val="1677512015"/>
      </c:barChart>
      <c:catAx>
        <c:axId val="16775103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12015"/>
        <c:crosses val="autoZero"/>
        <c:auto val="1"/>
        <c:lblAlgn val="ctr"/>
        <c:lblOffset val="100"/>
        <c:noMultiLvlLbl val="0"/>
      </c:catAx>
      <c:valAx>
        <c:axId val="167751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Normalized</a:t>
                </a:r>
                <a:r>
                  <a:rPr lang="en-US" baseline="0">
                    <a:solidFill>
                      <a:schemeClr val="tx1"/>
                    </a:solidFill>
                  </a:rPr>
                  <a:t> EDP</a:t>
                </a:r>
              </a:p>
            </c:rich>
          </c:tx>
          <c:layout>
            <c:manualLayout>
              <c:xMode val="edge"/>
              <c:yMode val="edge"/>
              <c:x val="4.1627743087991869E-3"/>
              <c:y val="0.13519028919765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10303"/>
        <c:crosses val="autoZero"/>
        <c:crossBetween val="between"/>
      </c:valAx>
      <c:spPr>
        <a:solidFill>
          <a:srgbClr val="FF2F92">
            <a:alpha val="15000"/>
          </a:srgb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tx1"/>
                </a:solidFill>
              </a:rPr>
              <a:t>Energy Search</a:t>
            </a:r>
          </a:p>
        </c:rich>
      </c:tx>
      <c:layout>
        <c:manualLayout>
          <c:xMode val="edge"/>
          <c:yMode val="edge"/>
          <c:x val="0.40839472546942851"/>
          <c:y val="2.2560952320891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19196289558648"/>
          <c:y val="0.1555168794141206"/>
          <c:w val="0.80292869200386774"/>
          <c:h val="0.540155798425873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single_3x3_artifact!$P$3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single_3x3_artifact!$O$13:$O$21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single_3x3_artifact!$P$13:$P$21</c:f>
              <c:numCache>
                <c:formatCode>General</c:formatCode>
                <c:ptCount val="9"/>
                <c:pt idx="0">
                  <c:v>1.0812557710064634</c:v>
                </c:pt>
                <c:pt idx="1">
                  <c:v>1.0517503805175039</c:v>
                </c:pt>
                <c:pt idx="2">
                  <c:v>1.1224410969486289</c:v>
                </c:pt>
                <c:pt idx="3">
                  <c:v>1.0782645682688219</c:v>
                </c:pt>
                <c:pt idx="4">
                  <c:v>1</c:v>
                </c:pt>
                <c:pt idx="5">
                  <c:v>1.0145985401459854</c:v>
                </c:pt>
                <c:pt idx="6">
                  <c:v>1</c:v>
                </c:pt>
                <c:pt idx="7">
                  <c:v>1</c:v>
                </c:pt>
                <c:pt idx="8">
                  <c:v>1.0435387946109254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B7-264E-97E8-5E8773C7BEB9}"/>
            </c:ext>
          </c:extLst>
        </c:ser>
        <c:ser>
          <c:idx val="1"/>
          <c:order val="1"/>
          <c:tx>
            <c:strRef>
              <c:f>single_3x3_artifact!$Q$3</c:f>
              <c:strCache>
                <c:ptCount val="1"/>
                <c:pt idx="0">
                  <c:v>FLIP2M-FlexIntra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single_3x3_artifact!$O$13:$O$21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single_3x3_artifact!$Q$13:$Q$21</c:f>
              <c:numCache>
                <c:formatCode>General</c:formatCode>
                <c:ptCount val="9"/>
                <c:pt idx="0">
                  <c:v>0.9963065558633426</c:v>
                </c:pt>
                <c:pt idx="1">
                  <c:v>0.99594114662607813</c:v>
                </c:pt>
                <c:pt idx="2">
                  <c:v>1.5202780996523755</c:v>
                </c:pt>
                <c:pt idx="3">
                  <c:v>0.80901743938749471</c:v>
                </c:pt>
                <c:pt idx="4">
                  <c:v>1.0115362657409654</c:v>
                </c:pt>
                <c:pt idx="5">
                  <c:v>1.1934306569343065</c:v>
                </c:pt>
                <c:pt idx="6">
                  <c:v>1.2081419293521305</c:v>
                </c:pt>
                <c:pt idx="7">
                  <c:v>1</c:v>
                </c:pt>
                <c:pt idx="8">
                  <c:v>1.0918315116945867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B7-264E-97E8-5E8773C7BEB9}"/>
            </c:ext>
          </c:extLst>
        </c:ser>
        <c:ser>
          <c:idx val="2"/>
          <c:order val="2"/>
          <c:tx>
            <c:strRef>
              <c:f>single_3x3_artifact!$R$3</c:f>
              <c:strCache>
                <c:ptCount val="1"/>
                <c:pt idx="0">
                  <c:v>FLIP2M-Full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single_3x3_artifact!$O$13:$O$21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single_3x3_artifact!$R$13:$R$21</c:f>
              <c:numCache>
                <c:formatCode>General</c:formatCode>
                <c:ptCount val="9"/>
                <c:pt idx="0">
                  <c:v>0.82271468144044324</c:v>
                </c:pt>
                <c:pt idx="1">
                  <c:v>0.86199898528665653</c:v>
                </c:pt>
                <c:pt idx="2">
                  <c:v>1.4623406720741599</c:v>
                </c:pt>
                <c:pt idx="3">
                  <c:v>0.64738409187579748</c:v>
                </c:pt>
                <c:pt idx="4">
                  <c:v>1.0115362657409654</c:v>
                </c:pt>
                <c:pt idx="5">
                  <c:v>1.1934306569343065</c:v>
                </c:pt>
                <c:pt idx="6">
                  <c:v>1.2081419293521305</c:v>
                </c:pt>
                <c:pt idx="7">
                  <c:v>1</c:v>
                </c:pt>
                <c:pt idx="8">
                  <c:v>1.0259434103380576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B7-264E-97E8-5E8773C7B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3"/>
        <c:overlap val="-27"/>
        <c:axId val="1677510303"/>
        <c:axId val="1677512015"/>
      </c:barChart>
      <c:catAx>
        <c:axId val="16775103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12015"/>
        <c:crosses val="autoZero"/>
        <c:auto val="1"/>
        <c:lblAlgn val="ctr"/>
        <c:lblOffset val="100"/>
        <c:noMultiLvlLbl val="0"/>
      </c:catAx>
      <c:valAx>
        <c:axId val="167751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Normalized</a:t>
                </a:r>
                <a:r>
                  <a:rPr lang="en-US" baseline="0">
                    <a:solidFill>
                      <a:schemeClr val="tx1"/>
                    </a:solidFill>
                  </a:rPr>
                  <a:t> Latency</a:t>
                </a:r>
              </a:p>
            </c:rich>
          </c:tx>
          <c:layout>
            <c:manualLayout>
              <c:xMode val="edge"/>
              <c:yMode val="edge"/>
              <c:x val="4.1627743087991869E-3"/>
              <c:y val="0.13519028919765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1030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tx1"/>
                </a:solidFill>
              </a:rPr>
              <a:t>EDP Search</a:t>
            </a:r>
          </a:p>
        </c:rich>
      </c:tx>
      <c:layout>
        <c:manualLayout>
          <c:xMode val="edge"/>
          <c:yMode val="edge"/>
          <c:x val="0.40839472546942851"/>
          <c:y val="2.2560952320891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19196289558648"/>
          <c:y val="0.1555168794141206"/>
          <c:w val="0.80292869200386774"/>
          <c:h val="0.540155798425873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single_3x3_artifact!$P$3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single_3x3_artifact!$O$22:$O$30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single_3x3_artifact!$P$22:$P$30</c:f>
              <c:numCache>
                <c:formatCode>General</c:formatCode>
                <c:ptCount val="9"/>
                <c:pt idx="0">
                  <c:v>1.0424746075715605</c:v>
                </c:pt>
                <c:pt idx="1">
                  <c:v>1.0410958904109588</c:v>
                </c:pt>
                <c:pt idx="2">
                  <c:v>1.0235612205484743</c:v>
                </c:pt>
                <c:pt idx="3">
                  <c:v>1.011909825606125</c:v>
                </c:pt>
                <c:pt idx="4">
                  <c:v>1</c:v>
                </c:pt>
                <c:pt idx="5">
                  <c:v>1.0145985401459854</c:v>
                </c:pt>
                <c:pt idx="6">
                  <c:v>1</c:v>
                </c:pt>
                <c:pt idx="7">
                  <c:v>1</c:v>
                </c:pt>
                <c:pt idx="8">
                  <c:v>1.0167050105353881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77-3F46-A382-C48385DC5DA3}"/>
            </c:ext>
          </c:extLst>
        </c:ser>
        <c:ser>
          <c:idx val="1"/>
          <c:order val="1"/>
          <c:tx>
            <c:strRef>
              <c:f>single_3x3_artifact!$Q$3</c:f>
              <c:strCache>
                <c:ptCount val="1"/>
                <c:pt idx="0">
                  <c:v>FLIP2M-FlexIntra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single_3x3_artifact!$O$22:$O$30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single_3x3_artifact!$Q$22:$Q$30</c:f>
              <c:numCache>
                <c:formatCode>General</c:formatCode>
                <c:ptCount val="9"/>
                <c:pt idx="0">
                  <c:v>0.94367497691597413</c:v>
                </c:pt>
                <c:pt idx="1">
                  <c:v>0.95230847285641806</c:v>
                </c:pt>
                <c:pt idx="2">
                  <c:v>0.90768636539204328</c:v>
                </c:pt>
                <c:pt idx="3">
                  <c:v>0.76095278604849004</c:v>
                </c:pt>
                <c:pt idx="4">
                  <c:v>1.0096726141650645</c:v>
                </c:pt>
                <c:pt idx="5">
                  <c:v>0.86861313868613144</c:v>
                </c:pt>
                <c:pt idx="6">
                  <c:v>1.0844289561222873</c:v>
                </c:pt>
                <c:pt idx="7">
                  <c:v>1</c:v>
                </c:pt>
                <c:pt idx="8">
                  <c:v>0.94091716377330115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77-3F46-A382-C48385DC5DA3}"/>
            </c:ext>
          </c:extLst>
        </c:ser>
        <c:ser>
          <c:idx val="2"/>
          <c:order val="2"/>
          <c:tx>
            <c:strRef>
              <c:f>single_3x3_artifact!$R$3</c:f>
              <c:strCache>
                <c:ptCount val="1"/>
                <c:pt idx="0">
                  <c:v>FLIP2M-Full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single_3x3_artifact!$O$22:$O$30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single_3x3_artifact!$R$22:$R$30</c:f>
              <c:numCache>
                <c:formatCode>General</c:formatCode>
                <c:ptCount val="9"/>
                <c:pt idx="0">
                  <c:v>0.92797783933518008</c:v>
                </c:pt>
                <c:pt idx="1">
                  <c:v>0.95230847285641806</c:v>
                </c:pt>
                <c:pt idx="2">
                  <c:v>0.83275395905755123</c:v>
                </c:pt>
                <c:pt idx="3">
                  <c:v>0.62441514249255636</c:v>
                </c:pt>
                <c:pt idx="4">
                  <c:v>1.0096726141650645</c:v>
                </c:pt>
                <c:pt idx="5">
                  <c:v>0.86861313868613144</c:v>
                </c:pt>
                <c:pt idx="6">
                  <c:v>0.95121178520513228</c:v>
                </c:pt>
                <c:pt idx="7">
                  <c:v>1</c:v>
                </c:pt>
                <c:pt idx="8">
                  <c:v>0.8958691189747543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77-3F46-A382-C48385DC5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3"/>
        <c:overlap val="-27"/>
        <c:axId val="1677510303"/>
        <c:axId val="1677512015"/>
      </c:barChart>
      <c:catAx>
        <c:axId val="16775103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12015"/>
        <c:crosses val="autoZero"/>
        <c:auto val="1"/>
        <c:lblAlgn val="ctr"/>
        <c:lblOffset val="100"/>
        <c:noMultiLvlLbl val="0"/>
      </c:catAx>
      <c:valAx>
        <c:axId val="167751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Normalized</a:t>
                </a:r>
                <a:r>
                  <a:rPr lang="en-US" baseline="0">
                    <a:solidFill>
                      <a:schemeClr val="tx1"/>
                    </a:solidFill>
                  </a:rPr>
                  <a:t> Latency</a:t>
                </a:r>
              </a:p>
            </c:rich>
          </c:tx>
          <c:layout>
            <c:manualLayout>
              <c:xMode val="edge"/>
              <c:yMode val="edge"/>
              <c:x val="4.1627743087991869E-3"/>
              <c:y val="0.13519028919765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1030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tx1"/>
                </a:solidFill>
              </a:rPr>
              <a:t>ResNet-50</a:t>
            </a:r>
          </a:p>
        </c:rich>
      </c:tx>
      <c:layout>
        <c:manualLayout>
          <c:xMode val="edge"/>
          <c:yMode val="edge"/>
          <c:x val="0.46985260497997527"/>
          <c:y val="1.754676996342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52547621133159"/>
          <c:y val="0.13256777997970828"/>
          <c:w val="0.87133625423483962"/>
          <c:h val="0.51232881895080262"/>
        </c:manualLayout>
      </c:layout>
      <c:barChart>
        <c:barDir val="col"/>
        <c:grouping val="clustered"/>
        <c:varyColors val="0"/>
        <c:ser>
          <c:idx val="3"/>
          <c:order val="0"/>
          <c:spPr>
            <a:solidFill>
              <a:schemeClr val="accent4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817-DB4D-BB7E-C4859D0FA78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817-DB4D-BB7E-C4859D0FA78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817-DB4D-BB7E-C4859D0FA78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817-DB4D-BB7E-C4859D0FA78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817-DB4D-BB7E-C4859D0FA788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817-DB4D-BB7E-C4859D0FA788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817-DB4D-BB7E-C4859D0FA78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817-DB4D-BB7E-C4859D0FA788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817-DB4D-BB7E-C4859D0FA788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817-DB4D-BB7E-C4859D0FA788}"/>
              </c:ext>
            </c:extLst>
          </c:dPt>
          <c:dPt>
            <c:idx val="10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817-DB4D-BB7E-C4859D0FA788}"/>
              </c:ext>
            </c:extLst>
          </c:dPt>
          <c:dPt>
            <c:idx val="11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817-DB4D-BB7E-C4859D0FA788}"/>
              </c:ext>
            </c:extLst>
          </c:dPt>
          <c:dPt>
            <c:idx val="12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817-DB4D-BB7E-C4859D0FA788}"/>
              </c:ext>
            </c:extLst>
          </c:dPt>
          <c:dPt>
            <c:idx val="13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6817-DB4D-BB7E-C4859D0FA788}"/>
              </c:ext>
            </c:extLst>
          </c:dPt>
          <c:dPt>
            <c:idx val="14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817-DB4D-BB7E-C4859D0FA788}"/>
              </c:ext>
            </c:extLst>
          </c:dPt>
          <c:dPt>
            <c:idx val="15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817-DB4D-BB7E-C4859D0FA788}"/>
              </c:ext>
            </c:extLst>
          </c:dPt>
          <c:dPt>
            <c:idx val="16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817-DB4D-BB7E-C4859D0FA788}"/>
              </c:ext>
            </c:extLst>
          </c:dPt>
          <c:dPt>
            <c:idx val="17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6817-DB4D-BB7E-C4859D0FA788}"/>
              </c:ext>
            </c:extLst>
          </c:dPt>
          <c:dPt>
            <c:idx val="18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6817-DB4D-BB7E-C4859D0FA788}"/>
              </c:ext>
            </c:extLst>
          </c:dPt>
          <c:dPt>
            <c:idx val="19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6817-DB4D-BB7E-C4859D0FA788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6817-DB4D-BB7E-C4859D0FA788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6817-DB4D-BB7E-C4859D0FA788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6817-DB4D-BB7E-C4859D0FA788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6817-DB4D-BB7E-C4859D0FA788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6817-DB4D-BB7E-C4859D0FA788}"/>
              </c:ext>
            </c:extLst>
          </c:dPt>
          <c:cat>
            <c:multiLvlStrRef>
              <c:f>'tangram wo dram_artifact'!$H$27:$AK$29</c:f>
              <c:multiLvlStrCache>
                <c:ptCount val="30"/>
                <c:lvl>
                  <c:pt idx="0">
                    <c:v>1</c:v>
                  </c:pt>
                  <c:pt idx="1">
                    <c:v>2</c:v>
                  </c:pt>
                  <c:pt idx="2">
                    <c:v>4</c:v>
                  </c:pt>
                  <c:pt idx="3">
                    <c:v>8</c:v>
                  </c:pt>
                  <c:pt idx="4">
                    <c:v>16</c:v>
                  </c:pt>
                  <c:pt idx="5">
                    <c:v>1</c:v>
                  </c:pt>
                  <c:pt idx="6">
                    <c:v>2</c:v>
                  </c:pt>
                  <c:pt idx="7">
                    <c:v>4</c:v>
                  </c:pt>
                  <c:pt idx="8">
                    <c:v>8</c:v>
                  </c:pt>
                  <c:pt idx="9">
                    <c:v>16</c:v>
                  </c:pt>
                  <c:pt idx="10">
                    <c:v>1</c:v>
                  </c:pt>
                  <c:pt idx="11">
                    <c:v>2</c:v>
                  </c:pt>
                  <c:pt idx="12">
                    <c:v>4</c:v>
                  </c:pt>
                  <c:pt idx="13">
                    <c:v>8</c:v>
                  </c:pt>
                  <c:pt idx="14">
                    <c:v>16</c:v>
                  </c:pt>
                  <c:pt idx="15">
                    <c:v>1</c:v>
                  </c:pt>
                  <c:pt idx="16">
                    <c:v>2</c:v>
                  </c:pt>
                  <c:pt idx="17">
                    <c:v>4</c:v>
                  </c:pt>
                  <c:pt idx="18">
                    <c:v>8</c:v>
                  </c:pt>
                  <c:pt idx="19">
                    <c:v>16</c:v>
                  </c:pt>
                  <c:pt idx="20">
                    <c:v>1</c:v>
                  </c:pt>
                  <c:pt idx="21">
                    <c:v>2</c:v>
                  </c:pt>
                  <c:pt idx="22">
                    <c:v>4</c:v>
                  </c:pt>
                  <c:pt idx="23">
                    <c:v>8</c:v>
                  </c:pt>
                  <c:pt idx="24">
                    <c:v>16</c:v>
                  </c:pt>
                  <c:pt idx="25">
                    <c:v>1</c:v>
                  </c:pt>
                  <c:pt idx="26">
                    <c:v>2</c:v>
                  </c:pt>
                  <c:pt idx="27">
                    <c:v>4</c:v>
                  </c:pt>
                  <c:pt idx="28">
                    <c:v>8</c:v>
                  </c:pt>
                  <c:pt idx="29">
                    <c:v>16</c:v>
                  </c:pt>
                </c:lvl>
                <c:lvl>
                  <c:pt idx="0">
                    <c:v>Tangram</c:v>
                  </c:pt>
                  <c:pt idx="5">
                    <c:v>FLIP2M</c:v>
                  </c:pt>
                  <c:pt idx="10">
                    <c:v>Tangram</c:v>
                  </c:pt>
                  <c:pt idx="15">
                    <c:v>FLIP2M</c:v>
                  </c:pt>
                  <c:pt idx="20">
                    <c:v>Tangram</c:v>
                  </c:pt>
                  <c:pt idx="25">
                    <c:v>FLIP2M</c:v>
                  </c:pt>
                </c:lvl>
                <c:lvl>
                  <c:pt idx="0">
                    <c:v>Latency</c:v>
                  </c:pt>
                  <c:pt idx="10">
                    <c:v>Energy</c:v>
                  </c:pt>
                  <c:pt idx="20">
                    <c:v>Off-chip Access</c:v>
                  </c:pt>
                </c:lvl>
              </c:multiLvlStrCache>
            </c:multiLvlStrRef>
          </c:cat>
          <c:val>
            <c:numRef>
              <c:f>'tangram wo dram_artifact'!$H$30:$AK$30</c:f>
              <c:numCache>
                <c:formatCode>General</c:formatCode>
                <c:ptCount val="30"/>
                <c:pt idx="0">
                  <c:v>1</c:v>
                </c:pt>
                <c:pt idx="1">
                  <c:v>0.50141431533082681</c:v>
                </c:pt>
                <c:pt idx="2">
                  <c:v>0.26016534152800358</c:v>
                </c:pt>
                <c:pt idx="3">
                  <c:v>0.13422818791946309</c:v>
                </c:pt>
                <c:pt idx="4">
                  <c:v>0.11149450145983536</c:v>
                </c:pt>
                <c:pt idx="5">
                  <c:v>1</c:v>
                </c:pt>
                <c:pt idx="6">
                  <c:v>0.45334590009425069</c:v>
                </c:pt>
                <c:pt idx="7">
                  <c:v>0.20408050119199422</c:v>
                </c:pt>
                <c:pt idx="8">
                  <c:v>0.20408050119199422</c:v>
                </c:pt>
                <c:pt idx="9">
                  <c:v>0.10256694572268116</c:v>
                </c:pt>
                <c:pt idx="10">
                  <c:v>1</c:v>
                </c:pt>
                <c:pt idx="11">
                  <c:v>1.0422972029550228</c:v>
                </c:pt>
                <c:pt idx="12">
                  <c:v>1.0197102956097399</c:v>
                </c:pt>
                <c:pt idx="13">
                  <c:v>1.0409023195891347</c:v>
                </c:pt>
                <c:pt idx="14">
                  <c:v>1.2354063025623534</c:v>
                </c:pt>
                <c:pt idx="15">
                  <c:v>1</c:v>
                </c:pt>
                <c:pt idx="16">
                  <c:v>1.5431918008784773</c:v>
                </c:pt>
                <c:pt idx="17">
                  <c:v>0.9725668490406103</c:v>
                </c:pt>
                <c:pt idx="18">
                  <c:v>0.74678276951529632</c:v>
                </c:pt>
                <c:pt idx="19">
                  <c:v>0.80866147799953769</c:v>
                </c:pt>
                <c:pt idx="20">
                  <c:v>1</c:v>
                </c:pt>
                <c:pt idx="21">
                  <c:v>0.7955146328473901</c:v>
                </c:pt>
                <c:pt idx="22">
                  <c:v>0.90770986619955196</c:v>
                </c:pt>
                <c:pt idx="23">
                  <c:v>1.2297738948277603</c:v>
                </c:pt>
                <c:pt idx="24">
                  <c:v>1.5298423921664699</c:v>
                </c:pt>
                <c:pt idx="25">
                  <c:v>1</c:v>
                </c:pt>
                <c:pt idx="26">
                  <c:v>0.67567567567567566</c:v>
                </c:pt>
                <c:pt idx="27">
                  <c:v>0.22828985206968994</c:v>
                </c:pt>
                <c:pt idx="28">
                  <c:v>0.22572083256293191</c:v>
                </c:pt>
                <c:pt idx="29">
                  <c:v>0.22832377598408196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6817-DB4D-BB7E-C4859D0FA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axId val="1688458767"/>
        <c:axId val="1688747375"/>
      </c:barChart>
      <c:catAx>
        <c:axId val="168845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747375"/>
        <c:crosses val="autoZero"/>
        <c:auto val="1"/>
        <c:lblAlgn val="ctr"/>
        <c:lblOffset val="100"/>
        <c:noMultiLvlLbl val="0"/>
      </c:catAx>
      <c:valAx>
        <c:axId val="1688747375"/>
        <c:scaling>
          <c:orientation val="minMax"/>
          <c:max val="1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Normalized Performance</a:t>
                </a:r>
              </a:p>
            </c:rich>
          </c:tx>
          <c:layout>
            <c:manualLayout>
              <c:xMode val="edge"/>
              <c:yMode val="edge"/>
              <c:x val="1.3909388406121655E-2"/>
              <c:y val="6.166664968983324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458767"/>
        <c:crosses val="autoZero"/>
        <c:crossBetween val="between"/>
        <c:majorUnit val="0.4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tx1"/>
                </a:solidFill>
              </a:rPr>
              <a:t>Vgg16</a:t>
            </a:r>
          </a:p>
        </c:rich>
      </c:tx>
      <c:layout>
        <c:manualLayout>
          <c:xMode val="edge"/>
          <c:yMode val="edge"/>
          <c:x val="0.49907733032341484"/>
          <c:y val="1.754673911084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52547621133159"/>
          <c:y val="0.13256777997970828"/>
          <c:w val="0.87133625423483962"/>
          <c:h val="0.51232881895080262"/>
        </c:manualLayout>
      </c:layout>
      <c:barChart>
        <c:barDir val="col"/>
        <c:grouping val="clustered"/>
        <c:varyColors val="0"/>
        <c:ser>
          <c:idx val="3"/>
          <c:order val="0"/>
          <c:spPr>
            <a:solidFill>
              <a:schemeClr val="accent4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82-1740-A54B-1159F6C8B5A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82-1740-A54B-1159F6C8B5A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482-1740-A54B-1159F6C8B5A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482-1740-A54B-1159F6C8B5A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482-1740-A54B-1159F6C8B5A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482-1740-A54B-1159F6C8B5A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482-1740-A54B-1159F6C8B5A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482-1740-A54B-1159F6C8B5AF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482-1740-A54B-1159F6C8B5AF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482-1740-A54B-1159F6C8B5AF}"/>
              </c:ext>
            </c:extLst>
          </c:dPt>
          <c:dPt>
            <c:idx val="10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482-1740-A54B-1159F6C8B5AF}"/>
              </c:ext>
            </c:extLst>
          </c:dPt>
          <c:dPt>
            <c:idx val="11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482-1740-A54B-1159F6C8B5AF}"/>
              </c:ext>
            </c:extLst>
          </c:dPt>
          <c:dPt>
            <c:idx val="12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482-1740-A54B-1159F6C8B5AF}"/>
              </c:ext>
            </c:extLst>
          </c:dPt>
          <c:dPt>
            <c:idx val="13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482-1740-A54B-1159F6C8B5AF}"/>
              </c:ext>
            </c:extLst>
          </c:dPt>
          <c:dPt>
            <c:idx val="14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482-1740-A54B-1159F6C8B5AF}"/>
              </c:ext>
            </c:extLst>
          </c:dPt>
          <c:dPt>
            <c:idx val="15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482-1740-A54B-1159F6C8B5AF}"/>
              </c:ext>
            </c:extLst>
          </c:dPt>
          <c:dPt>
            <c:idx val="16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482-1740-A54B-1159F6C8B5AF}"/>
              </c:ext>
            </c:extLst>
          </c:dPt>
          <c:dPt>
            <c:idx val="17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482-1740-A54B-1159F6C8B5AF}"/>
              </c:ext>
            </c:extLst>
          </c:dPt>
          <c:dPt>
            <c:idx val="18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9482-1740-A54B-1159F6C8B5AF}"/>
              </c:ext>
            </c:extLst>
          </c:dPt>
          <c:dPt>
            <c:idx val="19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9482-1740-A54B-1159F6C8B5AF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9482-1740-A54B-1159F6C8B5AF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9482-1740-A54B-1159F6C8B5AF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9482-1740-A54B-1159F6C8B5AF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9482-1740-A54B-1159F6C8B5AF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9482-1740-A54B-1159F6C8B5AF}"/>
              </c:ext>
            </c:extLst>
          </c:dPt>
          <c:cat>
            <c:multiLvlStrRef>
              <c:f>'tangram wo dram_artifact'!$H$27:$AK$29</c:f>
              <c:multiLvlStrCache>
                <c:ptCount val="30"/>
                <c:lvl>
                  <c:pt idx="0">
                    <c:v>1</c:v>
                  </c:pt>
                  <c:pt idx="1">
                    <c:v>2</c:v>
                  </c:pt>
                  <c:pt idx="2">
                    <c:v>4</c:v>
                  </c:pt>
                  <c:pt idx="3">
                    <c:v>8</c:v>
                  </c:pt>
                  <c:pt idx="4">
                    <c:v>16</c:v>
                  </c:pt>
                  <c:pt idx="5">
                    <c:v>1</c:v>
                  </c:pt>
                  <c:pt idx="6">
                    <c:v>2</c:v>
                  </c:pt>
                  <c:pt idx="7">
                    <c:v>4</c:v>
                  </c:pt>
                  <c:pt idx="8">
                    <c:v>8</c:v>
                  </c:pt>
                  <c:pt idx="9">
                    <c:v>16</c:v>
                  </c:pt>
                  <c:pt idx="10">
                    <c:v>1</c:v>
                  </c:pt>
                  <c:pt idx="11">
                    <c:v>2</c:v>
                  </c:pt>
                  <c:pt idx="12">
                    <c:v>4</c:v>
                  </c:pt>
                  <c:pt idx="13">
                    <c:v>8</c:v>
                  </c:pt>
                  <c:pt idx="14">
                    <c:v>16</c:v>
                  </c:pt>
                  <c:pt idx="15">
                    <c:v>1</c:v>
                  </c:pt>
                  <c:pt idx="16">
                    <c:v>2</c:v>
                  </c:pt>
                  <c:pt idx="17">
                    <c:v>4</c:v>
                  </c:pt>
                  <c:pt idx="18">
                    <c:v>8</c:v>
                  </c:pt>
                  <c:pt idx="19">
                    <c:v>16</c:v>
                  </c:pt>
                  <c:pt idx="20">
                    <c:v>1</c:v>
                  </c:pt>
                  <c:pt idx="21">
                    <c:v>2</c:v>
                  </c:pt>
                  <c:pt idx="22">
                    <c:v>4</c:v>
                  </c:pt>
                  <c:pt idx="23">
                    <c:v>8</c:v>
                  </c:pt>
                  <c:pt idx="24">
                    <c:v>16</c:v>
                  </c:pt>
                  <c:pt idx="25">
                    <c:v>1</c:v>
                  </c:pt>
                  <c:pt idx="26">
                    <c:v>2</c:v>
                  </c:pt>
                  <c:pt idx="27">
                    <c:v>4</c:v>
                  </c:pt>
                  <c:pt idx="28">
                    <c:v>8</c:v>
                  </c:pt>
                  <c:pt idx="29">
                    <c:v>16</c:v>
                  </c:pt>
                </c:lvl>
                <c:lvl>
                  <c:pt idx="0">
                    <c:v>Tangram</c:v>
                  </c:pt>
                  <c:pt idx="5">
                    <c:v>FLIP2M</c:v>
                  </c:pt>
                  <c:pt idx="10">
                    <c:v>Tangram</c:v>
                  </c:pt>
                  <c:pt idx="15">
                    <c:v>FLIP2M</c:v>
                  </c:pt>
                  <c:pt idx="20">
                    <c:v>Tangram</c:v>
                  </c:pt>
                  <c:pt idx="25">
                    <c:v>FLIP2M</c:v>
                  </c:pt>
                </c:lvl>
                <c:lvl>
                  <c:pt idx="0">
                    <c:v>Latency</c:v>
                  </c:pt>
                  <c:pt idx="10">
                    <c:v>Energy</c:v>
                  </c:pt>
                  <c:pt idx="20">
                    <c:v>Off-chip Access</c:v>
                  </c:pt>
                </c:lvl>
              </c:multiLvlStrCache>
            </c:multiLvlStrRef>
          </c:cat>
          <c:val>
            <c:numRef>
              <c:f>'tangram wo dram_artifact'!$H$31:$AK$31</c:f>
              <c:numCache>
                <c:formatCode>General</c:formatCode>
                <c:ptCount val="30"/>
                <c:pt idx="0">
                  <c:v>1</c:v>
                </c:pt>
                <c:pt idx="1">
                  <c:v>0.51362061913879409</c:v>
                </c:pt>
                <c:pt idx="2">
                  <c:v>0.25778339190769023</c:v>
                </c:pt>
                <c:pt idx="3">
                  <c:v>0.13190160955817681</c:v>
                </c:pt>
                <c:pt idx="4">
                  <c:v>7.1111199585937812E-2</c:v>
                </c:pt>
                <c:pt idx="5">
                  <c:v>1</c:v>
                </c:pt>
                <c:pt idx="6">
                  <c:v>0.5148022420462619</c:v>
                </c:pt>
                <c:pt idx="7">
                  <c:v>0.24216467987684534</c:v>
                </c:pt>
                <c:pt idx="8">
                  <c:v>0.1146943501486803</c:v>
                </c:pt>
                <c:pt idx="9">
                  <c:v>5.9399752638088471E-2</c:v>
                </c:pt>
                <c:pt idx="10">
                  <c:v>1</c:v>
                </c:pt>
                <c:pt idx="11">
                  <c:v>1.0306787509263198</c:v>
                </c:pt>
                <c:pt idx="12">
                  <c:v>1.1139836786302892</c:v>
                </c:pt>
                <c:pt idx="13">
                  <c:v>1.0324055834068795</c:v>
                </c:pt>
                <c:pt idx="14">
                  <c:v>1.1274473482989729</c:v>
                </c:pt>
                <c:pt idx="15">
                  <c:v>1</c:v>
                </c:pt>
                <c:pt idx="16">
                  <c:v>1.4326771371199083</c:v>
                </c:pt>
                <c:pt idx="17">
                  <c:v>1.1054306511761331</c:v>
                </c:pt>
                <c:pt idx="18">
                  <c:v>0.8157809810671256</c:v>
                </c:pt>
                <c:pt idx="19">
                  <c:v>0.5101208405048766</c:v>
                </c:pt>
                <c:pt idx="20">
                  <c:v>1</c:v>
                </c:pt>
                <c:pt idx="21">
                  <c:v>1.0149640563091911</c:v>
                </c:pt>
                <c:pt idx="22">
                  <c:v>0.86230087458396565</c:v>
                </c:pt>
                <c:pt idx="23">
                  <c:v>0.96942386048753304</c:v>
                </c:pt>
                <c:pt idx="24">
                  <c:v>1.1403259747730423</c:v>
                </c:pt>
                <c:pt idx="25">
                  <c:v>1</c:v>
                </c:pt>
                <c:pt idx="26">
                  <c:v>0.84388567506455514</c:v>
                </c:pt>
                <c:pt idx="27">
                  <c:v>0.73730032013559621</c:v>
                </c:pt>
                <c:pt idx="28">
                  <c:v>0.64653580365649221</c:v>
                </c:pt>
                <c:pt idx="29">
                  <c:v>0.54997175812267796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9482-1740-A54B-1159F6C8B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axId val="1688458767"/>
        <c:axId val="1688747375"/>
      </c:barChart>
      <c:catAx>
        <c:axId val="168845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747375"/>
        <c:crosses val="autoZero"/>
        <c:auto val="1"/>
        <c:lblAlgn val="ctr"/>
        <c:lblOffset val="100"/>
        <c:noMultiLvlLbl val="0"/>
      </c:catAx>
      <c:valAx>
        <c:axId val="1688747375"/>
        <c:scaling>
          <c:orientation val="minMax"/>
          <c:max val="1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Normalized Performance</a:t>
                </a:r>
              </a:p>
            </c:rich>
          </c:tx>
          <c:layout>
            <c:manualLayout>
              <c:xMode val="edge"/>
              <c:yMode val="edge"/>
              <c:x val="1.3909388406121655E-2"/>
              <c:y val="6.166664968983324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458767"/>
        <c:crosses val="autoZero"/>
        <c:crossBetween val="between"/>
        <c:majorUnit val="0.4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6221747886274783E-2"/>
          <c:y val="0.12692303848484601"/>
          <c:w val="0.95888655747938289"/>
          <c:h val="7.6999673834138749E-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'multi_3x3_artifact (2)'!$U$35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'multi_3x3_artifact (2)'!$V$35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CE-D944-8038-E7B0AD0A5E1B}"/>
            </c:ext>
          </c:extLst>
        </c:ser>
        <c:ser>
          <c:idx val="1"/>
          <c:order val="1"/>
          <c:tx>
            <c:strRef>
              <c:f>'multi_3x3_artifact (2)'!$U$36</c:f>
              <c:strCache>
                <c:ptCount val="1"/>
                <c:pt idx="0">
                  <c:v>FLIP-FlexIntra1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'multi_3x3_artifact (2)'!$V$36</c:f>
              <c:numCache>
                <c:formatCode>General</c:formatCode>
                <c:ptCount val="1"/>
                <c:pt idx="0">
                  <c:v>0.69254237288135589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CE-D944-8038-E7B0AD0A5E1B}"/>
            </c:ext>
          </c:extLst>
        </c:ser>
        <c:ser>
          <c:idx val="2"/>
          <c:order val="2"/>
          <c:tx>
            <c:strRef>
              <c:f>'multi_3x3_artifact (2)'!$U$37</c:f>
              <c:strCache>
                <c:ptCount val="1"/>
                <c:pt idx="0">
                  <c:v>FLIP-FlexIntra2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'multi_3x3_artifact (2)'!$V$37</c:f>
              <c:numCache>
                <c:formatCode>General</c:formatCode>
                <c:ptCount val="1"/>
                <c:pt idx="0">
                  <c:v>0.64813559322033898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CE-D944-8038-E7B0AD0A5E1B}"/>
            </c:ext>
          </c:extLst>
        </c:ser>
        <c:ser>
          <c:idx val="3"/>
          <c:order val="3"/>
          <c:tx>
            <c:strRef>
              <c:f>'multi_3x3_artifact (2)'!$U$38</c:f>
              <c:strCache>
                <c:ptCount val="1"/>
                <c:pt idx="0">
                  <c:v>FLIP-Full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'multi_3x3_artifact (2)'!$V$38</c:f>
              <c:numCache>
                <c:formatCode>General</c:formatCode>
                <c:ptCount val="1"/>
                <c:pt idx="0">
                  <c:v>0.51559322033898303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CE-D944-8038-E7B0AD0A5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4355375"/>
        <c:axId val="1413606959"/>
      </c:barChart>
      <c:catAx>
        <c:axId val="141435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606959"/>
        <c:crosses val="autoZero"/>
        <c:auto val="1"/>
        <c:lblAlgn val="ctr"/>
        <c:lblOffset val="100"/>
        <c:noMultiLvlLbl val="0"/>
      </c:catAx>
      <c:valAx>
        <c:axId val="141360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355375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27194044849303478"/>
          <c:y val="0.70769318666721415"/>
          <c:w val="0.50112016451014707"/>
          <c:h val="0.24626803048779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91978683383679"/>
          <c:y val="3.6602723139824996E-2"/>
          <c:w val="0.81964845165035538"/>
          <c:h val="0.634195392563919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'multi_3x3_artifact (2)'!$U$42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'multi_3x3_artifact (2)'!$V$33:$AD$34</c:f>
              <c:multiLvlStrCache>
                <c:ptCount val="9"/>
                <c:lvl>
                  <c:pt idx="0">
                    <c:v>AR/VR1</c:v>
                  </c:pt>
                  <c:pt idx="1">
                    <c:v>AR/VR2</c:v>
                  </c:pt>
                  <c:pt idx="2">
                    <c:v>AR/VR3</c:v>
                  </c:pt>
                  <c:pt idx="3">
                    <c:v>AR/VR1</c:v>
                  </c:pt>
                  <c:pt idx="4">
                    <c:v>AR/VR2</c:v>
                  </c:pt>
                  <c:pt idx="5">
                    <c:v>AR/VR3</c:v>
                  </c:pt>
                  <c:pt idx="6">
                    <c:v>AR/VR1</c:v>
                  </c:pt>
                  <c:pt idx="7">
                    <c:v>AR/VR2</c:v>
                  </c:pt>
                  <c:pt idx="8">
                    <c:v>AR/VR3</c:v>
                  </c:pt>
                </c:lvl>
                <c:lvl>
                  <c:pt idx="0">
                    <c:v>Latency Search</c:v>
                  </c:pt>
                  <c:pt idx="3">
                    <c:v>Energy Search</c:v>
                  </c:pt>
                  <c:pt idx="6">
                    <c:v>EDP Search</c:v>
                  </c:pt>
                </c:lvl>
              </c:multiLvlStrCache>
            </c:multiLvlStrRef>
          </c:cat>
          <c:val>
            <c:numRef>
              <c:f>'multi_3x3_artifact (2)'!$V$42:$AD$42</c:f>
              <c:numCache>
                <c:formatCode>General</c:formatCode>
                <c:ptCount val="9"/>
                <c:pt idx="0">
                  <c:v>1.5509891986486517</c:v>
                </c:pt>
                <c:pt idx="1">
                  <c:v>1.8075769763372633</c:v>
                </c:pt>
                <c:pt idx="2">
                  <c:v>1.2166424288974125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1.1157246104799088</c:v>
                </c:pt>
                <c:pt idx="7">
                  <c:v>1.1605120835936862</c:v>
                </c:pt>
                <c:pt idx="8">
                  <c:v>1.0425693340343207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6B-934B-8B36-D771FB28F3B6}"/>
            </c:ext>
          </c:extLst>
        </c:ser>
        <c:ser>
          <c:idx val="1"/>
          <c:order val="1"/>
          <c:tx>
            <c:strRef>
              <c:f>'multi_3x3_artifact (2)'!$U$43</c:f>
              <c:strCache>
                <c:ptCount val="1"/>
                <c:pt idx="0">
                  <c:v>FLIP-FlexIntra1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'multi_3x3_artifact (2)'!$V$33:$AD$34</c:f>
              <c:multiLvlStrCache>
                <c:ptCount val="9"/>
                <c:lvl>
                  <c:pt idx="0">
                    <c:v>AR/VR1</c:v>
                  </c:pt>
                  <c:pt idx="1">
                    <c:v>AR/VR2</c:v>
                  </c:pt>
                  <c:pt idx="2">
                    <c:v>AR/VR3</c:v>
                  </c:pt>
                  <c:pt idx="3">
                    <c:v>AR/VR1</c:v>
                  </c:pt>
                  <c:pt idx="4">
                    <c:v>AR/VR2</c:v>
                  </c:pt>
                  <c:pt idx="5">
                    <c:v>AR/VR3</c:v>
                  </c:pt>
                  <c:pt idx="6">
                    <c:v>AR/VR1</c:v>
                  </c:pt>
                  <c:pt idx="7">
                    <c:v>AR/VR2</c:v>
                  </c:pt>
                  <c:pt idx="8">
                    <c:v>AR/VR3</c:v>
                  </c:pt>
                </c:lvl>
                <c:lvl>
                  <c:pt idx="0">
                    <c:v>Latency Search</c:v>
                  </c:pt>
                  <c:pt idx="3">
                    <c:v>Energy Search</c:v>
                  </c:pt>
                  <c:pt idx="6">
                    <c:v>EDP Search</c:v>
                  </c:pt>
                </c:lvl>
              </c:multiLvlStrCache>
            </c:multiLvlStrRef>
          </c:cat>
          <c:val>
            <c:numRef>
              <c:f>'multi_3x3_artifact (2)'!$V$43:$AD$43</c:f>
              <c:numCache>
                <c:formatCode>General</c:formatCode>
                <c:ptCount val="9"/>
                <c:pt idx="0">
                  <c:v>1.450288934827098</c:v>
                </c:pt>
                <c:pt idx="1">
                  <c:v>1.3089206015522792</c:v>
                </c:pt>
                <c:pt idx="2">
                  <c:v>1.1365442611073431</c:v>
                </c:pt>
                <c:pt idx="3">
                  <c:v>0.78744719603685964</c:v>
                </c:pt>
                <c:pt idx="4">
                  <c:v>0.81779456895664715</c:v>
                </c:pt>
                <c:pt idx="5">
                  <c:v>0.81534911071969207</c:v>
                </c:pt>
                <c:pt idx="6">
                  <c:v>0.80270417091830515</c:v>
                </c:pt>
                <c:pt idx="7">
                  <c:v>0.87211954037135409</c:v>
                </c:pt>
                <c:pt idx="8">
                  <c:v>0.83632103469865249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6B-934B-8B36-D771FB28F3B6}"/>
            </c:ext>
          </c:extLst>
        </c:ser>
        <c:ser>
          <c:idx val="2"/>
          <c:order val="2"/>
          <c:tx>
            <c:strRef>
              <c:f>'multi_3x3_artifact (2)'!$U$44</c:f>
              <c:strCache>
                <c:ptCount val="1"/>
                <c:pt idx="0">
                  <c:v>FLIP-FlexIntra2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'multi_3x3_artifact (2)'!$V$33:$AD$34</c:f>
              <c:multiLvlStrCache>
                <c:ptCount val="9"/>
                <c:lvl>
                  <c:pt idx="0">
                    <c:v>AR/VR1</c:v>
                  </c:pt>
                  <c:pt idx="1">
                    <c:v>AR/VR2</c:v>
                  </c:pt>
                  <c:pt idx="2">
                    <c:v>AR/VR3</c:v>
                  </c:pt>
                  <c:pt idx="3">
                    <c:v>AR/VR1</c:v>
                  </c:pt>
                  <c:pt idx="4">
                    <c:v>AR/VR2</c:v>
                  </c:pt>
                  <c:pt idx="5">
                    <c:v>AR/VR3</c:v>
                  </c:pt>
                  <c:pt idx="6">
                    <c:v>AR/VR1</c:v>
                  </c:pt>
                  <c:pt idx="7">
                    <c:v>AR/VR2</c:v>
                  </c:pt>
                  <c:pt idx="8">
                    <c:v>AR/VR3</c:v>
                  </c:pt>
                </c:lvl>
                <c:lvl>
                  <c:pt idx="0">
                    <c:v>Latency Search</c:v>
                  </c:pt>
                  <c:pt idx="3">
                    <c:v>Energy Search</c:v>
                  </c:pt>
                  <c:pt idx="6">
                    <c:v>EDP Search</c:v>
                  </c:pt>
                </c:lvl>
              </c:multiLvlStrCache>
            </c:multiLvlStrRef>
          </c:cat>
          <c:val>
            <c:numRef>
              <c:f>'multi_3x3_artifact (2)'!$V$44:$AD$44</c:f>
              <c:numCache>
                <c:formatCode>General</c:formatCode>
                <c:ptCount val="9"/>
                <c:pt idx="0">
                  <c:v>1.5930780546993648</c:v>
                </c:pt>
                <c:pt idx="1">
                  <c:v>1.5971767991726675</c:v>
                </c:pt>
                <c:pt idx="2">
                  <c:v>1.4977870618006488</c:v>
                </c:pt>
                <c:pt idx="3">
                  <c:v>0.78744719603685964</c:v>
                </c:pt>
                <c:pt idx="4">
                  <c:v>0.81788814777040364</c:v>
                </c:pt>
                <c:pt idx="5">
                  <c:v>0.81563494638789225</c:v>
                </c:pt>
                <c:pt idx="6">
                  <c:v>0.81100509931639553</c:v>
                </c:pt>
                <c:pt idx="7">
                  <c:v>0.88781706880385813</c:v>
                </c:pt>
                <c:pt idx="8">
                  <c:v>0.83813628968871412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6B-934B-8B36-D771FB28F3B6}"/>
            </c:ext>
          </c:extLst>
        </c:ser>
        <c:ser>
          <c:idx val="3"/>
          <c:order val="3"/>
          <c:tx>
            <c:strRef>
              <c:f>'multi_3x3_artifact (2)'!$U$45</c:f>
              <c:strCache>
                <c:ptCount val="1"/>
                <c:pt idx="0">
                  <c:v>FLIP-Full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'multi_3x3_artifact (2)'!$V$33:$AD$34</c:f>
              <c:multiLvlStrCache>
                <c:ptCount val="9"/>
                <c:lvl>
                  <c:pt idx="0">
                    <c:v>AR/VR1</c:v>
                  </c:pt>
                  <c:pt idx="1">
                    <c:v>AR/VR2</c:v>
                  </c:pt>
                  <c:pt idx="2">
                    <c:v>AR/VR3</c:v>
                  </c:pt>
                  <c:pt idx="3">
                    <c:v>AR/VR1</c:v>
                  </c:pt>
                  <c:pt idx="4">
                    <c:v>AR/VR2</c:v>
                  </c:pt>
                  <c:pt idx="5">
                    <c:v>AR/VR3</c:v>
                  </c:pt>
                  <c:pt idx="6">
                    <c:v>AR/VR1</c:v>
                  </c:pt>
                  <c:pt idx="7">
                    <c:v>AR/VR2</c:v>
                  </c:pt>
                  <c:pt idx="8">
                    <c:v>AR/VR3</c:v>
                  </c:pt>
                </c:lvl>
                <c:lvl>
                  <c:pt idx="0">
                    <c:v>Latency Search</c:v>
                  </c:pt>
                  <c:pt idx="3">
                    <c:v>Energy Search</c:v>
                  </c:pt>
                  <c:pt idx="6">
                    <c:v>EDP Search</c:v>
                  </c:pt>
                </c:lvl>
              </c:multiLvlStrCache>
            </c:multiLvlStrRef>
          </c:cat>
          <c:val>
            <c:numRef>
              <c:f>'multi_3x3_artifact (2)'!$V$45:$AD$45</c:f>
              <c:numCache>
                <c:formatCode>General</c:formatCode>
                <c:ptCount val="9"/>
                <c:pt idx="0">
                  <c:v>1.3820465864451854</c:v>
                </c:pt>
                <c:pt idx="1">
                  <c:v>1.5027985428804773</c:v>
                </c:pt>
                <c:pt idx="2">
                  <c:v>1.3671145622631302</c:v>
                </c:pt>
                <c:pt idx="3">
                  <c:v>0.7289943984181263</c:v>
                </c:pt>
                <c:pt idx="4">
                  <c:v>0.78969382508270713</c:v>
                </c:pt>
                <c:pt idx="5">
                  <c:v>0.80127980935466581</c:v>
                </c:pt>
                <c:pt idx="6">
                  <c:v>0.77572028835326157</c:v>
                </c:pt>
                <c:pt idx="7">
                  <c:v>0.99834931489157919</c:v>
                </c:pt>
                <c:pt idx="8">
                  <c:v>0.86444066993837498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6B-934B-8B36-D771FB28F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27"/>
        <c:axId val="1645149920"/>
        <c:axId val="1645151632"/>
      </c:barChart>
      <c:catAx>
        <c:axId val="164514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151632"/>
        <c:crosses val="autoZero"/>
        <c:auto val="1"/>
        <c:lblAlgn val="ctr"/>
        <c:lblOffset val="100"/>
        <c:noMultiLvlLbl val="0"/>
      </c:catAx>
      <c:valAx>
        <c:axId val="164515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Normalized Energy</a:t>
                </a:r>
              </a:p>
            </c:rich>
          </c:tx>
          <c:layout>
            <c:manualLayout>
              <c:xMode val="edge"/>
              <c:yMode val="edge"/>
              <c:x val="1.1276200945060526E-2"/>
              <c:y val="0.126684273608179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149920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91978683383679"/>
          <c:y val="3.6602723139824996E-2"/>
          <c:w val="0.81964845165035538"/>
          <c:h val="0.634195392563919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'multi_3x3_artifact (2)'!$U$50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'multi_3x3_artifact (2)'!$V$33:$AD$34</c:f>
              <c:multiLvlStrCache>
                <c:ptCount val="9"/>
                <c:lvl>
                  <c:pt idx="0">
                    <c:v>AR/VR1</c:v>
                  </c:pt>
                  <c:pt idx="1">
                    <c:v>AR/VR2</c:v>
                  </c:pt>
                  <c:pt idx="2">
                    <c:v>AR/VR3</c:v>
                  </c:pt>
                  <c:pt idx="3">
                    <c:v>AR/VR1</c:v>
                  </c:pt>
                  <c:pt idx="4">
                    <c:v>AR/VR2</c:v>
                  </c:pt>
                  <c:pt idx="5">
                    <c:v>AR/VR3</c:v>
                  </c:pt>
                  <c:pt idx="6">
                    <c:v>AR/VR1</c:v>
                  </c:pt>
                  <c:pt idx="7">
                    <c:v>AR/VR2</c:v>
                  </c:pt>
                  <c:pt idx="8">
                    <c:v>AR/VR3</c:v>
                  </c:pt>
                </c:lvl>
                <c:lvl>
                  <c:pt idx="0">
                    <c:v>Latency Search</c:v>
                  </c:pt>
                  <c:pt idx="3">
                    <c:v>Energy Search</c:v>
                  </c:pt>
                  <c:pt idx="6">
                    <c:v>EDP Search</c:v>
                  </c:pt>
                </c:lvl>
              </c:multiLvlStrCache>
            </c:multiLvlStrRef>
          </c:cat>
          <c:val>
            <c:numRef>
              <c:f>'multi_3x3_artifact (2)'!$V$50:$AD$50</c:f>
              <c:numCache>
                <c:formatCode>General</c:formatCode>
                <c:ptCount val="9"/>
                <c:pt idx="0">
                  <c:v>1.1911699284938011</c:v>
                </c:pt>
                <c:pt idx="1">
                  <c:v>1.3616431874973738</c:v>
                </c:pt>
                <c:pt idx="2">
                  <c:v>1.1270178412306033</c:v>
                </c:pt>
                <c:pt idx="3">
                  <c:v>1.0515847302661778</c:v>
                </c:pt>
                <c:pt idx="4">
                  <c:v>1.1454840184063613</c:v>
                </c:pt>
                <c:pt idx="5">
                  <c:v>1.0058412067171052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12-394B-8BA7-0F9EA692F009}"/>
            </c:ext>
          </c:extLst>
        </c:ser>
        <c:ser>
          <c:idx val="1"/>
          <c:order val="1"/>
          <c:tx>
            <c:strRef>
              <c:f>'multi_3x3_artifact (2)'!$U$51</c:f>
              <c:strCache>
                <c:ptCount val="1"/>
                <c:pt idx="0">
                  <c:v>FLIP-FlexIntra1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'multi_3x3_artifact (2)'!$V$33:$AD$34</c:f>
              <c:multiLvlStrCache>
                <c:ptCount val="9"/>
                <c:lvl>
                  <c:pt idx="0">
                    <c:v>AR/VR1</c:v>
                  </c:pt>
                  <c:pt idx="1">
                    <c:v>AR/VR2</c:v>
                  </c:pt>
                  <c:pt idx="2">
                    <c:v>AR/VR3</c:v>
                  </c:pt>
                  <c:pt idx="3">
                    <c:v>AR/VR1</c:v>
                  </c:pt>
                  <c:pt idx="4">
                    <c:v>AR/VR2</c:v>
                  </c:pt>
                  <c:pt idx="5">
                    <c:v>AR/VR3</c:v>
                  </c:pt>
                  <c:pt idx="6">
                    <c:v>AR/VR1</c:v>
                  </c:pt>
                  <c:pt idx="7">
                    <c:v>AR/VR2</c:v>
                  </c:pt>
                  <c:pt idx="8">
                    <c:v>AR/VR3</c:v>
                  </c:pt>
                </c:lvl>
                <c:lvl>
                  <c:pt idx="0">
                    <c:v>Latency Search</c:v>
                  </c:pt>
                  <c:pt idx="3">
                    <c:v>Energy Search</c:v>
                  </c:pt>
                  <c:pt idx="6">
                    <c:v>EDP Search</c:v>
                  </c:pt>
                </c:lvl>
              </c:multiLvlStrCache>
            </c:multiLvlStrRef>
          </c:cat>
          <c:val>
            <c:numRef>
              <c:f>'multi_3x3_artifact (2)'!$V$51:$AD$51</c:f>
              <c:numCache>
                <c:formatCode>General</c:formatCode>
                <c:ptCount val="9"/>
                <c:pt idx="0">
                  <c:v>1.0518253847865746</c:v>
                </c:pt>
                <c:pt idx="1">
                  <c:v>1.0061850765075189</c:v>
                </c:pt>
                <c:pt idx="2">
                  <c:v>1.0870925053292875</c:v>
                </c:pt>
                <c:pt idx="3">
                  <c:v>0.48221293125106779</c:v>
                </c:pt>
                <c:pt idx="4">
                  <c:v>0.7453816494218799</c:v>
                </c:pt>
                <c:pt idx="5">
                  <c:v>0.90141299406737541</c:v>
                </c:pt>
                <c:pt idx="6">
                  <c:v>0.47727399082609623</c:v>
                </c:pt>
                <c:pt idx="7">
                  <c:v>0.61876227471652634</c:v>
                </c:pt>
                <c:pt idx="8">
                  <c:v>0.86516672433148056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12-394B-8BA7-0F9EA692F009}"/>
            </c:ext>
          </c:extLst>
        </c:ser>
        <c:ser>
          <c:idx val="2"/>
          <c:order val="2"/>
          <c:tx>
            <c:strRef>
              <c:f>'multi_3x3_artifact (2)'!$U$52</c:f>
              <c:strCache>
                <c:ptCount val="1"/>
                <c:pt idx="0">
                  <c:v>FLIP-FlexIntra2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'multi_3x3_artifact (2)'!$V$33:$AD$34</c:f>
              <c:multiLvlStrCache>
                <c:ptCount val="9"/>
                <c:lvl>
                  <c:pt idx="0">
                    <c:v>AR/VR1</c:v>
                  </c:pt>
                  <c:pt idx="1">
                    <c:v>AR/VR2</c:v>
                  </c:pt>
                  <c:pt idx="2">
                    <c:v>AR/VR3</c:v>
                  </c:pt>
                  <c:pt idx="3">
                    <c:v>AR/VR1</c:v>
                  </c:pt>
                  <c:pt idx="4">
                    <c:v>AR/VR2</c:v>
                  </c:pt>
                  <c:pt idx="5">
                    <c:v>AR/VR3</c:v>
                  </c:pt>
                  <c:pt idx="6">
                    <c:v>AR/VR1</c:v>
                  </c:pt>
                  <c:pt idx="7">
                    <c:v>AR/VR2</c:v>
                  </c:pt>
                  <c:pt idx="8">
                    <c:v>AR/VR3</c:v>
                  </c:pt>
                </c:lvl>
                <c:lvl>
                  <c:pt idx="0">
                    <c:v>Latency Search</c:v>
                  </c:pt>
                  <c:pt idx="3">
                    <c:v>Energy Search</c:v>
                  </c:pt>
                  <c:pt idx="6">
                    <c:v>EDP Search</c:v>
                  </c:pt>
                </c:lvl>
              </c:multiLvlStrCache>
            </c:multiLvlStrRef>
          </c:cat>
          <c:val>
            <c:numRef>
              <c:f>'multi_3x3_artifact (2)'!$V$52:$AD$52</c:f>
              <c:numCache>
                <c:formatCode>General</c:formatCode>
                <c:ptCount val="9"/>
                <c:pt idx="0">
                  <c:v>1.0395709137098144</c:v>
                </c:pt>
                <c:pt idx="1">
                  <c:v>0.98690116938694716</c:v>
                </c:pt>
                <c:pt idx="2">
                  <c:v>1.4265803788229234</c:v>
                </c:pt>
                <c:pt idx="3">
                  <c:v>0.48221293125106779</c:v>
                </c:pt>
                <c:pt idx="4">
                  <c:v>0.74520403547044034</c:v>
                </c:pt>
                <c:pt idx="5">
                  <c:v>0.9020989815378756</c:v>
                </c:pt>
                <c:pt idx="6">
                  <c:v>0.47093663629327071</c:v>
                </c:pt>
                <c:pt idx="7">
                  <c:v>0.51987838454931978</c:v>
                </c:pt>
                <c:pt idx="8">
                  <c:v>0.86459241514060725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12-394B-8BA7-0F9EA692F009}"/>
            </c:ext>
          </c:extLst>
        </c:ser>
        <c:ser>
          <c:idx val="3"/>
          <c:order val="3"/>
          <c:tx>
            <c:strRef>
              <c:f>'multi_3x3_artifact (2)'!$U$53</c:f>
              <c:strCache>
                <c:ptCount val="1"/>
                <c:pt idx="0">
                  <c:v>FLIP-Full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'multi_3x3_artifact (2)'!$V$33:$AD$34</c:f>
              <c:multiLvlStrCache>
                <c:ptCount val="9"/>
                <c:lvl>
                  <c:pt idx="0">
                    <c:v>AR/VR1</c:v>
                  </c:pt>
                  <c:pt idx="1">
                    <c:v>AR/VR2</c:v>
                  </c:pt>
                  <c:pt idx="2">
                    <c:v>AR/VR3</c:v>
                  </c:pt>
                  <c:pt idx="3">
                    <c:v>AR/VR1</c:v>
                  </c:pt>
                  <c:pt idx="4">
                    <c:v>AR/VR2</c:v>
                  </c:pt>
                  <c:pt idx="5">
                    <c:v>AR/VR3</c:v>
                  </c:pt>
                  <c:pt idx="6">
                    <c:v>AR/VR1</c:v>
                  </c:pt>
                  <c:pt idx="7">
                    <c:v>AR/VR2</c:v>
                  </c:pt>
                  <c:pt idx="8">
                    <c:v>AR/VR3</c:v>
                  </c:pt>
                </c:lvl>
                <c:lvl>
                  <c:pt idx="0">
                    <c:v>Latency Search</c:v>
                  </c:pt>
                  <c:pt idx="3">
                    <c:v>Energy Search</c:v>
                  </c:pt>
                  <c:pt idx="6">
                    <c:v>EDP Search</c:v>
                  </c:pt>
                </c:lvl>
              </c:multiLvlStrCache>
            </c:multiLvlStrRef>
          </c:cat>
          <c:val>
            <c:numRef>
              <c:f>'multi_3x3_artifact (2)'!$V$53:$AD$53</c:f>
              <c:numCache>
                <c:formatCode>General</c:formatCode>
                <c:ptCount val="9"/>
                <c:pt idx="0">
                  <c:v>0.81391659201837363</c:v>
                </c:pt>
                <c:pt idx="1">
                  <c:v>1.154587180943643</c:v>
                </c:pt>
                <c:pt idx="2">
                  <c:v>1.3622291629049652</c:v>
                </c:pt>
                <c:pt idx="3">
                  <c:v>0.39886731922676494</c:v>
                </c:pt>
                <c:pt idx="4">
                  <c:v>0.75397272465057008</c:v>
                </c:pt>
                <c:pt idx="5">
                  <c:v>0.89898785487978528</c:v>
                </c:pt>
                <c:pt idx="6">
                  <c:v>0.38583981976207116</c:v>
                </c:pt>
                <c:pt idx="7">
                  <c:v>0.52369349313463309</c:v>
                </c:pt>
                <c:pt idx="8">
                  <c:v>0.8598847923622196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12-394B-8BA7-0F9EA692F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27"/>
        <c:axId val="1645149920"/>
        <c:axId val="1645151632"/>
      </c:barChart>
      <c:catAx>
        <c:axId val="164514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151632"/>
        <c:crosses val="autoZero"/>
        <c:auto val="1"/>
        <c:lblAlgn val="ctr"/>
        <c:lblOffset val="100"/>
        <c:noMultiLvlLbl val="0"/>
      </c:catAx>
      <c:valAx>
        <c:axId val="164515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Normalized EDP</a:t>
                </a:r>
              </a:p>
            </c:rich>
          </c:tx>
          <c:layout>
            <c:manualLayout>
              <c:xMode val="edge"/>
              <c:yMode val="edge"/>
              <c:x val="1.1276102017833566E-2"/>
              <c:y val="0.165757047544629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149920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91978683383679"/>
          <c:y val="3.6602723139824996E-2"/>
          <c:w val="0.81964845165035538"/>
          <c:h val="0.634195392563919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'multi_3x3_artifact (2)'!$U$35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'multi_3x3_artifact (2)'!$V$33:$AD$34</c:f>
              <c:multiLvlStrCache>
                <c:ptCount val="9"/>
                <c:lvl>
                  <c:pt idx="0">
                    <c:v>AR/VR1</c:v>
                  </c:pt>
                  <c:pt idx="1">
                    <c:v>AR/VR2</c:v>
                  </c:pt>
                  <c:pt idx="2">
                    <c:v>AR/VR3</c:v>
                  </c:pt>
                  <c:pt idx="3">
                    <c:v>AR/VR1</c:v>
                  </c:pt>
                  <c:pt idx="4">
                    <c:v>AR/VR2</c:v>
                  </c:pt>
                  <c:pt idx="5">
                    <c:v>AR/VR3</c:v>
                  </c:pt>
                  <c:pt idx="6">
                    <c:v>AR/VR1</c:v>
                  </c:pt>
                  <c:pt idx="7">
                    <c:v>AR/VR2</c:v>
                  </c:pt>
                  <c:pt idx="8">
                    <c:v>AR/VR3</c:v>
                  </c:pt>
                </c:lvl>
                <c:lvl>
                  <c:pt idx="0">
                    <c:v>Latency Search</c:v>
                  </c:pt>
                  <c:pt idx="3">
                    <c:v>Energy Search</c:v>
                  </c:pt>
                  <c:pt idx="6">
                    <c:v>EDP Search</c:v>
                  </c:pt>
                </c:lvl>
              </c:multiLvlStrCache>
            </c:multiLvlStrRef>
          </c:cat>
          <c:val>
            <c:numRef>
              <c:f>'multi_3x3_artifact (2)'!$V$35:$AD$35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1.2086440677966102</c:v>
                </c:pt>
                <c:pt idx="4">
                  <c:v>1.4964556962025317</c:v>
                </c:pt>
                <c:pt idx="5">
                  <c:v>1.0777431603543959</c:v>
                </c:pt>
                <c:pt idx="6">
                  <c:v>1.0689830508474576</c:v>
                </c:pt>
                <c:pt idx="7">
                  <c:v>1.2140084388185655</c:v>
                </c:pt>
                <c:pt idx="8">
                  <c:v>1.0274072631681432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13-7342-BBA1-BDCBA52396D3}"/>
            </c:ext>
          </c:extLst>
        </c:ser>
        <c:ser>
          <c:idx val="1"/>
          <c:order val="1"/>
          <c:tx>
            <c:strRef>
              <c:f>'multi_3x3_artifact (2)'!$U$36</c:f>
              <c:strCache>
                <c:ptCount val="1"/>
                <c:pt idx="0">
                  <c:v>FLIP-FlexIntra1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'multi_3x3_artifact (2)'!$V$33:$AD$34</c:f>
              <c:multiLvlStrCache>
                <c:ptCount val="9"/>
                <c:lvl>
                  <c:pt idx="0">
                    <c:v>AR/VR1</c:v>
                  </c:pt>
                  <c:pt idx="1">
                    <c:v>AR/VR2</c:v>
                  </c:pt>
                  <c:pt idx="2">
                    <c:v>AR/VR3</c:v>
                  </c:pt>
                  <c:pt idx="3">
                    <c:v>AR/VR1</c:v>
                  </c:pt>
                  <c:pt idx="4">
                    <c:v>AR/VR2</c:v>
                  </c:pt>
                  <c:pt idx="5">
                    <c:v>AR/VR3</c:v>
                  </c:pt>
                  <c:pt idx="6">
                    <c:v>AR/VR1</c:v>
                  </c:pt>
                  <c:pt idx="7">
                    <c:v>AR/VR2</c:v>
                  </c:pt>
                  <c:pt idx="8">
                    <c:v>AR/VR3</c:v>
                  </c:pt>
                </c:lvl>
                <c:lvl>
                  <c:pt idx="0">
                    <c:v>Latency Search</c:v>
                  </c:pt>
                  <c:pt idx="3">
                    <c:v>Energy Search</c:v>
                  </c:pt>
                  <c:pt idx="6">
                    <c:v>EDP Search</c:v>
                  </c:pt>
                </c:lvl>
              </c:multiLvlStrCache>
            </c:multiLvlStrRef>
          </c:cat>
          <c:val>
            <c:numRef>
              <c:f>'multi_3x3_artifact (2)'!$V$36:$AD$36</c:f>
              <c:numCache>
                <c:formatCode>General</c:formatCode>
                <c:ptCount val="9"/>
                <c:pt idx="0">
                  <c:v>0.69254237288135589</c:v>
                </c:pt>
                <c:pt idx="1">
                  <c:v>0.79957805907172996</c:v>
                </c:pt>
                <c:pt idx="2">
                  <c:v>0.88667121020348549</c:v>
                </c:pt>
                <c:pt idx="3">
                  <c:v>0.76406779661016944</c:v>
                </c:pt>
                <c:pt idx="4">
                  <c:v>1.1037130801687765</c:v>
                </c:pt>
                <c:pt idx="5">
                  <c:v>1.0356829909453802</c:v>
                </c:pt>
                <c:pt idx="6">
                  <c:v>0.7349152542372881</c:v>
                </c:pt>
                <c:pt idx="7">
                  <c:v>0.8875949367088608</c:v>
                </c:pt>
                <c:pt idx="8">
                  <c:v>0.95326647843442702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13-7342-BBA1-BDCBA52396D3}"/>
            </c:ext>
          </c:extLst>
        </c:ser>
        <c:ser>
          <c:idx val="2"/>
          <c:order val="2"/>
          <c:tx>
            <c:strRef>
              <c:f>'multi_3x3_artifact (2)'!$U$37</c:f>
              <c:strCache>
                <c:ptCount val="1"/>
                <c:pt idx="0">
                  <c:v>FLIP-FlexIntra2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'multi_3x3_artifact (2)'!$V$33:$AD$34</c:f>
              <c:multiLvlStrCache>
                <c:ptCount val="9"/>
                <c:lvl>
                  <c:pt idx="0">
                    <c:v>AR/VR1</c:v>
                  </c:pt>
                  <c:pt idx="1">
                    <c:v>AR/VR2</c:v>
                  </c:pt>
                  <c:pt idx="2">
                    <c:v>AR/VR3</c:v>
                  </c:pt>
                  <c:pt idx="3">
                    <c:v>AR/VR1</c:v>
                  </c:pt>
                  <c:pt idx="4">
                    <c:v>AR/VR2</c:v>
                  </c:pt>
                  <c:pt idx="5">
                    <c:v>AR/VR3</c:v>
                  </c:pt>
                  <c:pt idx="6">
                    <c:v>AR/VR1</c:v>
                  </c:pt>
                  <c:pt idx="7">
                    <c:v>AR/VR2</c:v>
                  </c:pt>
                  <c:pt idx="8">
                    <c:v>AR/VR3</c:v>
                  </c:pt>
                </c:lvl>
                <c:lvl>
                  <c:pt idx="0">
                    <c:v>Latency Search</c:v>
                  </c:pt>
                  <c:pt idx="3">
                    <c:v>Energy Search</c:v>
                  </c:pt>
                  <c:pt idx="6">
                    <c:v>EDP Search</c:v>
                  </c:pt>
                </c:lvl>
              </c:multiLvlStrCache>
            </c:multiLvlStrRef>
          </c:cat>
          <c:val>
            <c:numRef>
              <c:f>'multi_3x3_artifact (2)'!$V$37:$AD$37</c:f>
              <c:numCache>
                <c:formatCode>General</c:formatCode>
                <c:ptCount val="9"/>
                <c:pt idx="0">
                  <c:v>0.64813559322033898</c:v>
                </c:pt>
                <c:pt idx="1">
                  <c:v>0.69426160337552745</c:v>
                </c:pt>
                <c:pt idx="2">
                  <c:v>0.8544932333755233</c:v>
                </c:pt>
                <c:pt idx="3">
                  <c:v>0.76406779661016944</c:v>
                </c:pt>
                <c:pt idx="4">
                  <c:v>1.089873417721519</c:v>
                </c:pt>
                <c:pt idx="5">
                  <c:v>1.0544737610748709</c:v>
                </c:pt>
                <c:pt idx="6">
                  <c:v>0.7047457627118644</c:v>
                </c:pt>
                <c:pt idx="7">
                  <c:v>0.80902953586497894</c:v>
                </c:pt>
                <c:pt idx="8">
                  <c:v>0.94830104176808494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13-7342-BBA1-BDCBA52396D3}"/>
            </c:ext>
          </c:extLst>
        </c:ser>
        <c:ser>
          <c:idx val="3"/>
          <c:order val="3"/>
          <c:tx>
            <c:strRef>
              <c:f>'multi_3x3_artifact (2)'!$U$38</c:f>
              <c:strCache>
                <c:ptCount val="1"/>
                <c:pt idx="0">
                  <c:v>FLIP-Full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'multi_3x3_artifact (2)'!$V$33:$AD$34</c:f>
              <c:multiLvlStrCache>
                <c:ptCount val="9"/>
                <c:lvl>
                  <c:pt idx="0">
                    <c:v>AR/VR1</c:v>
                  </c:pt>
                  <c:pt idx="1">
                    <c:v>AR/VR2</c:v>
                  </c:pt>
                  <c:pt idx="2">
                    <c:v>AR/VR3</c:v>
                  </c:pt>
                  <c:pt idx="3">
                    <c:v>AR/VR1</c:v>
                  </c:pt>
                  <c:pt idx="4">
                    <c:v>AR/VR2</c:v>
                  </c:pt>
                  <c:pt idx="5">
                    <c:v>AR/VR3</c:v>
                  </c:pt>
                  <c:pt idx="6">
                    <c:v>AR/VR1</c:v>
                  </c:pt>
                  <c:pt idx="7">
                    <c:v>AR/VR2</c:v>
                  </c:pt>
                  <c:pt idx="8">
                    <c:v>AR/VR3</c:v>
                  </c:pt>
                </c:lvl>
                <c:lvl>
                  <c:pt idx="0">
                    <c:v>Latency Search</c:v>
                  </c:pt>
                  <c:pt idx="3">
                    <c:v>Energy Search</c:v>
                  </c:pt>
                  <c:pt idx="6">
                    <c:v>EDP Search</c:v>
                  </c:pt>
                </c:lvl>
              </c:multiLvlStrCache>
            </c:multiLvlStrRef>
          </c:cat>
          <c:val>
            <c:numRef>
              <c:f>'multi_3x3_artifact (2)'!$V$38:$AD$38</c:f>
              <c:numCache>
                <c:formatCode>General</c:formatCode>
                <c:ptCount val="9"/>
                <c:pt idx="0">
                  <c:v>0.51559322033898303</c:v>
                </c:pt>
                <c:pt idx="1">
                  <c:v>0.59029535864978899</c:v>
                </c:pt>
                <c:pt idx="2">
                  <c:v>0.73430045759906537</c:v>
                </c:pt>
                <c:pt idx="3">
                  <c:v>0.69</c:v>
                </c:pt>
                <c:pt idx="4">
                  <c:v>1.0515611814345991</c:v>
                </c:pt>
                <c:pt idx="5">
                  <c:v>1.0241456528088793</c:v>
                </c:pt>
                <c:pt idx="6">
                  <c:v>0.64627118644067794</c:v>
                </c:pt>
                <c:pt idx="7">
                  <c:v>0.84818565400843882</c:v>
                </c:pt>
                <c:pt idx="8">
                  <c:v>0.84183623795151397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13-7342-BBA1-BDCBA5239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27"/>
        <c:axId val="1645149920"/>
        <c:axId val="1645151632"/>
      </c:barChart>
      <c:catAx>
        <c:axId val="164514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151632"/>
        <c:crosses val="autoZero"/>
        <c:auto val="1"/>
        <c:lblAlgn val="ctr"/>
        <c:lblOffset val="100"/>
        <c:noMultiLvlLbl val="0"/>
      </c:catAx>
      <c:valAx>
        <c:axId val="164515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Normalized Latency</a:t>
                </a:r>
              </a:p>
            </c:rich>
          </c:tx>
          <c:layout>
            <c:manualLayout>
              <c:xMode val="edge"/>
              <c:yMode val="edge"/>
              <c:x val="1.1276096060331803E-2"/>
              <c:y val="5.413385572336076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149920"/>
        <c:crosses val="autoZero"/>
        <c:crossBetween val="between"/>
        <c:majorUnit val="0.4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SET_comp_artifact!$C$18</c:f>
              <c:strCache>
                <c:ptCount val="1"/>
                <c:pt idx="0">
                  <c:v>SET</c:v>
                </c:pt>
              </c:strCache>
            </c:strRef>
          </c:tx>
          <c:spPr>
            <a:solidFill>
              <a:srgbClr val="376092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37609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135-8948-BFE8-617D8FAA21E5}"/>
              </c:ext>
            </c:extLst>
          </c:dPt>
          <c:dPt>
            <c:idx val="1"/>
            <c:invertIfNegative val="0"/>
            <c:bubble3D val="0"/>
            <c:spPr>
              <a:solidFill>
                <a:srgbClr val="37609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135-8948-BFE8-617D8FAA21E5}"/>
              </c:ext>
            </c:extLst>
          </c:dPt>
          <c:dPt>
            <c:idx val="2"/>
            <c:invertIfNegative val="0"/>
            <c:bubble3D val="0"/>
            <c:spPr>
              <a:solidFill>
                <a:srgbClr val="37609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135-8948-BFE8-617D8FAA21E5}"/>
              </c:ext>
            </c:extLst>
          </c:dPt>
          <c:dPt>
            <c:idx val="3"/>
            <c:invertIfNegative val="0"/>
            <c:bubble3D val="0"/>
            <c:spPr>
              <a:solidFill>
                <a:srgbClr val="37609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135-8948-BFE8-617D8FAA21E5}"/>
              </c:ext>
            </c:extLst>
          </c:dPt>
          <c:dPt>
            <c:idx val="5"/>
            <c:invertIfNegative val="0"/>
            <c:bubble3D val="0"/>
            <c:spPr>
              <a:solidFill>
                <a:srgbClr val="37609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135-8948-BFE8-617D8FAA21E5}"/>
              </c:ext>
            </c:extLst>
          </c:dPt>
          <c:dPt>
            <c:idx val="6"/>
            <c:invertIfNegative val="0"/>
            <c:bubble3D val="0"/>
            <c:spPr>
              <a:solidFill>
                <a:srgbClr val="37609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135-8948-BFE8-617D8FAA21E5}"/>
              </c:ext>
            </c:extLst>
          </c:dPt>
          <c:dPt>
            <c:idx val="7"/>
            <c:invertIfNegative val="0"/>
            <c:bubble3D val="0"/>
            <c:spPr>
              <a:solidFill>
                <a:srgbClr val="37609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135-8948-BFE8-617D8FAA21E5}"/>
              </c:ext>
            </c:extLst>
          </c:dPt>
          <c:dPt>
            <c:idx val="8"/>
            <c:invertIfNegative val="0"/>
            <c:bubble3D val="0"/>
            <c:spPr>
              <a:solidFill>
                <a:srgbClr val="37609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135-8948-BFE8-617D8FAA21E5}"/>
              </c:ext>
            </c:extLst>
          </c:dPt>
          <c:dPt>
            <c:idx val="9"/>
            <c:invertIfNegative val="0"/>
            <c:bubble3D val="0"/>
            <c:spPr>
              <a:solidFill>
                <a:srgbClr val="37609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135-8948-BFE8-617D8FAA21E5}"/>
              </c:ext>
            </c:extLst>
          </c:dPt>
          <c:dPt>
            <c:idx val="10"/>
            <c:invertIfNegative val="0"/>
            <c:bubble3D val="0"/>
            <c:spPr>
              <a:solidFill>
                <a:srgbClr val="37609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135-8948-BFE8-617D8FAA21E5}"/>
              </c:ext>
            </c:extLst>
          </c:dPt>
          <c:dPt>
            <c:idx val="11"/>
            <c:invertIfNegative val="0"/>
            <c:bubble3D val="0"/>
            <c:spPr>
              <a:solidFill>
                <a:srgbClr val="37609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135-8948-BFE8-617D8FAA21E5}"/>
              </c:ext>
            </c:extLst>
          </c:dPt>
          <c:dPt>
            <c:idx val="12"/>
            <c:invertIfNegative val="0"/>
            <c:bubble3D val="0"/>
            <c:spPr>
              <a:solidFill>
                <a:srgbClr val="37609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135-8948-BFE8-617D8FAA21E5}"/>
              </c:ext>
            </c:extLst>
          </c:dPt>
          <c:dPt>
            <c:idx val="13"/>
            <c:invertIfNegative val="0"/>
            <c:bubble3D val="0"/>
            <c:spPr>
              <a:solidFill>
                <a:srgbClr val="37609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135-8948-BFE8-617D8FAA21E5}"/>
              </c:ext>
            </c:extLst>
          </c:dPt>
          <c:dPt>
            <c:idx val="14"/>
            <c:invertIfNegative val="0"/>
            <c:bubble3D val="0"/>
            <c:spPr>
              <a:solidFill>
                <a:srgbClr val="37609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135-8948-BFE8-617D8FAA21E5}"/>
              </c:ext>
            </c:extLst>
          </c:dPt>
          <c:dPt>
            <c:idx val="15"/>
            <c:invertIfNegative val="0"/>
            <c:bubble3D val="0"/>
            <c:spPr>
              <a:solidFill>
                <a:srgbClr val="37609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135-8948-BFE8-617D8FAA21E5}"/>
              </c:ext>
            </c:extLst>
          </c:dPt>
          <c:dPt>
            <c:idx val="16"/>
            <c:invertIfNegative val="0"/>
            <c:bubble3D val="0"/>
            <c:spPr>
              <a:solidFill>
                <a:srgbClr val="37609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135-8948-BFE8-617D8FAA21E5}"/>
              </c:ext>
            </c:extLst>
          </c:dPt>
          <c:dPt>
            <c:idx val="17"/>
            <c:invertIfNegative val="0"/>
            <c:bubble3D val="0"/>
            <c:spPr>
              <a:solidFill>
                <a:srgbClr val="37609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135-8948-BFE8-617D8FAA21E5}"/>
              </c:ext>
            </c:extLst>
          </c:dPt>
          <c:dPt>
            <c:idx val="18"/>
            <c:invertIfNegative val="0"/>
            <c:bubble3D val="0"/>
            <c:spPr>
              <a:solidFill>
                <a:srgbClr val="37609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135-8948-BFE8-617D8FAA21E5}"/>
              </c:ext>
            </c:extLst>
          </c:dPt>
          <c:dPt>
            <c:idx val="19"/>
            <c:invertIfNegative val="0"/>
            <c:bubble3D val="0"/>
            <c:spPr>
              <a:solidFill>
                <a:srgbClr val="37609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9135-8948-BFE8-617D8FAA21E5}"/>
              </c:ext>
            </c:extLst>
          </c:dPt>
          <c:dPt>
            <c:idx val="20"/>
            <c:invertIfNegative val="0"/>
            <c:bubble3D val="0"/>
            <c:spPr>
              <a:solidFill>
                <a:srgbClr val="37609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9135-8948-BFE8-617D8FAA21E5}"/>
              </c:ext>
            </c:extLst>
          </c:dPt>
          <c:dPt>
            <c:idx val="21"/>
            <c:invertIfNegative val="0"/>
            <c:bubble3D val="0"/>
            <c:spPr>
              <a:solidFill>
                <a:srgbClr val="37609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9135-8948-BFE8-617D8FAA21E5}"/>
              </c:ext>
            </c:extLst>
          </c:dPt>
          <c:dPt>
            <c:idx val="22"/>
            <c:invertIfNegative val="0"/>
            <c:bubble3D val="0"/>
            <c:spPr>
              <a:solidFill>
                <a:srgbClr val="37609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9135-8948-BFE8-617D8FAA21E5}"/>
              </c:ext>
            </c:extLst>
          </c:dPt>
          <c:dPt>
            <c:idx val="23"/>
            <c:invertIfNegative val="0"/>
            <c:bubble3D val="0"/>
            <c:spPr>
              <a:solidFill>
                <a:srgbClr val="37609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9135-8948-BFE8-617D8FAA21E5}"/>
              </c:ext>
            </c:extLst>
          </c:dPt>
          <c:dPt>
            <c:idx val="24"/>
            <c:invertIfNegative val="0"/>
            <c:bubble3D val="0"/>
            <c:spPr>
              <a:solidFill>
                <a:srgbClr val="37609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9135-8948-BFE8-617D8FAA21E5}"/>
              </c:ext>
            </c:extLst>
          </c:dPt>
          <c:cat>
            <c:numRef>
              <c:f>SET_comp_artifact!$D$17:$G$17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SET_comp_artifact!$D$18:$G$18</c:f>
              <c:numCache>
                <c:formatCode>General</c:formatCode>
                <c:ptCount val="4"/>
                <c:pt idx="0">
                  <c:v>1</c:v>
                </c:pt>
                <c:pt idx="1">
                  <c:v>0.44389800359999998</c:v>
                </c:pt>
                <c:pt idx="2">
                  <c:v>0.2170836917</c:v>
                </c:pt>
                <c:pt idx="3">
                  <c:v>0.1084564648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9135-8948-BFE8-617D8FAA21E5}"/>
            </c:ext>
          </c:extLst>
        </c:ser>
        <c:ser>
          <c:idx val="0"/>
          <c:order val="1"/>
          <c:tx>
            <c:strRef>
              <c:f>SET_comp_artifact!$C$19</c:f>
              <c:strCache>
                <c:ptCount val="1"/>
                <c:pt idx="0">
                  <c:v>FLIP2M</c:v>
                </c:pt>
              </c:strCache>
            </c:strRef>
          </c:tx>
          <c:spPr>
            <a:solidFill>
              <a:srgbClr val="4F81BD">
                <a:lumMod val="40000"/>
                <a:lumOff val="60000"/>
              </a:srgbClr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4F81BD">
                  <a:lumMod val="40000"/>
                  <a:lumOff val="60000"/>
                </a:srgb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9135-8948-BFE8-617D8FAA21E5}"/>
              </c:ext>
            </c:extLst>
          </c:dPt>
          <c:dPt>
            <c:idx val="1"/>
            <c:invertIfNegative val="0"/>
            <c:bubble3D val="0"/>
            <c:spPr>
              <a:solidFill>
                <a:srgbClr val="4F81BD">
                  <a:lumMod val="40000"/>
                  <a:lumOff val="60000"/>
                </a:srgb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4-9135-8948-BFE8-617D8FAA21E5}"/>
              </c:ext>
            </c:extLst>
          </c:dPt>
          <c:dPt>
            <c:idx val="2"/>
            <c:invertIfNegative val="0"/>
            <c:bubble3D val="0"/>
            <c:spPr>
              <a:solidFill>
                <a:srgbClr val="4F81BD">
                  <a:lumMod val="40000"/>
                  <a:lumOff val="60000"/>
                </a:srgb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6-9135-8948-BFE8-617D8FAA21E5}"/>
              </c:ext>
            </c:extLst>
          </c:dPt>
          <c:dPt>
            <c:idx val="3"/>
            <c:invertIfNegative val="0"/>
            <c:bubble3D val="0"/>
            <c:spPr>
              <a:solidFill>
                <a:srgbClr val="4F81BD">
                  <a:lumMod val="40000"/>
                  <a:lumOff val="60000"/>
                </a:srgb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8-9135-8948-BFE8-617D8FAA21E5}"/>
              </c:ext>
            </c:extLst>
          </c:dPt>
          <c:cat>
            <c:numRef>
              <c:f>SET_comp_artifact!$D$17:$G$17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SET_comp_artifact!$D$19:$G$19</c:f>
              <c:numCache>
                <c:formatCode>General</c:formatCode>
                <c:ptCount val="4"/>
                <c:pt idx="0">
                  <c:v>1</c:v>
                </c:pt>
                <c:pt idx="1">
                  <c:v>0.51864818186061712</c:v>
                </c:pt>
                <c:pt idx="2">
                  <c:v>0.31860617093777716</c:v>
                </c:pt>
                <c:pt idx="3">
                  <c:v>0.23264715492694768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9135-8948-BFE8-617D8FAA2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688458767"/>
        <c:axId val="1688747375"/>
      </c:barChart>
      <c:catAx>
        <c:axId val="168845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747375"/>
        <c:crosses val="autoZero"/>
        <c:auto val="1"/>
        <c:lblAlgn val="ctr"/>
        <c:lblOffset val="100"/>
        <c:noMultiLvlLbl val="0"/>
      </c:catAx>
      <c:valAx>
        <c:axId val="1688747375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Normalized Latency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458767"/>
        <c:crosses val="autoZero"/>
        <c:crossBetween val="between"/>
        <c:majorUnit val="0.4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SET_comp_artifact!$C$18</c:f>
              <c:strCache>
                <c:ptCount val="1"/>
                <c:pt idx="0">
                  <c:v>SET</c:v>
                </c:pt>
              </c:strCache>
            </c:strRef>
          </c:tx>
          <c:spPr>
            <a:solidFill>
              <a:srgbClr val="37609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86-8D4A-A458-7BB1C8C68739}"/>
              </c:ext>
            </c:extLst>
          </c:dPt>
          <c:dPt>
            <c:idx val="6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D86-8D4A-A458-7BB1C8C68739}"/>
              </c:ext>
            </c:extLst>
          </c:dPt>
          <c:dPt>
            <c:idx val="7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D86-8D4A-A458-7BB1C8C68739}"/>
              </c:ext>
            </c:extLst>
          </c:dPt>
          <c:dPt>
            <c:idx val="8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D86-8D4A-A458-7BB1C8C68739}"/>
              </c:ext>
            </c:extLst>
          </c:dPt>
          <c:dPt>
            <c:idx val="9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D86-8D4A-A458-7BB1C8C68739}"/>
              </c:ext>
            </c:extLst>
          </c:dPt>
          <c:dPt>
            <c:idx val="10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D86-8D4A-A458-7BB1C8C68739}"/>
              </c:ext>
            </c:extLst>
          </c:dPt>
          <c:dPt>
            <c:idx val="11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D86-8D4A-A458-7BB1C8C68739}"/>
              </c:ext>
            </c:extLst>
          </c:dPt>
          <c:dPt>
            <c:idx val="12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D86-8D4A-A458-7BB1C8C68739}"/>
              </c:ext>
            </c:extLst>
          </c:dPt>
          <c:dPt>
            <c:idx val="13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D86-8D4A-A458-7BB1C8C68739}"/>
              </c:ext>
            </c:extLst>
          </c:dPt>
          <c:dPt>
            <c:idx val="14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D86-8D4A-A458-7BB1C8C68739}"/>
              </c:ext>
            </c:extLst>
          </c:dPt>
          <c:dPt>
            <c:idx val="15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D86-8D4A-A458-7BB1C8C68739}"/>
              </c:ext>
            </c:extLst>
          </c:dPt>
          <c:dPt>
            <c:idx val="16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D86-8D4A-A458-7BB1C8C68739}"/>
              </c:ext>
            </c:extLst>
          </c:dPt>
          <c:dPt>
            <c:idx val="17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D86-8D4A-A458-7BB1C8C68739}"/>
              </c:ext>
            </c:extLst>
          </c:dPt>
          <c:dPt>
            <c:idx val="18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D86-8D4A-A458-7BB1C8C68739}"/>
              </c:ext>
            </c:extLst>
          </c:dPt>
          <c:dPt>
            <c:idx val="19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CD86-8D4A-A458-7BB1C8C68739}"/>
              </c:ext>
            </c:extLst>
          </c:dPt>
          <c:dPt>
            <c:idx val="20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CD86-8D4A-A458-7BB1C8C68739}"/>
              </c:ext>
            </c:extLst>
          </c:dPt>
          <c:dPt>
            <c:idx val="21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D86-8D4A-A458-7BB1C8C68739}"/>
              </c:ext>
            </c:extLst>
          </c:dPt>
          <c:dPt>
            <c:idx val="22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CD86-8D4A-A458-7BB1C8C68739}"/>
              </c:ext>
            </c:extLst>
          </c:dPt>
          <c:dPt>
            <c:idx val="23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CD86-8D4A-A458-7BB1C8C68739}"/>
              </c:ext>
            </c:extLst>
          </c:dPt>
          <c:dPt>
            <c:idx val="24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CD86-8D4A-A458-7BB1C8C68739}"/>
              </c:ext>
            </c:extLst>
          </c:dPt>
          <c:cat>
            <c:numRef>
              <c:f>SET_comp_artifact!$D$17:$G$17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SET_comp_artifact!$D$21:$G$21</c:f>
              <c:numCache>
                <c:formatCode>0.00E+00</c:formatCode>
                <c:ptCount val="4"/>
                <c:pt idx="0" formatCode="General">
                  <c:v>1</c:v>
                </c:pt>
                <c:pt idx="1">
                  <c:v>0.98699999999999999</c:v>
                </c:pt>
                <c:pt idx="2">
                  <c:v>1.01</c:v>
                </c:pt>
                <c:pt idx="3">
                  <c:v>1.05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CD86-8D4A-A458-7BB1C8C68739}"/>
            </c:ext>
          </c:extLst>
        </c:ser>
        <c:ser>
          <c:idx val="0"/>
          <c:order val="1"/>
          <c:tx>
            <c:strRef>
              <c:f>SET_comp_artifact!$C$19</c:f>
              <c:strCache>
                <c:ptCount val="1"/>
                <c:pt idx="0">
                  <c:v>FLIP2M</c:v>
                </c:pt>
              </c:strCache>
            </c:strRef>
          </c:tx>
          <c:spPr>
            <a:solidFill>
              <a:srgbClr val="BACDE6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SET_comp_artifact!$D$17:$G$17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SET_comp_artifact!$D$22:$G$22</c:f>
              <c:numCache>
                <c:formatCode>General</c:formatCode>
                <c:ptCount val="4"/>
                <c:pt idx="0">
                  <c:v>1</c:v>
                </c:pt>
                <c:pt idx="1">
                  <c:v>0.69308653155511024</c:v>
                </c:pt>
                <c:pt idx="2">
                  <c:v>0.5797473964103701</c:v>
                </c:pt>
                <c:pt idx="3">
                  <c:v>0.59212887585800478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CD86-8D4A-A458-7BB1C8C68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688458767"/>
        <c:axId val="1688747375"/>
      </c:barChart>
      <c:catAx>
        <c:axId val="168845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747375"/>
        <c:crosses val="autoZero"/>
        <c:auto val="1"/>
        <c:lblAlgn val="ctr"/>
        <c:lblOffset val="100"/>
        <c:noMultiLvlLbl val="0"/>
      </c:catAx>
      <c:valAx>
        <c:axId val="1688747375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Normalized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Energy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458767"/>
        <c:crosses val="autoZero"/>
        <c:crossBetween val="between"/>
        <c:majorUnit val="0.4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SET_comp_artifact!$C$18</c:f>
              <c:strCache>
                <c:ptCount val="1"/>
                <c:pt idx="0">
                  <c:v>SET</c:v>
                </c:pt>
              </c:strCache>
            </c:strRef>
          </c:tx>
          <c:spPr>
            <a:solidFill>
              <a:srgbClr val="37609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44E-2241-BC73-77C00D7A948E}"/>
              </c:ext>
            </c:extLst>
          </c:dPt>
          <c:dPt>
            <c:idx val="6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44E-2241-BC73-77C00D7A948E}"/>
              </c:ext>
            </c:extLst>
          </c:dPt>
          <c:dPt>
            <c:idx val="7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44E-2241-BC73-77C00D7A948E}"/>
              </c:ext>
            </c:extLst>
          </c:dPt>
          <c:dPt>
            <c:idx val="8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44E-2241-BC73-77C00D7A948E}"/>
              </c:ext>
            </c:extLst>
          </c:dPt>
          <c:dPt>
            <c:idx val="9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44E-2241-BC73-77C00D7A948E}"/>
              </c:ext>
            </c:extLst>
          </c:dPt>
          <c:dPt>
            <c:idx val="10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44E-2241-BC73-77C00D7A948E}"/>
              </c:ext>
            </c:extLst>
          </c:dPt>
          <c:dPt>
            <c:idx val="11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44E-2241-BC73-77C00D7A948E}"/>
              </c:ext>
            </c:extLst>
          </c:dPt>
          <c:dPt>
            <c:idx val="12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44E-2241-BC73-77C00D7A948E}"/>
              </c:ext>
            </c:extLst>
          </c:dPt>
          <c:dPt>
            <c:idx val="13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44E-2241-BC73-77C00D7A948E}"/>
              </c:ext>
            </c:extLst>
          </c:dPt>
          <c:dPt>
            <c:idx val="14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44E-2241-BC73-77C00D7A948E}"/>
              </c:ext>
            </c:extLst>
          </c:dPt>
          <c:dPt>
            <c:idx val="15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44E-2241-BC73-77C00D7A948E}"/>
              </c:ext>
            </c:extLst>
          </c:dPt>
          <c:dPt>
            <c:idx val="16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44E-2241-BC73-77C00D7A948E}"/>
              </c:ext>
            </c:extLst>
          </c:dPt>
          <c:dPt>
            <c:idx val="17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44E-2241-BC73-77C00D7A948E}"/>
              </c:ext>
            </c:extLst>
          </c:dPt>
          <c:dPt>
            <c:idx val="18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D44E-2241-BC73-77C00D7A948E}"/>
              </c:ext>
            </c:extLst>
          </c:dPt>
          <c:dPt>
            <c:idx val="19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D44E-2241-BC73-77C00D7A948E}"/>
              </c:ext>
            </c:extLst>
          </c:dPt>
          <c:dPt>
            <c:idx val="20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D44E-2241-BC73-77C00D7A948E}"/>
              </c:ext>
            </c:extLst>
          </c:dPt>
          <c:dPt>
            <c:idx val="21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D44E-2241-BC73-77C00D7A948E}"/>
              </c:ext>
            </c:extLst>
          </c:dPt>
          <c:dPt>
            <c:idx val="22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D44E-2241-BC73-77C00D7A948E}"/>
              </c:ext>
            </c:extLst>
          </c:dPt>
          <c:dPt>
            <c:idx val="23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D44E-2241-BC73-77C00D7A948E}"/>
              </c:ext>
            </c:extLst>
          </c:dPt>
          <c:dPt>
            <c:idx val="24"/>
            <c:invertIfNegative val="0"/>
            <c:bubble3D val="0"/>
            <c:spPr>
              <a:solidFill>
                <a:srgbClr val="37609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D44E-2241-BC73-77C00D7A948E}"/>
              </c:ext>
            </c:extLst>
          </c:dPt>
          <c:cat>
            <c:numRef>
              <c:f>SET_comp_artifact!$D$17:$G$17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SET_comp_artifact!$D$24:$G$24</c:f>
              <c:numCache>
                <c:formatCode>0.00E+00</c:formatCode>
                <c:ptCount val="4"/>
                <c:pt idx="0" formatCode="General">
                  <c:v>1</c:v>
                </c:pt>
                <c:pt idx="1">
                  <c:v>0.41599999999999998</c:v>
                </c:pt>
                <c:pt idx="2">
                  <c:v>0.20699999999999999</c:v>
                </c:pt>
                <c:pt idx="3">
                  <c:v>0.107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D44E-2241-BC73-77C00D7A948E}"/>
            </c:ext>
          </c:extLst>
        </c:ser>
        <c:ser>
          <c:idx val="0"/>
          <c:order val="1"/>
          <c:tx>
            <c:strRef>
              <c:f>SET_comp_artifact!$C$19</c:f>
              <c:strCache>
                <c:ptCount val="1"/>
                <c:pt idx="0">
                  <c:v>FLIP2M</c:v>
                </c:pt>
              </c:strCache>
            </c:strRef>
          </c:tx>
          <c:spPr>
            <a:solidFill>
              <a:srgbClr val="BACDE6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SET_comp_artifact!$D$17:$G$17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SET_comp_artifact!$D$25:$G$25</c:f>
              <c:numCache>
                <c:formatCode>General</c:formatCode>
                <c:ptCount val="4"/>
                <c:pt idx="0">
                  <c:v>1</c:v>
                </c:pt>
                <c:pt idx="1">
                  <c:v>0.3346251390132654</c:v>
                </c:pt>
                <c:pt idx="2">
                  <c:v>0.13666932960559536</c:v>
                </c:pt>
                <c:pt idx="3">
                  <c:v>9.568801423899076E-2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D44E-2241-BC73-77C00D7A9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688458767"/>
        <c:axId val="1688747375"/>
      </c:barChart>
      <c:catAx>
        <c:axId val="168845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747375"/>
        <c:crosses val="autoZero"/>
        <c:auto val="1"/>
        <c:lblAlgn val="ctr"/>
        <c:lblOffset val="100"/>
        <c:noMultiLvlLbl val="0"/>
      </c:catAx>
      <c:valAx>
        <c:axId val="1688747375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Normalized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EDP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458767"/>
        <c:crosses val="autoZero"/>
        <c:crossBetween val="between"/>
        <c:majorUnit val="0.4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793750</xdr:colOff>
      <xdr:row>55</xdr:row>
      <xdr:rowOff>136328</xdr:rowOff>
    </xdr:from>
    <xdr:to>
      <xdr:col>24</xdr:col>
      <xdr:colOff>285750</xdr:colOff>
      <xdr:row>60</xdr:row>
      <xdr:rowOff>66041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5D77E6-59C5-C248-942C-208188D959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729982</xdr:colOff>
      <xdr:row>31</xdr:row>
      <xdr:rowOff>174297</xdr:rowOff>
    </xdr:from>
    <xdr:to>
      <xdr:col>24</xdr:col>
      <xdr:colOff>320522</xdr:colOff>
      <xdr:row>57</xdr:row>
      <xdr:rowOff>42849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C5B0E88-68BD-8842-AADE-64AB7AF9E5D5}"/>
            </a:ext>
          </a:extLst>
        </xdr:cNvPr>
        <xdr:cNvSpPr/>
      </xdr:nvSpPr>
      <xdr:spPr>
        <a:xfrm>
          <a:off x="11083022" y="6493817"/>
          <a:ext cx="9872460" cy="51517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31</xdr:row>
      <xdr:rowOff>165901</xdr:rowOff>
    </xdr:from>
    <xdr:to>
      <xdr:col>16</xdr:col>
      <xdr:colOff>666104</xdr:colOff>
      <xdr:row>42</xdr:row>
      <xdr:rowOff>59042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BCF48C-B7A0-724E-A765-BEF6BED42B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39</xdr:row>
      <xdr:rowOff>159465</xdr:rowOff>
    </xdr:from>
    <xdr:to>
      <xdr:col>16</xdr:col>
      <xdr:colOff>666104</xdr:colOff>
      <xdr:row>50</xdr:row>
      <xdr:rowOff>55342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506A14-E7C4-8247-AA3F-D9D02552E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660400</xdr:colOff>
      <xdr:row>39</xdr:row>
      <xdr:rowOff>158092</xdr:rowOff>
    </xdr:from>
    <xdr:to>
      <xdr:col>20</xdr:col>
      <xdr:colOff>496770</xdr:colOff>
      <xdr:row>50</xdr:row>
      <xdr:rowOff>56715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3CFA3AA-9B08-E249-AB46-A6D13B681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469098</xdr:colOff>
      <xdr:row>39</xdr:row>
      <xdr:rowOff>158092</xdr:rowOff>
    </xdr:from>
    <xdr:to>
      <xdr:col>24</xdr:col>
      <xdr:colOff>302043</xdr:colOff>
      <xdr:row>50</xdr:row>
      <xdr:rowOff>56715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43E923C-4C2E-174E-A0B5-02FCC07511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47</xdr:row>
      <xdr:rowOff>141547</xdr:rowOff>
    </xdr:from>
    <xdr:to>
      <xdr:col>16</xdr:col>
      <xdr:colOff>666104</xdr:colOff>
      <xdr:row>58</xdr:row>
      <xdr:rowOff>39443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002A178-2126-5D4D-9D99-EBE7657B8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660400</xdr:colOff>
      <xdr:row>47</xdr:row>
      <xdr:rowOff>138801</xdr:rowOff>
    </xdr:from>
    <xdr:to>
      <xdr:col>20</xdr:col>
      <xdr:colOff>496770</xdr:colOff>
      <xdr:row>58</xdr:row>
      <xdr:rowOff>39443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0631966-DA93-424F-8A22-128F95E8ED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469098</xdr:colOff>
      <xdr:row>47</xdr:row>
      <xdr:rowOff>138801</xdr:rowOff>
    </xdr:from>
    <xdr:to>
      <xdr:col>24</xdr:col>
      <xdr:colOff>302043</xdr:colOff>
      <xdr:row>58</xdr:row>
      <xdr:rowOff>39443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3F40580-9805-1C42-B4C8-2D44E26D6C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500126</xdr:colOff>
      <xdr:row>48</xdr:row>
      <xdr:rowOff>13461</xdr:rowOff>
    </xdr:from>
    <xdr:to>
      <xdr:col>15</xdr:col>
      <xdr:colOff>165978</xdr:colOff>
      <xdr:row>49</xdr:row>
      <xdr:rowOff>58854</xdr:rowOff>
    </xdr:to>
    <xdr:sp macro="" textlink="">
      <xdr:nvSpPr>
        <xdr:cNvPr id="11" name="TextBox 6">
          <a:extLst>
            <a:ext uri="{FF2B5EF4-FFF2-40B4-BE49-F238E27FC236}">
              <a16:creationId xmlns:a16="http://schemas.microsoft.com/office/drawing/2014/main" id="{C09A9EF5-4652-E048-B706-88591F7895AB}"/>
            </a:ext>
          </a:extLst>
        </xdr:cNvPr>
        <xdr:cNvSpPr txBox="1"/>
      </xdr:nvSpPr>
      <xdr:spPr>
        <a:xfrm>
          <a:off x="11815826" y="9767061"/>
          <a:ext cx="491352" cy="24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0">
              <a:solidFill>
                <a:schemeClr val="tx1"/>
              </a:solidFill>
            </a:rPr>
            <a:t>(d)</a:t>
          </a:r>
          <a:endParaRPr 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332687</xdr:colOff>
      <xdr:row>48</xdr:row>
      <xdr:rowOff>13461</xdr:rowOff>
    </xdr:from>
    <xdr:to>
      <xdr:col>19</xdr:col>
      <xdr:colOff>2286</xdr:colOff>
      <xdr:row>49</xdr:row>
      <xdr:rowOff>58854</xdr:rowOff>
    </xdr:to>
    <xdr:sp macro="" textlink="">
      <xdr:nvSpPr>
        <xdr:cNvPr id="12" name="TextBox 6">
          <a:extLst>
            <a:ext uri="{FF2B5EF4-FFF2-40B4-BE49-F238E27FC236}">
              <a16:creationId xmlns:a16="http://schemas.microsoft.com/office/drawing/2014/main" id="{0A0E5DE5-DE1B-CB4C-B134-06F569161F10}"/>
            </a:ext>
          </a:extLst>
        </xdr:cNvPr>
        <xdr:cNvSpPr txBox="1"/>
      </xdr:nvSpPr>
      <xdr:spPr>
        <a:xfrm>
          <a:off x="14950387" y="9767061"/>
          <a:ext cx="495099" cy="24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0">
              <a:solidFill>
                <a:schemeClr val="tx1"/>
              </a:solidFill>
            </a:rPr>
            <a:t>(e)</a:t>
          </a:r>
          <a:endParaRPr 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139672</xdr:colOff>
      <xdr:row>48</xdr:row>
      <xdr:rowOff>13461</xdr:rowOff>
    </xdr:from>
    <xdr:to>
      <xdr:col>22</xdr:col>
      <xdr:colOff>631468</xdr:colOff>
      <xdr:row>49</xdr:row>
      <xdr:rowOff>58854</xdr:rowOff>
    </xdr:to>
    <xdr:sp macro="" textlink="">
      <xdr:nvSpPr>
        <xdr:cNvPr id="13" name="TextBox 6">
          <a:extLst>
            <a:ext uri="{FF2B5EF4-FFF2-40B4-BE49-F238E27FC236}">
              <a16:creationId xmlns:a16="http://schemas.microsoft.com/office/drawing/2014/main" id="{210AC542-6976-D943-A25F-84C2E812A0CF}"/>
            </a:ext>
          </a:extLst>
        </xdr:cNvPr>
        <xdr:cNvSpPr txBox="1"/>
      </xdr:nvSpPr>
      <xdr:spPr>
        <a:xfrm>
          <a:off x="18059372" y="9767061"/>
          <a:ext cx="491796" cy="24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0">
              <a:solidFill>
                <a:schemeClr val="tx1"/>
              </a:solidFill>
            </a:rPr>
            <a:t>(f)</a:t>
          </a:r>
          <a:endParaRPr 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660400</xdr:colOff>
      <xdr:row>31</xdr:row>
      <xdr:rowOff>164528</xdr:rowOff>
    </xdr:from>
    <xdr:to>
      <xdr:col>20</xdr:col>
      <xdr:colOff>496770</xdr:colOff>
      <xdr:row>42</xdr:row>
      <xdr:rowOff>60415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68F36AD-B7E1-2744-8D7B-A94DDA4CF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20</xdr:col>
      <xdr:colOff>469098</xdr:colOff>
      <xdr:row>31</xdr:row>
      <xdr:rowOff>164528</xdr:rowOff>
    </xdr:from>
    <xdr:to>
      <xdr:col>24</xdr:col>
      <xdr:colOff>302043</xdr:colOff>
      <xdr:row>42</xdr:row>
      <xdr:rowOff>60415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C293A59-5E89-E849-A40E-D713DF63FB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500126</xdr:colOff>
      <xdr:row>40</xdr:row>
      <xdr:rowOff>8097</xdr:rowOff>
    </xdr:from>
    <xdr:to>
      <xdr:col>15</xdr:col>
      <xdr:colOff>165978</xdr:colOff>
      <xdr:row>41</xdr:row>
      <xdr:rowOff>54542</xdr:rowOff>
    </xdr:to>
    <xdr:sp macro="" textlink="">
      <xdr:nvSpPr>
        <xdr:cNvPr id="16" name="TextBox 6">
          <a:extLst>
            <a:ext uri="{FF2B5EF4-FFF2-40B4-BE49-F238E27FC236}">
              <a16:creationId xmlns:a16="http://schemas.microsoft.com/office/drawing/2014/main" id="{7A6196D1-1118-7549-A23C-78877C734BA5}"/>
            </a:ext>
          </a:extLst>
        </xdr:cNvPr>
        <xdr:cNvSpPr txBox="1"/>
      </xdr:nvSpPr>
      <xdr:spPr>
        <a:xfrm>
          <a:off x="11815826" y="8136097"/>
          <a:ext cx="491352" cy="249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0">
              <a:solidFill>
                <a:schemeClr val="tx1"/>
              </a:solidFill>
            </a:rPr>
            <a:t>(a)</a:t>
          </a:r>
          <a:endParaRPr 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332686</xdr:colOff>
      <xdr:row>40</xdr:row>
      <xdr:rowOff>8097</xdr:rowOff>
    </xdr:from>
    <xdr:to>
      <xdr:col>19</xdr:col>
      <xdr:colOff>2285</xdr:colOff>
      <xdr:row>41</xdr:row>
      <xdr:rowOff>54542</xdr:rowOff>
    </xdr:to>
    <xdr:sp macro="" textlink="">
      <xdr:nvSpPr>
        <xdr:cNvPr id="17" name="TextBox 6">
          <a:extLst>
            <a:ext uri="{FF2B5EF4-FFF2-40B4-BE49-F238E27FC236}">
              <a16:creationId xmlns:a16="http://schemas.microsoft.com/office/drawing/2014/main" id="{097A5347-893C-1E43-92A6-0454901898A1}"/>
            </a:ext>
          </a:extLst>
        </xdr:cNvPr>
        <xdr:cNvSpPr txBox="1"/>
      </xdr:nvSpPr>
      <xdr:spPr>
        <a:xfrm>
          <a:off x="14950386" y="8136097"/>
          <a:ext cx="495099" cy="249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0">
              <a:solidFill>
                <a:schemeClr val="tx1"/>
              </a:solidFill>
            </a:rPr>
            <a:t>(b)</a:t>
          </a:r>
          <a:endParaRPr 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139672</xdr:colOff>
      <xdr:row>40</xdr:row>
      <xdr:rowOff>8097</xdr:rowOff>
    </xdr:from>
    <xdr:to>
      <xdr:col>22</xdr:col>
      <xdr:colOff>631468</xdr:colOff>
      <xdr:row>41</xdr:row>
      <xdr:rowOff>54542</xdr:rowOff>
    </xdr:to>
    <xdr:sp macro="" textlink="">
      <xdr:nvSpPr>
        <xdr:cNvPr id="18" name="TextBox 6">
          <a:extLst>
            <a:ext uri="{FF2B5EF4-FFF2-40B4-BE49-F238E27FC236}">
              <a16:creationId xmlns:a16="http://schemas.microsoft.com/office/drawing/2014/main" id="{66585DAB-E484-DD4B-AA41-9ABFEE26A693}"/>
            </a:ext>
          </a:extLst>
        </xdr:cNvPr>
        <xdr:cNvSpPr txBox="1"/>
      </xdr:nvSpPr>
      <xdr:spPr>
        <a:xfrm>
          <a:off x="18059372" y="8136097"/>
          <a:ext cx="491796" cy="249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0">
              <a:solidFill>
                <a:schemeClr val="tx1"/>
              </a:solidFill>
            </a:rPr>
            <a:t>(c)</a:t>
          </a:r>
          <a:endParaRPr 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498365</xdr:colOff>
      <xdr:row>56</xdr:row>
      <xdr:rowOff>8410</xdr:rowOff>
    </xdr:from>
    <xdr:to>
      <xdr:col>15</xdr:col>
      <xdr:colOff>164217</xdr:colOff>
      <xdr:row>57</xdr:row>
      <xdr:rowOff>54856</xdr:rowOff>
    </xdr:to>
    <xdr:sp macro="" textlink="">
      <xdr:nvSpPr>
        <xdr:cNvPr id="19" name="TextBox 6">
          <a:extLst>
            <a:ext uri="{FF2B5EF4-FFF2-40B4-BE49-F238E27FC236}">
              <a16:creationId xmlns:a16="http://schemas.microsoft.com/office/drawing/2014/main" id="{1E5775BA-E483-6241-BE17-74525695CC4D}"/>
            </a:ext>
          </a:extLst>
        </xdr:cNvPr>
        <xdr:cNvSpPr txBox="1"/>
      </xdr:nvSpPr>
      <xdr:spPr>
        <a:xfrm>
          <a:off x="11814065" y="11387610"/>
          <a:ext cx="491352" cy="249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0">
              <a:solidFill>
                <a:schemeClr val="tx1"/>
              </a:solidFill>
            </a:rPr>
            <a:t>(g)</a:t>
          </a:r>
          <a:endParaRPr 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330926</xdr:colOff>
      <xdr:row>56</xdr:row>
      <xdr:rowOff>8410</xdr:rowOff>
    </xdr:from>
    <xdr:to>
      <xdr:col>19</xdr:col>
      <xdr:colOff>525</xdr:colOff>
      <xdr:row>57</xdr:row>
      <xdr:rowOff>54856</xdr:rowOff>
    </xdr:to>
    <xdr:sp macro="" textlink="">
      <xdr:nvSpPr>
        <xdr:cNvPr id="20" name="TextBox 6">
          <a:extLst>
            <a:ext uri="{FF2B5EF4-FFF2-40B4-BE49-F238E27FC236}">
              <a16:creationId xmlns:a16="http://schemas.microsoft.com/office/drawing/2014/main" id="{23E39E7D-EBFC-E440-B19B-D25EEB91A774}"/>
            </a:ext>
          </a:extLst>
        </xdr:cNvPr>
        <xdr:cNvSpPr txBox="1"/>
      </xdr:nvSpPr>
      <xdr:spPr>
        <a:xfrm>
          <a:off x="14948626" y="11387610"/>
          <a:ext cx="495099" cy="249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0">
              <a:solidFill>
                <a:schemeClr val="tx1"/>
              </a:solidFill>
            </a:rPr>
            <a:t>(h)</a:t>
          </a:r>
          <a:endParaRPr 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137911</xdr:colOff>
      <xdr:row>56</xdr:row>
      <xdr:rowOff>8410</xdr:rowOff>
    </xdr:from>
    <xdr:to>
      <xdr:col>22</xdr:col>
      <xdr:colOff>629707</xdr:colOff>
      <xdr:row>57</xdr:row>
      <xdr:rowOff>54856</xdr:rowOff>
    </xdr:to>
    <xdr:sp macro="" textlink="">
      <xdr:nvSpPr>
        <xdr:cNvPr id="21" name="TextBox 6">
          <a:extLst>
            <a:ext uri="{FF2B5EF4-FFF2-40B4-BE49-F238E27FC236}">
              <a16:creationId xmlns:a16="http://schemas.microsoft.com/office/drawing/2014/main" id="{E4275FB2-45D6-9643-9099-2199FB3CBDF1}"/>
            </a:ext>
          </a:extLst>
        </xdr:cNvPr>
        <xdr:cNvSpPr txBox="1"/>
      </xdr:nvSpPr>
      <xdr:spPr>
        <a:xfrm>
          <a:off x="18057611" y="11387610"/>
          <a:ext cx="491796" cy="249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0">
              <a:solidFill>
                <a:schemeClr val="tx1"/>
              </a:solidFill>
            </a:rPr>
            <a:t>(i)</a:t>
          </a:r>
          <a:endParaRPr 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459025</xdr:colOff>
      <xdr:row>34</xdr:row>
      <xdr:rowOff>83279</xdr:rowOff>
    </xdr:from>
    <xdr:to>
      <xdr:col>16</xdr:col>
      <xdr:colOff>459025</xdr:colOff>
      <xdr:row>35</xdr:row>
      <xdr:rowOff>76200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9465780-3BE5-754F-9EF8-FF0D14867E32}"/>
            </a:ext>
          </a:extLst>
        </xdr:cNvPr>
        <xdr:cNvCxnSpPr/>
      </xdr:nvCxnSpPr>
      <xdr:spPr>
        <a:xfrm>
          <a:off x="14200425" y="6992079"/>
          <a:ext cx="0" cy="1961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33</xdr:row>
      <xdr:rowOff>78059</xdr:rowOff>
    </xdr:from>
    <xdr:to>
      <xdr:col>16</xdr:col>
      <xdr:colOff>761226</xdr:colOff>
      <xdr:row>34</xdr:row>
      <xdr:rowOff>114409</xdr:rowOff>
    </xdr:to>
    <xdr:sp macro="" textlink="">
      <xdr:nvSpPr>
        <xdr:cNvPr id="23" name="TextBox 6">
          <a:extLst>
            <a:ext uri="{FF2B5EF4-FFF2-40B4-BE49-F238E27FC236}">
              <a16:creationId xmlns:a16="http://schemas.microsoft.com/office/drawing/2014/main" id="{AD1690D3-237B-0C4D-83A6-18185AA82FE7}"/>
            </a:ext>
          </a:extLst>
        </xdr:cNvPr>
        <xdr:cNvSpPr txBox="1"/>
      </xdr:nvSpPr>
      <xdr:spPr>
        <a:xfrm>
          <a:off x="13119100" y="6783659"/>
          <a:ext cx="608826" cy="23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200" b="1">
              <a:solidFill>
                <a:schemeClr val="tx1"/>
              </a:solidFill>
            </a:rPr>
            <a:t>1.30x</a:t>
          </a:r>
        </a:p>
      </xdr:txBody>
    </xdr:sp>
    <xdr:clientData/>
  </xdr:twoCellAnchor>
  <xdr:twoCellAnchor>
    <xdr:from>
      <xdr:col>20</xdr:col>
      <xdr:colOff>290832</xdr:colOff>
      <xdr:row>42</xdr:row>
      <xdr:rowOff>70363</xdr:rowOff>
    </xdr:from>
    <xdr:to>
      <xdr:col>20</xdr:col>
      <xdr:colOff>290832</xdr:colOff>
      <xdr:row>45</xdr:row>
      <xdr:rowOff>8467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6D8788C-CEFC-9F45-AA89-C2D03DBE9478}"/>
            </a:ext>
          </a:extLst>
        </xdr:cNvPr>
        <xdr:cNvCxnSpPr/>
      </xdr:nvCxnSpPr>
      <xdr:spPr>
        <a:xfrm>
          <a:off x="17486632" y="8604763"/>
          <a:ext cx="0" cy="5477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808710</xdr:colOff>
      <xdr:row>41</xdr:row>
      <xdr:rowOff>65143</xdr:rowOff>
    </xdr:from>
    <xdr:to>
      <xdr:col>20</xdr:col>
      <xdr:colOff>593033</xdr:colOff>
      <xdr:row>42</xdr:row>
      <xdr:rowOff>101493</xdr:rowOff>
    </xdr:to>
    <xdr:sp macro="" textlink="">
      <xdr:nvSpPr>
        <xdr:cNvPr id="25" name="TextBox 6">
          <a:extLst>
            <a:ext uri="{FF2B5EF4-FFF2-40B4-BE49-F238E27FC236}">
              <a16:creationId xmlns:a16="http://schemas.microsoft.com/office/drawing/2014/main" id="{D14C71E7-DDC2-7944-8C55-111D1E41F2C7}"/>
            </a:ext>
          </a:extLst>
        </xdr:cNvPr>
        <xdr:cNvSpPr txBox="1"/>
      </xdr:nvSpPr>
      <xdr:spPr>
        <a:xfrm>
          <a:off x="16251910" y="8396343"/>
          <a:ext cx="609823" cy="23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200" b="1">
              <a:solidFill>
                <a:schemeClr val="tx1"/>
              </a:solidFill>
            </a:rPr>
            <a:t>2.67x</a:t>
          </a:r>
        </a:p>
      </xdr:txBody>
    </xdr:sp>
    <xdr:clientData/>
  </xdr:twoCellAnchor>
  <xdr:twoCellAnchor>
    <xdr:from>
      <xdr:col>24</xdr:col>
      <xdr:colOff>94279</xdr:colOff>
      <xdr:row>50</xdr:row>
      <xdr:rowOff>49882</xdr:rowOff>
    </xdr:from>
    <xdr:to>
      <xdr:col>24</xdr:col>
      <xdr:colOff>94279</xdr:colOff>
      <xdr:row>53</xdr:row>
      <xdr:rowOff>70369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B868A42-2530-5B43-A04C-3644F5078529}"/>
            </a:ext>
          </a:extLst>
        </xdr:cNvPr>
        <xdr:cNvCxnSpPr/>
      </xdr:nvCxnSpPr>
      <xdr:spPr>
        <a:xfrm>
          <a:off x="19664979" y="10209882"/>
          <a:ext cx="0" cy="6300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612157</xdr:colOff>
      <xdr:row>49</xdr:row>
      <xdr:rowOff>44663</xdr:rowOff>
    </xdr:from>
    <xdr:to>
      <xdr:col>24</xdr:col>
      <xdr:colOff>396480</xdr:colOff>
      <xdr:row>50</xdr:row>
      <xdr:rowOff>81012</xdr:rowOff>
    </xdr:to>
    <xdr:sp macro="" textlink="">
      <xdr:nvSpPr>
        <xdr:cNvPr id="27" name="TextBox 6">
          <a:extLst>
            <a:ext uri="{FF2B5EF4-FFF2-40B4-BE49-F238E27FC236}">
              <a16:creationId xmlns:a16="http://schemas.microsoft.com/office/drawing/2014/main" id="{D04B0387-6BDB-444B-9D07-191EC388EA3A}"/>
            </a:ext>
          </a:extLst>
        </xdr:cNvPr>
        <xdr:cNvSpPr txBox="1"/>
      </xdr:nvSpPr>
      <xdr:spPr>
        <a:xfrm>
          <a:off x="19357357" y="10001463"/>
          <a:ext cx="609823" cy="239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200" b="1">
              <a:solidFill>
                <a:schemeClr val="tx1"/>
              </a:solidFill>
            </a:rPr>
            <a:t>2.71x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121132</xdr:colOff>
      <xdr:row>41</xdr:row>
      <xdr:rowOff>51647</xdr:rowOff>
    </xdr:from>
    <xdr:to>
      <xdr:col>18</xdr:col>
      <xdr:colOff>554202</xdr:colOff>
      <xdr:row>51</xdr:row>
      <xdr:rowOff>81280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71C5D2-DDF6-5740-B28C-17FAFE9D0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516256</xdr:colOff>
      <xdr:row>41</xdr:row>
      <xdr:rowOff>51647</xdr:rowOff>
    </xdr:from>
    <xdr:to>
      <xdr:col>24</xdr:col>
      <xdr:colOff>813255</xdr:colOff>
      <xdr:row>51</xdr:row>
      <xdr:rowOff>81280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AD50FB-F4B3-1445-B70E-9A5FC61A4C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376982</xdr:colOff>
      <xdr:row>43</xdr:row>
      <xdr:rowOff>114526</xdr:rowOff>
    </xdr:from>
    <xdr:to>
      <xdr:col>14</xdr:col>
      <xdr:colOff>151959</xdr:colOff>
      <xdr:row>44</xdr:row>
      <xdr:rowOff>136617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8A0483B-7CFF-A441-8020-2EA3C7357718}"/>
            </a:ext>
          </a:extLst>
        </xdr:cNvPr>
        <xdr:cNvSpPr txBox="1"/>
      </xdr:nvSpPr>
      <xdr:spPr>
        <a:xfrm>
          <a:off x="11730782" y="9664926"/>
          <a:ext cx="638577" cy="22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8.96x</a:t>
          </a:r>
        </a:p>
      </xdr:txBody>
    </xdr:sp>
    <xdr:clientData/>
  </xdr:twoCellAnchor>
  <xdr:twoCellAnchor>
    <xdr:from>
      <xdr:col>14</xdr:col>
      <xdr:colOff>329381</xdr:colOff>
      <xdr:row>43</xdr:row>
      <xdr:rowOff>114526</xdr:rowOff>
    </xdr:from>
    <xdr:to>
      <xdr:col>15</xdr:col>
      <xdr:colOff>106475</xdr:colOff>
      <xdr:row>44</xdr:row>
      <xdr:rowOff>136617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1C17000-A3AD-1045-8412-AC866B09C129}"/>
            </a:ext>
          </a:extLst>
        </xdr:cNvPr>
        <xdr:cNvSpPr txBox="1"/>
      </xdr:nvSpPr>
      <xdr:spPr>
        <a:xfrm>
          <a:off x="12546781" y="9664926"/>
          <a:ext cx="640694" cy="22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9.75x</a:t>
          </a:r>
        </a:p>
      </xdr:txBody>
    </xdr:sp>
    <xdr:clientData/>
  </xdr:twoCellAnchor>
  <xdr:twoCellAnchor>
    <xdr:from>
      <xdr:col>18</xdr:col>
      <xdr:colOff>75888</xdr:colOff>
      <xdr:row>43</xdr:row>
      <xdr:rowOff>79051</xdr:rowOff>
    </xdr:from>
    <xdr:to>
      <xdr:col>18</xdr:col>
      <xdr:colOff>716582</xdr:colOff>
      <xdr:row>44</xdr:row>
      <xdr:rowOff>101142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6B68547-C61B-DF4E-8933-A1CE8AE8FCA3}"/>
            </a:ext>
          </a:extLst>
        </xdr:cNvPr>
        <xdr:cNvSpPr txBox="1"/>
      </xdr:nvSpPr>
      <xdr:spPr>
        <a:xfrm>
          <a:off x="15713206" y="8926481"/>
          <a:ext cx="640694" cy="227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4.38x</a:t>
          </a:r>
        </a:p>
      </xdr:txBody>
    </xdr:sp>
    <xdr:clientData/>
  </xdr:twoCellAnchor>
  <xdr:twoCellAnchor>
    <xdr:from>
      <xdr:col>13</xdr:col>
      <xdr:colOff>656697</xdr:colOff>
      <xdr:row>44</xdr:row>
      <xdr:rowOff>88282</xdr:rowOff>
    </xdr:from>
    <xdr:to>
      <xdr:col>13</xdr:col>
      <xdr:colOff>656697</xdr:colOff>
      <xdr:row>47</xdr:row>
      <xdr:rowOff>65546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1612F83-D9E5-9A40-9069-89E78EAF9416}"/>
            </a:ext>
          </a:extLst>
        </xdr:cNvPr>
        <xdr:cNvCxnSpPr/>
      </xdr:nvCxnSpPr>
      <xdr:spPr>
        <a:xfrm>
          <a:off x="12010497" y="9841882"/>
          <a:ext cx="0" cy="58686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632824</xdr:colOff>
      <xdr:row>44</xdr:row>
      <xdr:rowOff>91271</xdr:rowOff>
    </xdr:from>
    <xdr:to>
      <xdr:col>14</xdr:col>
      <xdr:colOff>632824</xdr:colOff>
      <xdr:row>47</xdr:row>
      <xdr:rowOff>78540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57A9155-1E26-E74E-B267-D10569092817}"/>
            </a:ext>
          </a:extLst>
        </xdr:cNvPr>
        <xdr:cNvCxnSpPr/>
      </xdr:nvCxnSpPr>
      <xdr:spPr>
        <a:xfrm>
          <a:off x="12850224" y="9844871"/>
          <a:ext cx="0" cy="59686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402493</xdr:colOff>
      <xdr:row>44</xdr:row>
      <xdr:rowOff>82062</xdr:rowOff>
    </xdr:from>
    <xdr:to>
      <xdr:col>18</xdr:col>
      <xdr:colOff>402493</xdr:colOff>
      <xdr:row>46</xdr:row>
      <xdr:rowOff>192454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AC56036-0B3C-0C44-9113-7004B5B6B842}"/>
            </a:ext>
          </a:extLst>
        </xdr:cNvPr>
        <xdr:cNvCxnSpPr/>
      </xdr:nvCxnSpPr>
      <xdr:spPr>
        <a:xfrm>
          <a:off x="16036193" y="9835662"/>
          <a:ext cx="0" cy="51679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567266</xdr:colOff>
      <xdr:row>43</xdr:row>
      <xdr:rowOff>114526</xdr:rowOff>
    </xdr:from>
    <xdr:to>
      <xdr:col>20</xdr:col>
      <xdr:colOff>367643</xdr:colOff>
      <xdr:row>44</xdr:row>
      <xdr:rowOff>136617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C44B406-634F-9D45-80F6-52320BA0BEC1}"/>
            </a:ext>
          </a:extLst>
        </xdr:cNvPr>
        <xdr:cNvSpPr txBox="1"/>
      </xdr:nvSpPr>
      <xdr:spPr>
        <a:xfrm>
          <a:off x="17140766" y="9664926"/>
          <a:ext cx="651277" cy="22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14.06x</a:t>
          </a:r>
        </a:p>
      </xdr:txBody>
    </xdr:sp>
    <xdr:clientData/>
  </xdr:twoCellAnchor>
  <xdr:twoCellAnchor>
    <xdr:from>
      <xdr:col>20</xdr:col>
      <xdr:colOff>83947</xdr:colOff>
      <xdr:row>44</xdr:row>
      <xdr:rowOff>90805</xdr:rowOff>
    </xdr:from>
    <xdr:to>
      <xdr:col>20</xdr:col>
      <xdr:colOff>83947</xdr:colOff>
      <xdr:row>47</xdr:row>
      <xdr:rowOff>94764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809771B-1941-9247-B42C-3426679A4330}"/>
            </a:ext>
          </a:extLst>
        </xdr:cNvPr>
        <xdr:cNvCxnSpPr/>
      </xdr:nvCxnSpPr>
      <xdr:spPr>
        <a:xfrm>
          <a:off x="17508347" y="9844405"/>
          <a:ext cx="0" cy="61355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25117</xdr:colOff>
      <xdr:row>44</xdr:row>
      <xdr:rowOff>86454</xdr:rowOff>
    </xdr:from>
    <xdr:to>
      <xdr:col>21</xdr:col>
      <xdr:colOff>25117</xdr:colOff>
      <xdr:row>47</xdr:row>
      <xdr:rowOff>97963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20C0F84-9EC1-F14E-A5F3-900CC180BEB6}"/>
            </a:ext>
          </a:extLst>
        </xdr:cNvPr>
        <xdr:cNvCxnSpPr/>
      </xdr:nvCxnSpPr>
      <xdr:spPr>
        <a:xfrm>
          <a:off x="18313117" y="9840054"/>
          <a:ext cx="0" cy="62110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537633</xdr:colOff>
      <xdr:row>43</xdr:row>
      <xdr:rowOff>114526</xdr:rowOff>
    </xdr:from>
    <xdr:to>
      <xdr:col>21</xdr:col>
      <xdr:colOff>338010</xdr:colOff>
      <xdr:row>44</xdr:row>
      <xdr:rowOff>136617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F40A98C-FF97-A94A-892E-B651B727116D}"/>
            </a:ext>
          </a:extLst>
        </xdr:cNvPr>
        <xdr:cNvSpPr txBox="1"/>
      </xdr:nvSpPr>
      <xdr:spPr>
        <a:xfrm>
          <a:off x="17962033" y="9664926"/>
          <a:ext cx="663977" cy="22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16.83x</a:t>
          </a:r>
        </a:p>
      </xdr:txBody>
    </xdr:sp>
    <xdr:clientData/>
  </xdr:twoCellAnchor>
  <xdr:twoCellAnchor>
    <xdr:from>
      <xdr:col>24</xdr:col>
      <xdr:colOff>330674</xdr:colOff>
      <xdr:row>43</xdr:row>
      <xdr:rowOff>100336</xdr:rowOff>
    </xdr:from>
    <xdr:to>
      <xdr:col>25</xdr:col>
      <xdr:colOff>133808</xdr:colOff>
      <xdr:row>44</xdr:row>
      <xdr:rowOff>122427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5A37334-0306-D141-B50E-6C50C70110B7}"/>
            </a:ext>
          </a:extLst>
        </xdr:cNvPr>
        <xdr:cNvSpPr txBox="1"/>
      </xdr:nvSpPr>
      <xdr:spPr>
        <a:xfrm>
          <a:off x="21218272" y="8947766"/>
          <a:ext cx="668720" cy="227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1.82x</a:t>
          </a:r>
        </a:p>
      </xdr:txBody>
    </xdr:sp>
    <xdr:clientData/>
  </xdr:twoCellAnchor>
  <xdr:twoCellAnchor>
    <xdr:from>
      <xdr:col>24</xdr:col>
      <xdr:colOff>627358</xdr:colOff>
      <xdr:row>44</xdr:row>
      <xdr:rowOff>84952</xdr:rowOff>
    </xdr:from>
    <xdr:to>
      <xdr:col>24</xdr:col>
      <xdr:colOff>627358</xdr:colOff>
      <xdr:row>45</xdr:row>
      <xdr:rowOff>193889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BC378B2-D1FA-494C-89F2-B2CF4E586C7A}"/>
            </a:ext>
          </a:extLst>
        </xdr:cNvPr>
        <xdr:cNvCxnSpPr/>
      </xdr:nvCxnSpPr>
      <xdr:spPr>
        <a:xfrm>
          <a:off x="21506158" y="9838552"/>
          <a:ext cx="0" cy="31213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99413</xdr:colOff>
      <xdr:row>46</xdr:row>
      <xdr:rowOff>8088</xdr:rowOff>
    </xdr:from>
    <xdr:to>
      <xdr:col>13</xdr:col>
      <xdr:colOff>750869</xdr:colOff>
      <xdr:row>51</xdr:row>
      <xdr:rowOff>109878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1CB87-73B0-4B4B-89F8-4A2BEEA9B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102268</xdr:colOff>
      <xdr:row>37</xdr:row>
      <xdr:rowOff>88351</xdr:rowOff>
    </xdr:from>
    <xdr:to>
      <xdr:col>13</xdr:col>
      <xdr:colOff>762421</xdr:colOff>
      <xdr:row>49</xdr:row>
      <xdr:rowOff>17589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7DBB951-ACDF-1A41-81BD-6A024984109A}"/>
            </a:ext>
          </a:extLst>
        </xdr:cNvPr>
        <xdr:cNvSpPr/>
      </xdr:nvSpPr>
      <xdr:spPr>
        <a:xfrm>
          <a:off x="2185068" y="7606751"/>
          <a:ext cx="10032753" cy="236763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675879</xdr:colOff>
      <xdr:row>40</xdr:row>
      <xdr:rowOff>67733</xdr:rowOff>
    </xdr:from>
    <xdr:to>
      <xdr:col>4</xdr:col>
      <xdr:colOff>605022</xdr:colOff>
      <xdr:row>45</xdr:row>
      <xdr:rowOff>123095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09D6975-165B-1040-956D-7D50A4431437}"/>
            </a:ext>
          </a:extLst>
        </xdr:cNvPr>
        <xdr:cNvSpPr/>
      </xdr:nvSpPr>
      <xdr:spPr>
        <a:xfrm>
          <a:off x="2752574" y="8134686"/>
          <a:ext cx="997469" cy="1063731"/>
        </a:xfrm>
        <a:prstGeom prst="rect">
          <a:avLst/>
        </a:prstGeom>
        <a:solidFill>
          <a:srgbClr val="FF2F92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114900</xdr:colOff>
      <xdr:row>40</xdr:row>
      <xdr:rowOff>61615</xdr:rowOff>
    </xdr:from>
    <xdr:to>
      <xdr:col>9</xdr:col>
      <xdr:colOff>184281</xdr:colOff>
      <xdr:row>45</xdr:row>
      <xdr:rowOff>137912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E230CCE-FD85-F947-8CB4-2895E0E2230F}"/>
            </a:ext>
          </a:extLst>
        </xdr:cNvPr>
        <xdr:cNvSpPr/>
      </xdr:nvSpPr>
      <xdr:spPr>
        <a:xfrm>
          <a:off x="6985600" y="8189615"/>
          <a:ext cx="907581" cy="1092297"/>
        </a:xfrm>
        <a:prstGeom prst="rect">
          <a:avLst/>
        </a:prstGeom>
        <a:solidFill>
          <a:srgbClr val="FF2F92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622265</xdr:colOff>
      <xdr:row>40</xdr:row>
      <xdr:rowOff>61615</xdr:rowOff>
    </xdr:from>
    <xdr:to>
      <xdr:col>13</xdr:col>
      <xdr:colOff>696875</xdr:colOff>
      <xdr:row>45</xdr:row>
      <xdr:rowOff>137912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E1F65B7-F906-2C4E-A2C2-5E38928ABEEE}"/>
            </a:ext>
          </a:extLst>
        </xdr:cNvPr>
        <xdr:cNvSpPr/>
      </xdr:nvSpPr>
      <xdr:spPr>
        <a:xfrm>
          <a:off x="11239465" y="8189615"/>
          <a:ext cx="912810" cy="1092297"/>
        </a:xfrm>
        <a:prstGeom prst="rect">
          <a:avLst/>
        </a:prstGeom>
        <a:solidFill>
          <a:srgbClr val="FF2F92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340513</xdr:colOff>
      <xdr:row>39</xdr:row>
      <xdr:rowOff>191674</xdr:rowOff>
    </xdr:from>
    <xdr:to>
      <xdr:col>9</xdr:col>
      <xdr:colOff>1150149</xdr:colOff>
      <xdr:row>49</xdr:row>
      <xdr:rowOff>67530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EC104B5-B990-9840-ABC5-12AC5B2EC1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1139296</xdr:colOff>
      <xdr:row>39</xdr:row>
      <xdr:rowOff>191674</xdr:rowOff>
    </xdr:from>
    <xdr:to>
      <xdr:col>13</xdr:col>
      <xdr:colOff>746664</xdr:colOff>
      <xdr:row>49</xdr:row>
      <xdr:rowOff>67530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4421C44-1275-2540-BE38-6EED40EDA8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45898</xdr:colOff>
      <xdr:row>41</xdr:row>
      <xdr:rowOff>75755</xdr:rowOff>
    </xdr:from>
    <xdr:to>
      <xdr:col>8</xdr:col>
      <xdr:colOff>538585</xdr:colOff>
      <xdr:row>42</xdr:row>
      <xdr:rowOff>123266</xdr:rowOff>
    </xdr:to>
    <xdr:sp macro="" textlink="">
      <xdr:nvSpPr>
        <xdr:cNvPr id="12" name="TextBox 6">
          <a:extLst>
            <a:ext uri="{FF2B5EF4-FFF2-40B4-BE49-F238E27FC236}">
              <a16:creationId xmlns:a16="http://schemas.microsoft.com/office/drawing/2014/main" id="{7CCEC2FE-54D4-2240-A655-42AE124B086F}"/>
            </a:ext>
          </a:extLst>
        </xdr:cNvPr>
        <xdr:cNvSpPr txBox="1"/>
      </xdr:nvSpPr>
      <xdr:spPr>
        <a:xfrm>
          <a:off x="6916598" y="8406955"/>
          <a:ext cx="492687" cy="250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1000" b="1">
              <a:solidFill>
                <a:schemeClr val="tx1"/>
              </a:solidFill>
            </a:rPr>
            <a:t>1.37x</a:t>
          </a:r>
          <a:endParaRPr lang="en-US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361603</xdr:colOff>
      <xdr:row>41</xdr:row>
      <xdr:rowOff>75755</xdr:rowOff>
    </xdr:from>
    <xdr:to>
      <xdr:col>9</xdr:col>
      <xdr:colOff>9686</xdr:colOff>
      <xdr:row>42</xdr:row>
      <xdr:rowOff>123266</xdr:rowOff>
    </xdr:to>
    <xdr:sp macro="" textlink="">
      <xdr:nvSpPr>
        <xdr:cNvPr id="13" name="TextBox 6">
          <a:extLst>
            <a:ext uri="{FF2B5EF4-FFF2-40B4-BE49-F238E27FC236}">
              <a16:creationId xmlns:a16="http://schemas.microsoft.com/office/drawing/2014/main" id="{D3DA504B-03E5-B64F-B6CF-6D9F3FE753F6}"/>
            </a:ext>
          </a:extLst>
        </xdr:cNvPr>
        <xdr:cNvSpPr txBox="1"/>
      </xdr:nvSpPr>
      <xdr:spPr>
        <a:xfrm>
          <a:off x="7232303" y="8406955"/>
          <a:ext cx="486283" cy="250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1000" b="1">
              <a:solidFill>
                <a:schemeClr val="tx1"/>
              </a:solidFill>
            </a:rPr>
            <a:t>1.27x</a:t>
          </a:r>
          <a:endParaRPr lang="en-US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680263</xdr:colOff>
      <xdr:row>41</xdr:row>
      <xdr:rowOff>75755</xdr:rowOff>
    </xdr:from>
    <xdr:to>
      <xdr:col>9</xdr:col>
      <xdr:colOff>325392</xdr:colOff>
      <xdr:row>42</xdr:row>
      <xdr:rowOff>123266</xdr:rowOff>
    </xdr:to>
    <xdr:sp macro="" textlink="">
      <xdr:nvSpPr>
        <xdr:cNvPr id="14" name="TextBox 6">
          <a:extLst>
            <a:ext uri="{FF2B5EF4-FFF2-40B4-BE49-F238E27FC236}">
              <a16:creationId xmlns:a16="http://schemas.microsoft.com/office/drawing/2014/main" id="{2015F0AF-ED00-6C46-8906-D08C5B490409}"/>
            </a:ext>
          </a:extLst>
        </xdr:cNvPr>
        <xdr:cNvSpPr txBox="1"/>
      </xdr:nvSpPr>
      <xdr:spPr>
        <a:xfrm>
          <a:off x="7550963" y="8406955"/>
          <a:ext cx="483329" cy="250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1000" b="1">
              <a:solidFill>
                <a:schemeClr val="tx1"/>
              </a:solidFill>
            </a:rPr>
            <a:t>1.25x</a:t>
          </a:r>
          <a:endParaRPr lang="en-US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502653</xdr:colOff>
      <xdr:row>41</xdr:row>
      <xdr:rowOff>75755</xdr:rowOff>
    </xdr:from>
    <xdr:to>
      <xdr:col>13</xdr:col>
      <xdr:colOff>165606</xdr:colOff>
      <xdr:row>42</xdr:row>
      <xdr:rowOff>123266</xdr:rowOff>
    </xdr:to>
    <xdr:sp macro="" textlink="">
      <xdr:nvSpPr>
        <xdr:cNvPr id="15" name="TextBox 6">
          <a:extLst>
            <a:ext uri="{FF2B5EF4-FFF2-40B4-BE49-F238E27FC236}">
              <a16:creationId xmlns:a16="http://schemas.microsoft.com/office/drawing/2014/main" id="{F309308F-7E55-FA47-9C9E-47FDA7AF7729}"/>
            </a:ext>
          </a:extLst>
        </xdr:cNvPr>
        <xdr:cNvSpPr txBox="1"/>
      </xdr:nvSpPr>
      <xdr:spPr>
        <a:xfrm>
          <a:off x="11119853" y="8406955"/>
          <a:ext cx="501153" cy="250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1000" b="1">
              <a:solidFill>
                <a:schemeClr val="tx1"/>
              </a:solidFill>
            </a:rPr>
            <a:t>2.59x</a:t>
          </a:r>
          <a:endParaRPr lang="en-US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818358</xdr:colOff>
      <xdr:row>41</xdr:row>
      <xdr:rowOff>75755</xdr:rowOff>
    </xdr:from>
    <xdr:to>
      <xdr:col>13</xdr:col>
      <xdr:colOff>483374</xdr:colOff>
      <xdr:row>42</xdr:row>
      <xdr:rowOff>123266</xdr:rowOff>
    </xdr:to>
    <xdr:sp macro="" textlink="">
      <xdr:nvSpPr>
        <xdr:cNvPr id="16" name="TextBox 6">
          <a:extLst>
            <a:ext uri="{FF2B5EF4-FFF2-40B4-BE49-F238E27FC236}">
              <a16:creationId xmlns:a16="http://schemas.microsoft.com/office/drawing/2014/main" id="{6652F332-7F34-B24E-ACFC-6D3182A8998B}"/>
            </a:ext>
          </a:extLst>
        </xdr:cNvPr>
        <xdr:cNvSpPr txBox="1"/>
      </xdr:nvSpPr>
      <xdr:spPr>
        <a:xfrm>
          <a:off x="11435558" y="8406955"/>
          <a:ext cx="503216" cy="250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1000" b="1">
              <a:solidFill>
                <a:schemeClr val="tx1"/>
              </a:solidFill>
            </a:rPr>
            <a:t>1.91x</a:t>
          </a:r>
          <a:endParaRPr lang="en-US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307284</xdr:colOff>
      <xdr:row>41</xdr:row>
      <xdr:rowOff>75755</xdr:rowOff>
    </xdr:from>
    <xdr:to>
      <xdr:col>13</xdr:col>
      <xdr:colOff>799080</xdr:colOff>
      <xdr:row>42</xdr:row>
      <xdr:rowOff>123266</xdr:rowOff>
    </xdr:to>
    <xdr:sp macro="" textlink="">
      <xdr:nvSpPr>
        <xdr:cNvPr id="17" name="TextBox 6">
          <a:extLst>
            <a:ext uri="{FF2B5EF4-FFF2-40B4-BE49-F238E27FC236}">
              <a16:creationId xmlns:a16="http://schemas.microsoft.com/office/drawing/2014/main" id="{D2B17393-F5C5-DA41-B421-858084AD50FA}"/>
            </a:ext>
          </a:extLst>
        </xdr:cNvPr>
        <xdr:cNvSpPr txBox="1"/>
      </xdr:nvSpPr>
      <xdr:spPr>
        <a:xfrm>
          <a:off x="11762684" y="8406955"/>
          <a:ext cx="491796" cy="250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1000" b="1">
              <a:solidFill>
                <a:schemeClr val="tx1"/>
              </a:solidFill>
            </a:rPr>
            <a:t>1.16x</a:t>
          </a:r>
          <a:endParaRPr lang="en-US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606485</xdr:colOff>
      <xdr:row>38</xdr:row>
      <xdr:rowOff>194734</xdr:rowOff>
    </xdr:from>
    <xdr:to>
      <xdr:col>5</xdr:col>
      <xdr:colOff>573546</xdr:colOff>
      <xdr:row>40</xdr:row>
      <xdr:rowOff>40220</xdr:rowOff>
    </xdr:to>
    <xdr:sp macro="" textlink="">
      <xdr:nvSpPr>
        <xdr:cNvPr id="18" name="TextBox 6">
          <a:extLst>
            <a:ext uri="{FF2B5EF4-FFF2-40B4-BE49-F238E27FC236}">
              <a16:creationId xmlns:a16="http://schemas.microsoft.com/office/drawing/2014/main" id="{812C3FB3-6B7C-5D40-A737-F821B1BE4FB3}"/>
            </a:ext>
          </a:extLst>
        </xdr:cNvPr>
        <xdr:cNvSpPr txBox="1"/>
      </xdr:nvSpPr>
      <xdr:spPr>
        <a:xfrm>
          <a:off x="3527485" y="7916334"/>
          <a:ext cx="1135461" cy="25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0">
              <a:solidFill>
                <a:schemeClr val="tx1"/>
              </a:solidFill>
            </a:rPr>
            <a:t>(a) Latency</a:t>
          </a:r>
          <a:endParaRPr 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133640</xdr:colOff>
      <xdr:row>38</xdr:row>
      <xdr:rowOff>186267</xdr:rowOff>
    </xdr:from>
    <xdr:to>
      <xdr:col>9</xdr:col>
      <xdr:colOff>171689</xdr:colOff>
      <xdr:row>40</xdr:row>
      <xdr:rowOff>31753</xdr:rowOff>
    </xdr:to>
    <xdr:sp macro="" textlink="">
      <xdr:nvSpPr>
        <xdr:cNvPr id="19" name="TextBox 6">
          <a:extLst>
            <a:ext uri="{FF2B5EF4-FFF2-40B4-BE49-F238E27FC236}">
              <a16:creationId xmlns:a16="http://schemas.microsoft.com/office/drawing/2014/main" id="{8AFF88CC-57F2-5640-A3E9-ABE8E6074202}"/>
            </a:ext>
          </a:extLst>
        </xdr:cNvPr>
        <xdr:cNvSpPr txBox="1"/>
      </xdr:nvSpPr>
      <xdr:spPr>
        <a:xfrm>
          <a:off x="7004340" y="7907867"/>
          <a:ext cx="876249" cy="25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0">
              <a:solidFill>
                <a:schemeClr val="tx1"/>
              </a:solidFill>
            </a:rPr>
            <a:t>(b) Energy</a:t>
          </a:r>
          <a:endParaRPr 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633513</xdr:colOff>
      <xdr:row>38</xdr:row>
      <xdr:rowOff>186267</xdr:rowOff>
    </xdr:from>
    <xdr:to>
      <xdr:col>12</xdr:col>
      <xdr:colOff>507383</xdr:colOff>
      <xdr:row>40</xdr:row>
      <xdr:rowOff>31753</xdr:rowOff>
    </xdr:to>
    <xdr:sp macro="" textlink="">
      <xdr:nvSpPr>
        <xdr:cNvPr id="20" name="TextBox 6">
          <a:extLst>
            <a:ext uri="{FF2B5EF4-FFF2-40B4-BE49-F238E27FC236}">
              <a16:creationId xmlns:a16="http://schemas.microsoft.com/office/drawing/2014/main" id="{9366D676-A300-FE46-8FE2-AE9DF0E9609C}"/>
            </a:ext>
          </a:extLst>
        </xdr:cNvPr>
        <xdr:cNvSpPr txBox="1"/>
      </xdr:nvSpPr>
      <xdr:spPr>
        <a:xfrm>
          <a:off x="10412513" y="7907867"/>
          <a:ext cx="712070" cy="25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0">
              <a:solidFill>
                <a:schemeClr val="tx1"/>
              </a:solidFill>
            </a:rPr>
            <a:t>(c) EDP</a:t>
          </a:r>
          <a:endParaRPr 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83598</xdr:colOff>
      <xdr:row>39</xdr:row>
      <xdr:rowOff>191674</xdr:rowOff>
    </xdr:from>
    <xdr:to>
      <xdr:col>6</xdr:col>
      <xdr:colOff>351366</xdr:colOff>
      <xdr:row>49</xdr:row>
      <xdr:rowOff>67530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56510B4-2EC6-AA4A-8408-A52C78F429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599190</xdr:colOff>
      <xdr:row>41</xdr:row>
      <xdr:rowOff>113909</xdr:rowOff>
    </xdr:from>
    <xdr:to>
      <xdr:col>4</xdr:col>
      <xdr:colOff>244319</xdr:colOff>
      <xdr:row>42</xdr:row>
      <xdr:rowOff>161420</xdr:rowOff>
    </xdr:to>
    <xdr:sp macro="" textlink="">
      <xdr:nvSpPr>
        <xdr:cNvPr id="9" name="TextBox 6">
          <a:extLst>
            <a:ext uri="{FF2B5EF4-FFF2-40B4-BE49-F238E27FC236}">
              <a16:creationId xmlns:a16="http://schemas.microsoft.com/office/drawing/2014/main" id="{E1A9AD7A-C128-8440-B162-4BECE432439A}"/>
            </a:ext>
          </a:extLst>
        </xdr:cNvPr>
        <xdr:cNvSpPr txBox="1"/>
      </xdr:nvSpPr>
      <xdr:spPr>
        <a:xfrm>
          <a:off x="2675885" y="8382536"/>
          <a:ext cx="713455" cy="249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1000" b="1">
              <a:solidFill>
                <a:schemeClr val="tx1"/>
              </a:solidFill>
            </a:rPr>
            <a:t>1.94x</a:t>
          </a:r>
          <a:endParaRPr lang="en-US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923979</xdr:colOff>
      <xdr:row>41</xdr:row>
      <xdr:rowOff>108458</xdr:rowOff>
    </xdr:from>
    <xdr:to>
      <xdr:col>4</xdr:col>
      <xdr:colOff>367336</xdr:colOff>
      <xdr:row>42</xdr:row>
      <xdr:rowOff>155969</xdr:rowOff>
    </xdr:to>
    <xdr:sp macro="" textlink="">
      <xdr:nvSpPr>
        <xdr:cNvPr id="10" name="TextBox 6">
          <a:extLst>
            <a:ext uri="{FF2B5EF4-FFF2-40B4-BE49-F238E27FC236}">
              <a16:creationId xmlns:a16="http://schemas.microsoft.com/office/drawing/2014/main" id="{D6398EAB-7B1C-694C-B86D-1E33FD0381FA}"/>
            </a:ext>
          </a:extLst>
        </xdr:cNvPr>
        <xdr:cNvSpPr txBox="1"/>
      </xdr:nvSpPr>
      <xdr:spPr>
        <a:xfrm>
          <a:off x="3000674" y="8377085"/>
          <a:ext cx="511683" cy="249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1000" b="1">
              <a:solidFill>
                <a:schemeClr val="tx1"/>
              </a:solidFill>
            </a:rPr>
            <a:t>1.69x</a:t>
          </a:r>
          <a:endParaRPr lang="en-US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207597</xdr:colOff>
      <xdr:row>41</xdr:row>
      <xdr:rowOff>103007</xdr:rowOff>
    </xdr:from>
    <xdr:to>
      <xdr:col>4</xdr:col>
      <xdr:colOff>699393</xdr:colOff>
      <xdr:row>42</xdr:row>
      <xdr:rowOff>150518</xdr:rowOff>
    </xdr:to>
    <xdr:sp macro="" textlink="">
      <xdr:nvSpPr>
        <xdr:cNvPr id="11" name="TextBox 6">
          <a:extLst>
            <a:ext uri="{FF2B5EF4-FFF2-40B4-BE49-F238E27FC236}">
              <a16:creationId xmlns:a16="http://schemas.microsoft.com/office/drawing/2014/main" id="{CDD5455E-F733-0B4C-BB95-37873792335F}"/>
            </a:ext>
          </a:extLst>
        </xdr:cNvPr>
        <xdr:cNvSpPr txBox="1"/>
      </xdr:nvSpPr>
      <xdr:spPr>
        <a:xfrm>
          <a:off x="3352618" y="8371634"/>
          <a:ext cx="491796" cy="249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1000" b="1">
              <a:solidFill>
                <a:schemeClr val="tx1"/>
              </a:solidFill>
            </a:rPr>
            <a:t>1.36x</a:t>
          </a:r>
          <a:endParaRPr lang="en-US" sz="1000" b="1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586475</xdr:colOff>
      <xdr:row>15</xdr:row>
      <xdr:rowOff>17636</xdr:rowOff>
    </xdr:from>
    <xdr:to>
      <xdr:col>29</xdr:col>
      <xdr:colOff>585857</xdr:colOff>
      <xdr:row>24</xdr:row>
      <xdr:rowOff>14437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57DD8E-BE10-8947-BAF1-AF2FDE55C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727867</xdr:colOff>
      <xdr:row>15</xdr:row>
      <xdr:rowOff>20460</xdr:rowOff>
    </xdr:from>
    <xdr:to>
      <xdr:col>25</xdr:col>
      <xdr:colOff>725109</xdr:colOff>
      <xdr:row>24</xdr:row>
      <xdr:rowOff>20460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486121-0867-1045-80BB-2D6A56B9B2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56029</xdr:colOff>
      <xdr:row>15</xdr:row>
      <xdr:rowOff>17434</xdr:rowOff>
    </xdr:from>
    <xdr:to>
      <xdr:col>22</xdr:col>
      <xdr:colOff>59146</xdr:colOff>
      <xdr:row>24</xdr:row>
      <xdr:rowOff>19522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482BB9-B320-B647-9191-670F87B657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61939</xdr:colOff>
      <xdr:row>15</xdr:row>
      <xdr:rowOff>142854</xdr:rowOff>
    </xdr:from>
    <xdr:to>
      <xdr:col>25</xdr:col>
      <xdr:colOff>700709</xdr:colOff>
      <xdr:row>16</xdr:row>
      <xdr:rowOff>163762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A418ED8-7CB2-7A4B-98B3-A436603C2EC5}"/>
            </a:ext>
          </a:extLst>
        </xdr:cNvPr>
        <xdr:cNvSpPr txBox="1"/>
      </xdr:nvSpPr>
      <xdr:spPr>
        <a:xfrm>
          <a:off x="20699439" y="3190854"/>
          <a:ext cx="638770" cy="2241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 baseline="0">
              <a:solidFill>
                <a:schemeClr val="tx1"/>
              </a:solidFill>
            </a:rPr>
            <a:t>    1.69x</a:t>
          </a:r>
        </a:p>
      </xdr:txBody>
    </xdr:sp>
    <xdr:clientData/>
  </xdr:twoCellAnchor>
  <xdr:twoCellAnchor>
    <xdr:from>
      <xdr:col>25</xdr:col>
      <xdr:colOff>399551</xdr:colOff>
      <xdr:row>16</xdr:row>
      <xdr:rowOff>113255</xdr:rowOff>
    </xdr:from>
    <xdr:to>
      <xdr:col>25</xdr:col>
      <xdr:colOff>401683</xdr:colOff>
      <xdr:row>18</xdr:row>
      <xdr:rowOff>85618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9C7E2A6-2EDB-E848-9AF5-E24224D01F0F}"/>
            </a:ext>
          </a:extLst>
        </xdr:cNvPr>
        <xdr:cNvCxnSpPr/>
      </xdr:nvCxnSpPr>
      <xdr:spPr>
        <a:xfrm flipH="1">
          <a:off x="21090562" y="3323929"/>
          <a:ext cx="2132" cy="37191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295424</xdr:colOff>
      <xdr:row>17</xdr:row>
      <xdr:rowOff>27697</xdr:rowOff>
    </xdr:from>
    <xdr:to>
      <xdr:col>21</xdr:col>
      <xdr:colOff>295424</xdr:colOff>
      <xdr:row>20</xdr:row>
      <xdr:rowOff>105249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27C4E20-982C-DC4C-9028-AC7163864F10}"/>
            </a:ext>
          </a:extLst>
        </xdr:cNvPr>
        <xdr:cNvCxnSpPr/>
      </xdr:nvCxnSpPr>
      <xdr:spPr>
        <a:xfrm>
          <a:off x="17630924" y="3482097"/>
          <a:ext cx="0" cy="68715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562523</xdr:colOff>
      <xdr:row>17</xdr:row>
      <xdr:rowOff>27013</xdr:rowOff>
    </xdr:from>
    <xdr:to>
      <xdr:col>21</xdr:col>
      <xdr:colOff>562523</xdr:colOff>
      <xdr:row>20</xdr:row>
      <xdr:rowOff>120633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B9E3C6C-0EA5-0342-B6C1-30950D24D486}"/>
            </a:ext>
          </a:extLst>
        </xdr:cNvPr>
        <xdr:cNvCxnSpPr/>
      </xdr:nvCxnSpPr>
      <xdr:spPr>
        <a:xfrm>
          <a:off x="17898023" y="3481413"/>
          <a:ext cx="0" cy="7032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51304</xdr:colOff>
      <xdr:row>16</xdr:row>
      <xdr:rowOff>7080</xdr:rowOff>
    </xdr:from>
    <xdr:to>
      <xdr:col>21</xdr:col>
      <xdr:colOff>692870</xdr:colOff>
      <xdr:row>17</xdr:row>
      <xdr:rowOff>29502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143141A-E0C8-7240-BB4A-6CA3DC0A5B01}"/>
            </a:ext>
          </a:extLst>
        </xdr:cNvPr>
        <xdr:cNvSpPr txBox="1"/>
      </xdr:nvSpPr>
      <xdr:spPr>
        <a:xfrm>
          <a:off x="17386804" y="3258280"/>
          <a:ext cx="641566" cy="2256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 baseline="0">
              <a:solidFill>
                <a:schemeClr val="tx1"/>
              </a:solidFill>
            </a:rPr>
            <a:t>9.35x</a:t>
          </a:r>
        </a:p>
        <a:p>
          <a:pPr algn="l"/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394978</xdr:colOff>
      <xdr:row>16</xdr:row>
      <xdr:rowOff>9830</xdr:rowOff>
    </xdr:from>
    <xdr:to>
      <xdr:col>22</xdr:col>
      <xdr:colOff>209567</xdr:colOff>
      <xdr:row>17</xdr:row>
      <xdr:rowOff>30475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BACADA9-D2AC-A344-9D3F-112DD80EF5CF}"/>
            </a:ext>
          </a:extLst>
        </xdr:cNvPr>
        <xdr:cNvSpPr txBox="1"/>
      </xdr:nvSpPr>
      <xdr:spPr>
        <a:xfrm>
          <a:off x="17730478" y="3261030"/>
          <a:ext cx="640089" cy="223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 baseline="0">
              <a:solidFill>
                <a:schemeClr val="tx1"/>
              </a:solidFill>
            </a:rPr>
            <a:t>10.45x</a:t>
          </a:r>
        </a:p>
        <a:p>
          <a:pPr algn="l"/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406685</xdr:colOff>
      <xdr:row>22</xdr:row>
      <xdr:rowOff>128427</xdr:rowOff>
    </xdr:from>
    <xdr:to>
      <xdr:col>21</xdr:col>
      <xdr:colOff>164102</xdr:colOff>
      <xdr:row>23</xdr:row>
      <xdr:rowOff>171236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724B842-2796-5646-9E18-2913F32C9540}"/>
            </a:ext>
          </a:extLst>
        </xdr:cNvPr>
        <xdr:cNvSpPr/>
      </xdr:nvSpPr>
      <xdr:spPr>
        <a:xfrm>
          <a:off x="16131854" y="4537753"/>
          <a:ext cx="1412697" cy="2425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680377</xdr:colOff>
      <xdr:row>22</xdr:row>
      <xdr:rowOff>116726</xdr:rowOff>
    </xdr:from>
    <xdr:to>
      <xdr:col>28</xdr:col>
      <xdr:colOff>437793</xdr:colOff>
      <xdr:row>23</xdr:row>
      <xdr:rowOff>159535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6A8BF8B-4A74-B84C-8CD2-70AC5C8FCF6C}"/>
            </a:ext>
          </a:extLst>
        </xdr:cNvPr>
        <xdr:cNvSpPr/>
      </xdr:nvSpPr>
      <xdr:spPr>
        <a:xfrm>
          <a:off x="22199029" y="4526052"/>
          <a:ext cx="1412697" cy="2425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 2007 - 2010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 2007 - 2010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 2007 - 2010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F498-9A34-2C41-9A58-6F277EE5B07A}">
  <dimension ref="B1:AQ129"/>
  <sheetViews>
    <sheetView topLeftCell="L28" zoomScale="125" zoomScaleNormal="150" workbookViewId="0">
      <selection activeCell="Y55" sqref="Y55"/>
    </sheetView>
  </sheetViews>
  <sheetFormatPr baseColWidth="10" defaultRowHeight="16" x14ac:dyDescent="0.2"/>
  <cols>
    <col min="1" max="1" width="4.83203125" style="3" customWidth="1"/>
    <col min="2" max="2" width="9" style="3" bestFit="1" customWidth="1"/>
    <col min="3" max="3" width="11.1640625" style="3" bestFit="1" customWidth="1"/>
    <col min="4" max="4" width="14.1640625" style="3" bestFit="1" customWidth="1"/>
    <col min="5" max="5" width="13" style="3" bestFit="1" customWidth="1"/>
    <col min="6" max="6" width="12.6640625" style="3" bestFit="1" customWidth="1"/>
    <col min="7" max="7" width="9.33203125" style="3" bestFit="1" customWidth="1"/>
    <col min="8" max="8" width="13" style="3" bestFit="1" customWidth="1"/>
    <col min="9" max="9" width="8.83203125" style="3" bestFit="1" customWidth="1"/>
    <col min="10" max="10" width="14" style="3" bestFit="1" customWidth="1"/>
    <col min="11" max="11" width="13" style="3" bestFit="1" customWidth="1"/>
    <col min="12" max="12" width="12.6640625" style="3" bestFit="1" customWidth="1"/>
    <col min="13" max="14" width="10.83203125" style="3"/>
    <col min="15" max="24" width="11.33203125" style="3" bestFit="1" customWidth="1"/>
    <col min="25" max="26" width="10.83203125" style="3"/>
    <col min="27" max="31" width="11.33203125" style="3" bestFit="1" customWidth="1"/>
    <col min="32" max="35" width="10.83203125" style="3"/>
    <col min="36" max="36" width="17.83203125" style="3" customWidth="1"/>
    <col min="37" max="37" width="14.1640625" style="3" bestFit="1" customWidth="1"/>
    <col min="38" max="39" width="12.6640625" style="3" bestFit="1" customWidth="1"/>
    <col min="40" max="40" width="12.1640625" style="3" bestFit="1" customWidth="1"/>
    <col min="41" max="16384" width="10.83203125" style="3"/>
  </cols>
  <sheetData>
    <row r="1" spans="2:43" ht="17" thickBot="1" x14ac:dyDescent="0.25">
      <c r="AK1" s="19"/>
      <c r="AL1" s="20"/>
      <c r="AM1" s="20"/>
      <c r="AN1" s="20"/>
      <c r="AO1" s="20"/>
      <c r="AP1" s="20"/>
      <c r="AQ1" s="20"/>
    </row>
    <row r="2" spans="2:43" x14ac:dyDescent="0.2">
      <c r="D2" s="64" t="s">
        <v>9</v>
      </c>
      <c r="E2" s="64"/>
      <c r="F2" s="64"/>
      <c r="G2" s="64" t="s">
        <v>10</v>
      </c>
      <c r="H2" s="64"/>
      <c r="I2" s="64"/>
      <c r="J2" s="64" t="s">
        <v>7</v>
      </c>
      <c r="K2" s="64"/>
      <c r="L2" s="64"/>
      <c r="N2" s="34"/>
      <c r="O2" s="44"/>
      <c r="P2" s="68" t="s">
        <v>9</v>
      </c>
      <c r="Q2" s="68"/>
      <c r="R2" s="68"/>
      <c r="S2" s="68" t="s">
        <v>10</v>
      </c>
      <c r="T2" s="68"/>
      <c r="U2" s="68"/>
      <c r="V2" s="68" t="s">
        <v>7</v>
      </c>
      <c r="W2" s="68"/>
      <c r="X2" s="69"/>
      <c r="Y2" s="4"/>
      <c r="AA2" s="64" t="s">
        <v>19</v>
      </c>
      <c r="AB2" s="64"/>
      <c r="AC2" s="64"/>
      <c r="AK2" s="19"/>
      <c r="AL2" s="20"/>
      <c r="AM2" s="20"/>
      <c r="AN2" s="20"/>
      <c r="AO2" s="20"/>
      <c r="AP2" s="20"/>
      <c r="AQ2" s="20"/>
    </row>
    <row r="3" spans="2:43" x14ac:dyDescent="0.2">
      <c r="D3" s="3" t="s">
        <v>1</v>
      </c>
      <c r="E3" s="3" t="s">
        <v>11</v>
      </c>
      <c r="F3" s="3" t="s">
        <v>12</v>
      </c>
      <c r="G3" s="3" t="s">
        <v>1</v>
      </c>
      <c r="H3" s="3" t="s">
        <v>11</v>
      </c>
      <c r="I3" s="3" t="s">
        <v>12</v>
      </c>
      <c r="J3" s="3" t="s">
        <v>1</v>
      </c>
      <c r="K3" s="3" t="s">
        <v>11</v>
      </c>
      <c r="L3" s="3" t="s">
        <v>12</v>
      </c>
      <c r="N3" s="37"/>
      <c r="P3" s="3" t="s">
        <v>1</v>
      </c>
      <c r="Q3" s="3" t="s">
        <v>25</v>
      </c>
      <c r="R3" s="3" t="s">
        <v>26</v>
      </c>
      <c r="S3" s="3" t="s">
        <v>1</v>
      </c>
      <c r="T3" s="3" t="s">
        <v>11</v>
      </c>
      <c r="U3" s="3" t="s">
        <v>12</v>
      </c>
      <c r="V3" s="3" t="s">
        <v>1</v>
      </c>
      <c r="W3" s="3" t="s">
        <v>11</v>
      </c>
      <c r="X3" s="40" t="s">
        <v>12</v>
      </c>
      <c r="AA3" s="3" t="s">
        <v>5</v>
      </c>
      <c r="AB3" s="3" t="s">
        <v>6</v>
      </c>
      <c r="AC3" s="3" t="s">
        <v>18</v>
      </c>
      <c r="AD3" s="3" t="s">
        <v>20</v>
      </c>
      <c r="AK3" s="19"/>
      <c r="AL3" s="20"/>
      <c r="AM3" s="20"/>
      <c r="AN3" s="20"/>
      <c r="AO3" s="20"/>
      <c r="AP3" s="20"/>
      <c r="AQ3" s="20"/>
    </row>
    <row r="4" spans="2:43" ht="16" customHeight="1" x14ac:dyDescent="0.2">
      <c r="B4" s="65" t="s">
        <v>15</v>
      </c>
      <c r="C4" s="19" t="s">
        <v>43</v>
      </c>
      <c r="D4" s="29">
        <v>1083</v>
      </c>
      <c r="E4" s="30">
        <v>856</v>
      </c>
      <c r="F4" s="30">
        <v>662</v>
      </c>
      <c r="G4" s="29">
        <v>8698</v>
      </c>
      <c r="H4" s="30">
        <v>4351</v>
      </c>
      <c r="I4" s="30">
        <v>4194</v>
      </c>
      <c r="J4" s="29">
        <v>625376</v>
      </c>
      <c r="K4" s="30">
        <v>239392</v>
      </c>
      <c r="L4" s="30">
        <v>362170</v>
      </c>
      <c r="N4" s="66" t="s">
        <v>15</v>
      </c>
      <c r="O4" s="7">
        <v>1</v>
      </c>
      <c r="P4" s="8">
        <f>D4/$D4</f>
        <v>1</v>
      </c>
      <c r="Q4" s="8">
        <f t="shared" ref="Q4:R11" si="0">E4/$D4</f>
        <v>0.79039704524469068</v>
      </c>
      <c r="R4" s="8">
        <f t="shared" si="0"/>
        <v>0.61126500461680522</v>
      </c>
      <c r="S4" s="8">
        <f>G4/$G13</f>
        <v>1.3594873397936855</v>
      </c>
      <c r="T4" s="8">
        <f>H4/$G13</f>
        <v>0.68005626758361992</v>
      </c>
      <c r="U4" s="8">
        <f t="shared" ref="U4:U11" si="1">I4/$G13</f>
        <v>0.65551734917161608</v>
      </c>
      <c r="V4" s="8">
        <f>J4/$J22</f>
        <v>1.363128296787131</v>
      </c>
      <c r="W4" s="8">
        <f t="shared" ref="W4:X10" si="2">K4/$J22</f>
        <v>0.52180129909760664</v>
      </c>
      <c r="X4" s="45">
        <f t="shared" si="2"/>
        <v>0.78941976546492876</v>
      </c>
      <c r="Y4" s="8"/>
      <c r="Z4" s="64" t="s">
        <v>5</v>
      </c>
      <c r="AA4" s="5">
        <f>R4</f>
        <v>0.61126500461680522</v>
      </c>
      <c r="AB4" s="3">
        <f>R13</f>
        <v>0.82271468144044324</v>
      </c>
      <c r="AC4" s="3">
        <f>R22</f>
        <v>0.92797783933518008</v>
      </c>
      <c r="AD4" s="3">
        <f>MIN(AA4:AC4)</f>
        <v>0.61126500461680522</v>
      </c>
      <c r="AJ4" s="11"/>
      <c r="AK4" s="19"/>
      <c r="AL4" s="20"/>
      <c r="AM4" s="20"/>
      <c r="AN4" s="20"/>
      <c r="AO4" s="20"/>
      <c r="AP4" s="20"/>
      <c r="AQ4" s="20"/>
    </row>
    <row r="5" spans="2:43" x14ac:dyDescent="0.2">
      <c r="B5" s="64"/>
      <c r="C5" s="19" t="s">
        <v>44</v>
      </c>
      <c r="D5" s="29">
        <v>1971</v>
      </c>
      <c r="E5" s="30">
        <v>1558</v>
      </c>
      <c r="F5" s="30">
        <v>1265</v>
      </c>
      <c r="G5" s="29">
        <v>16327</v>
      </c>
      <c r="H5" s="30">
        <v>8183</v>
      </c>
      <c r="I5" s="30">
        <v>7674</v>
      </c>
      <c r="J5" s="29">
        <v>1087750</v>
      </c>
      <c r="K5" s="30">
        <v>426622</v>
      </c>
      <c r="L5" s="30">
        <v>589227</v>
      </c>
      <c r="N5" s="67"/>
      <c r="O5" s="7">
        <v>2</v>
      </c>
      <c r="P5" s="8">
        <f t="shared" ref="P5:P11" si="3">D5/$D5</f>
        <v>1</v>
      </c>
      <c r="Q5" s="8">
        <f t="shared" si="0"/>
        <v>0.79046169457128357</v>
      </c>
      <c r="R5" s="8">
        <f t="shared" si="0"/>
        <v>0.64180618975139525</v>
      </c>
      <c r="S5" s="8">
        <f t="shared" ref="S5:T11" si="4">G5/$G14</f>
        <v>1.2702870925075858</v>
      </c>
      <c r="T5" s="8">
        <f t="shared" si="4"/>
        <v>0.63666070178168521</v>
      </c>
      <c r="U5" s="8">
        <f t="shared" si="1"/>
        <v>0.5970590523613164</v>
      </c>
      <c r="V5" s="8">
        <f t="shared" ref="V5:V10" si="5">J5/$J23</f>
        <v>1.2988369871519321</v>
      </c>
      <c r="W5" s="8">
        <f t="shared" si="2"/>
        <v>0.50941156803744569</v>
      </c>
      <c r="X5" s="45">
        <f t="shared" si="2"/>
        <v>0.70357142857142863</v>
      </c>
      <c r="Y5" s="8"/>
      <c r="Z5" s="64"/>
      <c r="AA5" s="5">
        <f t="shared" ref="AA5:AA12" si="6">R5</f>
        <v>0.64180618975139525</v>
      </c>
      <c r="AB5" s="3">
        <f t="shared" ref="AB5:AB12" si="7">R14</f>
        <v>0.86199898528665653</v>
      </c>
      <c r="AC5" s="3">
        <f t="shared" ref="AC5:AC12" si="8">R23</f>
        <v>0.95230847285641806</v>
      </c>
      <c r="AD5" s="3">
        <f t="shared" ref="AD5:AD30" si="9">MIN(AA5:AC5)</f>
        <v>0.64180618975139525</v>
      </c>
      <c r="AJ5" s="11"/>
      <c r="AK5" s="19"/>
      <c r="AL5" s="20"/>
      <c r="AM5" s="20"/>
      <c r="AN5" s="20"/>
      <c r="AO5" s="20"/>
      <c r="AP5" s="20"/>
      <c r="AQ5" s="20"/>
    </row>
    <row r="6" spans="2:43" x14ac:dyDescent="0.2">
      <c r="B6" s="64"/>
      <c r="C6" s="19" t="s">
        <v>45</v>
      </c>
      <c r="D6" s="29">
        <v>2589</v>
      </c>
      <c r="E6" s="30">
        <v>2073</v>
      </c>
      <c r="F6" s="30">
        <v>1759</v>
      </c>
      <c r="G6" s="29">
        <v>19200</v>
      </c>
      <c r="H6" s="30">
        <v>11660</v>
      </c>
      <c r="I6" s="30">
        <v>11712</v>
      </c>
      <c r="J6" s="29">
        <v>1357806</v>
      </c>
      <c r="K6" s="30">
        <v>761933</v>
      </c>
      <c r="L6" s="30">
        <v>858781</v>
      </c>
      <c r="N6" s="67"/>
      <c r="O6" s="7">
        <v>3</v>
      </c>
      <c r="P6" s="8">
        <f t="shared" si="3"/>
        <v>1</v>
      </c>
      <c r="Q6" s="8">
        <f t="shared" si="0"/>
        <v>0.80069524913093859</v>
      </c>
      <c r="R6" s="8">
        <f t="shared" si="0"/>
        <v>0.67941290073387406</v>
      </c>
      <c r="S6" s="8">
        <f t="shared" si="4"/>
        <v>1.1515624062856116</v>
      </c>
      <c r="T6" s="8">
        <f t="shared" si="4"/>
        <v>0.69933425298386609</v>
      </c>
      <c r="U6" s="8">
        <f t="shared" si="1"/>
        <v>0.70245306783422301</v>
      </c>
      <c r="V6" s="8">
        <f t="shared" si="5"/>
        <v>1.1276147291843142</v>
      </c>
      <c r="W6" s="8">
        <f t="shared" si="2"/>
        <v>0.6327611407311442</v>
      </c>
      <c r="X6" s="45">
        <f t="shared" si="2"/>
        <v>0.71319032670619698</v>
      </c>
      <c r="Y6" s="8"/>
      <c r="Z6" s="64"/>
      <c r="AA6" s="5">
        <f t="shared" si="6"/>
        <v>0.67941290073387406</v>
      </c>
      <c r="AB6" s="3">
        <f t="shared" si="7"/>
        <v>1.4623406720741599</v>
      </c>
      <c r="AC6" s="3">
        <f t="shared" si="8"/>
        <v>0.83275395905755123</v>
      </c>
      <c r="AD6" s="3">
        <f t="shared" si="9"/>
        <v>0.67941290073387406</v>
      </c>
      <c r="AJ6" s="11"/>
      <c r="AK6" s="19"/>
      <c r="AL6" s="20"/>
      <c r="AM6" s="20"/>
      <c r="AN6" s="20"/>
      <c r="AO6" s="20"/>
      <c r="AP6" s="20"/>
      <c r="AQ6" s="20"/>
    </row>
    <row r="7" spans="2:43" x14ac:dyDescent="0.2">
      <c r="B7" s="64"/>
      <c r="C7" s="19" t="s">
        <v>46</v>
      </c>
      <c r="D7" s="29">
        <v>2351</v>
      </c>
      <c r="E7" s="30">
        <v>1671</v>
      </c>
      <c r="F7" s="30">
        <v>1302</v>
      </c>
      <c r="G7" s="29">
        <v>14347</v>
      </c>
      <c r="H7" s="30">
        <v>7929</v>
      </c>
      <c r="I7" s="30">
        <v>5217</v>
      </c>
      <c r="J7" s="29">
        <v>2660159</v>
      </c>
      <c r="K7" s="30">
        <v>858895</v>
      </c>
      <c r="L7" s="30">
        <v>449922</v>
      </c>
      <c r="N7" s="67"/>
      <c r="O7" s="7">
        <v>4</v>
      </c>
      <c r="P7" s="8">
        <f t="shared" si="3"/>
        <v>1</v>
      </c>
      <c r="Q7" s="8">
        <f t="shared" si="0"/>
        <v>0.71076137813696294</v>
      </c>
      <c r="R7" s="8">
        <f t="shared" si="0"/>
        <v>0.55380689068481492</v>
      </c>
      <c r="S7" s="8">
        <f t="shared" si="4"/>
        <v>1.0907777693301908</v>
      </c>
      <c r="T7" s="8">
        <f t="shared" si="4"/>
        <v>0.60282825210978486</v>
      </c>
      <c r="U7" s="8">
        <f t="shared" si="1"/>
        <v>0.3966395499125675</v>
      </c>
      <c r="V7" s="8">
        <f t="shared" si="5"/>
        <v>1.1082411971955675</v>
      </c>
      <c r="W7" s="8">
        <f t="shared" si="2"/>
        <v>0.35782177797089831</v>
      </c>
      <c r="X7" s="45">
        <f t="shared" si="2"/>
        <v>0.18744071159830075</v>
      </c>
      <c r="Y7" s="8"/>
      <c r="Z7" s="64"/>
      <c r="AA7" s="5">
        <f t="shared" si="6"/>
        <v>0.55380689068481492</v>
      </c>
      <c r="AB7" s="3">
        <f t="shared" si="7"/>
        <v>0.64738409187579748</v>
      </c>
      <c r="AC7" s="3">
        <f t="shared" si="8"/>
        <v>0.62441514249255636</v>
      </c>
      <c r="AD7" s="3">
        <f t="shared" si="9"/>
        <v>0.55380689068481492</v>
      </c>
      <c r="AJ7" s="11"/>
      <c r="AK7" s="19"/>
      <c r="AL7" s="20"/>
      <c r="AM7" s="20"/>
      <c r="AN7" s="20"/>
      <c r="AO7" s="20"/>
      <c r="AP7" s="20"/>
      <c r="AQ7" s="20"/>
    </row>
    <row r="8" spans="2:43" x14ac:dyDescent="0.2">
      <c r="B8" s="64"/>
      <c r="C8" s="19" t="s">
        <v>47</v>
      </c>
      <c r="D8" s="29">
        <v>152389</v>
      </c>
      <c r="E8" s="30">
        <v>151924</v>
      </c>
      <c r="F8" s="30">
        <v>151924</v>
      </c>
      <c r="G8" s="29">
        <v>1268302</v>
      </c>
      <c r="H8" s="30">
        <v>1221834</v>
      </c>
      <c r="I8" s="30">
        <v>1221834</v>
      </c>
      <c r="J8" s="29">
        <v>12846572828</v>
      </c>
      <c r="K8" s="30">
        <v>12555772673</v>
      </c>
      <c r="L8" s="30">
        <v>12555772673</v>
      </c>
      <c r="N8" s="67"/>
      <c r="O8" s="7">
        <v>5</v>
      </c>
      <c r="P8" s="8">
        <f t="shared" si="3"/>
        <v>1</v>
      </c>
      <c r="Q8" s="8">
        <f t="shared" si="0"/>
        <v>0.9969485986521337</v>
      </c>
      <c r="R8" s="8">
        <f t="shared" si="0"/>
        <v>0.9969485986521337</v>
      </c>
      <c r="S8" s="8">
        <f t="shared" si="4"/>
        <v>1</v>
      </c>
      <c r="T8" s="8">
        <f t="shared" si="4"/>
        <v>0.96336203837887191</v>
      </c>
      <c r="U8" s="8">
        <f t="shared" si="1"/>
        <v>0.96336203837887191</v>
      </c>
      <c r="V8" s="8">
        <f t="shared" si="5"/>
        <v>1</v>
      </c>
      <c r="W8" s="8">
        <f t="shared" si="2"/>
        <v>0.97736360047979642</v>
      </c>
      <c r="X8" s="45">
        <f t="shared" si="2"/>
        <v>0.97736360047979642</v>
      </c>
      <c r="Y8" s="8"/>
      <c r="Z8" s="64"/>
      <c r="AA8" s="5">
        <f t="shared" si="6"/>
        <v>0.9969485986521337</v>
      </c>
      <c r="AB8" s="3">
        <f t="shared" si="7"/>
        <v>1.0115362657409654</v>
      </c>
      <c r="AC8" s="3">
        <f t="shared" si="8"/>
        <v>1.0096726141650645</v>
      </c>
      <c r="AD8" s="3">
        <f t="shared" si="9"/>
        <v>0.9969485986521337</v>
      </c>
      <c r="AJ8" s="11"/>
      <c r="AK8" s="19"/>
      <c r="AL8" s="20"/>
      <c r="AM8" s="20"/>
      <c r="AN8" s="20"/>
      <c r="AO8" s="20"/>
      <c r="AP8" s="20"/>
      <c r="AQ8" s="20"/>
    </row>
    <row r="9" spans="2:43" x14ac:dyDescent="0.2">
      <c r="B9" s="64"/>
      <c r="C9" s="19" t="s">
        <v>48</v>
      </c>
      <c r="D9" s="31">
        <v>274</v>
      </c>
      <c r="E9" s="30">
        <v>220</v>
      </c>
      <c r="F9" s="30">
        <v>220</v>
      </c>
      <c r="G9" s="31">
        <v>1382</v>
      </c>
      <c r="H9" s="30">
        <v>723</v>
      </c>
      <c r="I9" s="30">
        <v>723</v>
      </c>
      <c r="J9" s="27">
        <v>44643</v>
      </c>
      <c r="K9" s="27">
        <v>17184</v>
      </c>
      <c r="L9" s="27">
        <v>17184</v>
      </c>
      <c r="N9" s="67"/>
      <c r="O9" s="7">
        <v>6</v>
      </c>
      <c r="P9" s="8">
        <f t="shared" si="3"/>
        <v>1</v>
      </c>
      <c r="Q9" s="8">
        <f t="shared" si="0"/>
        <v>0.8029197080291971</v>
      </c>
      <c r="R9" s="8">
        <f t="shared" si="0"/>
        <v>0.8029197080291971</v>
      </c>
      <c r="S9" s="8">
        <f t="shared" si="4"/>
        <v>1.0598159509202454</v>
      </c>
      <c r="T9" s="8">
        <f t="shared" si="4"/>
        <v>0.55444785276073616</v>
      </c>
      <c r="U9" s="8">
        <f t="shared" si="1"/>
        <v>0.55444785276073616</v>
      </c>
      <c r="V9" s="8">
        <f t="shared" si="5"/>
        <v>1.0168553401817644</v>
      </c>
      <c r="W9" s="8">
        <f t="shared" si="2"/>
        <v>0.39140833200464659</v>
      </c>
      <c r="X9" s="45">
        <f t="shared" si="2"/>
        <v>0.39140833200464659</v>
      </c>
      <c r="Y9" s="8"/>
      <c r="Z9" s="64"/>
      <c r="AA9" s="5">
        <f t="shared" si="6"/>
        <v>0.8029197080291971</v>
      </c>
      <c r="AB9" s="3">
        <f t="shared" si="7"/>
        <v>1.1934306569343065</v>
      </c>
      <c r="AC9" s="3">
        <f t="shared" si="8"/>
        <v>0.86861313868613144</v>
      </c>
      <c r="AD9" s="3">
        <f t="shared" si="9"/>
        <v>0.8029197080291971</v>
      </c>
      <c r="AJ9" s="11"/>
      <c r="AK9" s="19"/>
      <c r="AL9" s="20"/>
      <c r="AM9" s="20"/>
      <c r="AN9" s="20"/>
      <c r="AO9" s="20"/>
      <c r="AP9" s="20"/>
      <c r="AQ9" s="20"/>
    </row>
    <row r="10" spans="2:43" x14ac:dyDescent="0.2">
      <c r="B10" s="64"/>
      <c r="C10" s="19" t="s">
        <v>49</v>
      </c>
      <c r="D10" s="29">
        <v>6313</v>
      </c>
      <c r="E10" s="30">
        <v>6279</v>
      </c>
      <c r="F10" s="30">
        <v>5549</v>
      </c>
      <c r="G10" s="29">
        <v>52458</v>
      </c>
      <c r="H10" s="30">
        <v>51255</v>
      </c>
      <c r="I10" s="30">
        <v>46693</v>
      </c>
      <c r="J10" s="27">
        <v>41283537</v>
      </c>
      <c r="K10" s="27">
        <v>40888986</v>
      </c>
      <c r="L10" s="27">
        <v>38900428</v>
      </c>
      <c r="N10" s="67"/>
      <c r="O10" s="7">
        <v>7</v>
      </c>
      <c r="P10" s="8">
        <f t="shared" si="3"/>
        <v>1</v>
      </c>
      <c r="Q10" s="8">
        <f t="shared" si="0"/>
        <v>0.99461428797718987</v>
      </c>
      <c r="R10" s="8">
        <f t="shared" si="0"/>
        <v>0.87897988278156181</v>
      </c>
      <c r="S10" s="8">
        <f t="shared" si="4"/>
        <v>1</v>
      </c>
      <c r="T10" s="8">
        <f t="shared" si="4"/>
        <v>0.97706736818025852</v>
      </c>
      <c r="U10" s="8">
        <f t="shared" si="1"/>
        <v>0.89010255823706586</v>
      </c>
      <c r="V10" s="8">
        <f t="shared" si="5"/>
        <v>1</v>
      </c>
      <c r="W10" s="8">
        <f t="shared" si="2"/>
        <v>0.99044289737093016</v>
      </c>
      <c r="X10" s="45">
        <f t="shared" si="2"/>
        <v>0.94227459241198253</v>
      </c>
      <c r="Y10" s="8"/>
      <c r="Z10" s="64"/>
      <c r="AA10" s="5">
        <f t="shared" si="6"/>
        <v>0.87897988278156181</v>
      </c>
      <c r="AB10" s="3">
        <f t="shared" si="7"/>
        <v>1.2081419293521305</v>
      </c>
      <c r="AC10" s="3">
        <f t="shared" si="8"/>
        <v>0.95121178520513228</v>
      </c>
      <c r="AD10" s="3">
        <f t="shared" si="9"/>
        <v>0.87897988278156181</v>
      </c>
      <c r="AJ10" s="11"/>
      <c r="AK10" s="19"/>
      <c r="AL10" s="20"/>
      <c r="AM10" s="20"/>
      <c r="AN10" s="20"/>
      <c r="AO10" s="20"/>
      <c r="AP10" s="20"/>
      <c r="AQ10" s="20"/>
    </row>
    <row r="11" spans="2:43" x14ac:dyDescent="0.2">
      <c r="B11" s="64"/>
      <c r="C11" s="19" t="s">
        <v>50</v>
      </c>
      <c r="D11" s="29">
        <v>720</v>
      </c>
      <c r="E11" s="30">
        <v>720</v>
      </c>
      <c r="F11" s="30">
        <v>697</v>
      </c>
      <c r="G11" s="29">
        <v>3240</v>
      </c>
      <c r="H11" s="30">
        <v>960</v>
      </c>
      <c r="I11" s="30">
        <v>1328</v>
      </c>
      <c r="J11" s="27">
        <v>7920</v>
      </c>
      <c r="K11" s="27">
        <v>2520</v>
      </c>
      <c r="L11" s="27">
        <v>4222</v>
      </c>
      <c r="N11" s="67"/>
      <c r="O11" s="7">
        <v>8</v>
      </c>
      <c r="P11" s="8">
        <f t="shared" si="3"/>
        <v>1</v>
      </c>
      <c r="Q11" s="8">
        <f t="shared" si="0"/>
        <v>1</v>
      </c>
      <c r="R11" s="8">
        <f t="shared" si="0"/>
        <v>0.96805555555555556</v>
      </c>
      <c r="S11" s="8">
        <f>G11/$G20</f>
        <v>1</v>
      </c>
      <c r="T11" s="8">
        <f t="shared" si="4"/>
        <v>0.29629629629629628</v>
      </c>
      <c r="U11" s="8">
        <f t="shared" si="1"/>
        <v>0.40987654320987654</v>
      </c>
      <c r="V11" s="8">
        <f>J11/$J11</f>
        <v>1</v>
      </c>
      <c r="W11" s="8">
        <f>K11/$J11</f>
        <v>0.31818181818181818</v>
      </c>
      <c r="X11" s="45">
        <f>L11/$J11</f>
        <v>0.53308080808080804</v>
      </c>
      <c r="Y11" s="8"/>
      <c r="Z11" s="64"/>
      <c r="AA11" s="5">
        <f t="shared" si="6"/>
        <v>0.96805555555555556</v>
      </c>
      <c r="AB11" s="3">
        <f t="shared" si="7"/>
        <v>1</v>
      </c>
      <c r="AC11" s="3">
        <f t="shared" si="8"/>
        <v>1</v>
      </c>
      <c r="AD11" s="3">
        <f t="shared" si="9"/>
        <v>0.96805555555555556</v>
      </c>
      <c r="AJ11" s="11"/>
      <c r="AK11" s="21"/>
      <c r="AL11" s="20"/>
      <c r="AM11" s="20"/>
      <c r="AN11" s="20"/>
      <c r="AO11" s="20"/>
      <c r="AP11" s="20"/>
      <c r="AQ11" s="20"/>
    </row>
    <row r="12" spans="2:43" x14ac:dyDescent="0.2">
      <c r="B12" s="64"/>
      <c r="C12" s="7" t="s">
        <v>8</v>
      </c>
      <c r="N12" s="67"/>
      <c r="O12" s="7">
        <v>9</v>
      </c>
      <c r="P12" s="8">
        <f>AVERAGE(P4:P11)</f>
        <v>1</v>
      </c>
      <c r="Q12" s="8">
        <f t="shared" ref="Q12:X12" si="10">AVERAGE(Q4:Q11)</f>
        <v>0.86084974521779956</v>
      </c>
      <c r="R12" s="9">
        <f t="shared" si="10"/>
        <v>0.7666493413506672</v>
      </c>
      <c r="S12" s="8">
        <f t="shared" si="10"/>
        <v>1.1164913198546649</v>
      </c>
      <c r="T12" s="8">
        <f t="shared" si="10"/>
        <v>0.67625662875938986</v>
      </c>
      <c r="U12" s="8">
        <f t="shared" si="10"/>
        <v>0.64618225148328423</v>
      </c>
      <c r="V12" s="8">
        <f t="shared" si="10"/>
        <v>1.1143345688125885</v>
      </c>
      <c r="W12" s="8">
        <f t="shared" si="10"/>
        <v>0.58739905423428584</v>
      </c>
      <c r="X12" s="45">
        <f t="shared" si="10"/>
        <v>0.65471869566476104</v>
      </c>
      <c r="Y12" s="8"/>
      <c r="Z12" s="64"/>
      <c r="AA12" s="5">
        <f t="shared" si="6"/>
        <v>0.7666493413506672</v>
      </c>
      <c r="AB12" s="3">
        <f t="shared" si="7"/>
        <v>1.0259434103380576</v>
      </c>
      <c r="AC12" s="3">
        <f t="shared" si="8"/>
        <v>0.8958691189747543</v>
      </c>
      <c r="AD12" s="3">
        <f t="shared" si="9"/>
        <v>0.7666493413506672</v>
      </c>
      <c r="AE12" s="5">
        <f>1/AA12</f>
        <v>1.3043773027160244</v>
      </c>
      <c r="AJ12" s="11"/>
      <c r="AK12" s="19"/>
      <c r="AL12" s="20"/>
      <c r="AM12" s="20"/>
      <c r="AN12" s="20"/>
      <c r="AO12" s="20"/>
      <c r="AP12" s="20"/>
      <c r="AQ12" s="20"/>
    </row>
    <row r="13" spans="2:43" ht="16" customHeight="1" x14ac:dyDescent="0.2">
      <c r="B13" s="65" t="s">
        <v>16</v>
      </c>
      <c r="C13" s="19" t="s">
        <v>51</v>
      </c>
      <c r="D13" s="29">
        <v>1171</v>
      </c>
      <c r="E13" s="30">
        <v>1079</v>
      </c>
      <c r="F13" s="30">
        <v>891</v>
      </c>
      <c r="G13" s="29">
        <v>6398</v>
      </c>
      <c r="H13" s="30">
        <v>1950</v>
      </c>
      <c r="I13" s="30">
        <v>1831</v>
      </c>
      <c r="J13" s="29">
        <v>468086</v>
      </c>
      <c r="K13" s="30">
        <v>130080</v>
      </c>
      <c r="L13" s="30">
        <v>133146</v>
      </c>
      <c r="N13" s="66" t="s">
        <v>16</v>
      </c>
      <c r="O13" s="7">
        <v>1</v>
      </c>
      <c r="P13" s="8">
        <f>D13/$D4</f>
        <v>1.0812557710064634</v>
      </c>
      <c r="Q13" s="8">
        <f t="shared" ref="Q13:R20" si="11">E13/$D4</f>
        <v>0.9963065558633426</v>
      </c>
      <c r="R13" s="8">
        <f t="shared" si="11"/>
        <v>0.82271468144044324</v>
      </c>
      <c r="S13" s="8">
        <f>G13/$G13</f>
        <v>1</v>
      </c>
      <c r="T13" s="8">
        <f t="shared" ref="T13:U20" si="12">H13/$G13</f>
        <v>0.30478274460768989</v>
      </c>
      <c r="U13" s="8">
        <f t="shared" si="12"/>
        <v>0.28618318224445138</v>
      </c>
      <c r="V13" s="8">
        <f>J13/$J22</f>
        <v>1.0202842320938141</v>
      </c>
      <c r="W13" s="8">
        <f t="shared" ref="W13:X20" si="13">K13/$J22</f>
        <v>0.28353459174331924</v>
      </c>
      <c r="X13" s="45">
        <f t="shared" si="13"/>
        <v>0.29021753345830248</v>
      </c>
      <c r="Y13" s="8"/>
      <c r="Z13" s="64" t="s">
        <v>6</v>
      </c>
      <c r="AA13" s="3">
        <f>U4</f>
        <v>0.65551734917161608</v>
      </c>
      <c r="AB13" s="5">
        <f>U13</f>
        <v>0.28618318224445138</v>
      </c>
      <c r="AC13" s="3">
        <f>U22</f>
        <v>0.31134729603000938</v>
      </c>
      <c r="AD13" s="3">
        <f t="shared" si="9"/>
        <v>0.28618318224445138</v>
      </c>
      <c r="AJ13" s="11"/>
      <c r="AK13" s="19"/>
      <c r="AL13" s="20"/>
      <c r="AM13" s="20"/>
      <c r="AN13" s="20"/>
      <c r="AO13" s="20"/>
      <c r="AP13" s="20"/>
      <c r="AQ13" s="20"/>
    </row>
    <row r="14" spans="2:43" x14ac:dyDescent="0.2">
      <c r="B14" s="64"/>
      <c r="C14" s="19" t="s">
        <v>52</v>
      </c>
      <c r="D14" s="29">
        <v>2073</v>
      </c>
      <c r="E14" s="30">
        <v>1963</v>
      </c>
      <c r="F14" s="30">
        <v>1699</v>
      </c>
      <c r="G14" s="29">
        <v>12853</v>
      </c>
      <c r="H14" s="30">
        <v>3596</v>
      </c>
      <c r="I14" s="30">
        <v>3422</v>
      </c>
      <c r="J14" s="29">
        <v>842133</v>
      </c>
      <c r="K14" s="30">
        <v>229704</v>
      </c>
      <c r="L14" s="30">
        <v>233236</v>
      </c>
      <c r="N14" s="67"/>
      <c r="O14" s="7">
        <v>2</v>
      </c>
      <c r="P14" s="8">
        <f t="shared" ref="P14:P20" si="14">D14/$D5</f>
        <v>1.0517503805175039</v>
      </c>
      <c r="Q14" s="8">
        <f t="shared" si="11"/>
        <v>0.99594114662607813</v>
      </c>
      <c r="R14" s="8">
        <f t="shared" si="11"/>
        <v>0.86199898528665653</v>
      </c>
      <c r="S14" s="8">
        <f t="shared" ref="S14:S20" si="15">G14/$G14</f>
        <v>1</v>
      </c>
      <c r="T14" s="8">
        <f t="shared" si="12"/>
        <v>0.27977903991286079</v>
      </c>
      <c r="U14" s="8">
        <f t="shared" si="12"/>
        <v>0.26624134443320624</v>
      </c>
      <c r="V14" s="8">
        <f t="shared" ref="V14:V20" si="16">J14/$J23</f>
        <v>1.0055559535750107</v>
      </c>
      <c r="W14" s="8">
        <f t="shared" si="13"/>
        <v>0.27427998280555954</v>
      </c>
      <c r="X14" s="45">
        <f t="shared" si="13"/>
        <v>0.27849739695276304</v>
      </c>
      <c r="Y14" s="8"/>
      <c r="Z14" s="64"/>
      <c r="AA14" s="3">
        <f t="shared" ref="AA14:AA21" si="17">U5</f>
        <v>0.5970590523613164</v>
      </c>
      <c r="AB14" s="5">
        <f t="shared" ref="AB14:AB21" si="18">U14</f>
        <v>0.26624134443320624</v>
      </c>
      <c r="AC14" s="3">
        <f t="shared" ref="AC14:AC21" si="19">U23</f>
        <v>0.28491402785341946</v>
      </c>
      <c r="AD14" s="3">
        <f t="shared" si="9"/>
        <v>0.26624134443320624</v>
      </c>
      <c r="AJ14"/>
      <c r="AK14" s="19"/>
      <c r="AL14" s="20"/>
      <c r="AM14" s="20"/>
      <c r="AN14" s="20"/>
      <c r="AO14" s="20"/>
      <c r="AP14" s="20"/>
      <c r="AQ14" s="20"/>
    </row>
    <row r="15" spans="2:43" x14ac:dyDescent="0.2">
      <c r="B15" s="64"/>
      <c r="C15" s="19" t="s">
        <v>53</v>
      </c>
      <c r="D15" s="29">
        <v>2906</v>
      </c>
      <c r="E15" s="30">
        <v>3936</v>
      </c>
      <c r="F15" s="30">
        <v>3786</v>
      </c>
      <c r="G15" s="29">
        <v>16673</v>
      </c>
      <c r="H15" s="30">
        <v>6394</v>
      </c>
      <c r="I15" s="30">
        <v>6274</v>
      </c>
      <c r="J15" s="29">
        <v>1284967</v>
      </c>
      <c r="K15" s="30">
        <v>1114276</v>
      </c>
      <c r="L15" s="30">
        <v>1114383</v>
      </c>
      <c r="N15" s="67"/>
      <c r="O15" s="7">
        <v>3</v>
      </c>
      <c r="P15" s="8">
        <f t="shared" si="14"/>
        <v>1.1224410969486289</v>
      </c>
      <c r="Q15" s="8">
        <f t="shared" si="11"/>
        <v>1.5202780996523755</v>
      </c>
      <c r="R15" s="8">
        <f t="shared" si="11"/>
        <v>1.4623406720741599</v>
      </c>
      <c r="S15" s="8">
        <f t="shared" si="15"/>
        <v>1</v>
      </c>
      <c r="T15" s="8">
        <f t="shared" si="12"/>
        <v>0.38349427217657289</v>
      </c>
      <c r="U15" s="8">
        <f t="shared" si="12"/>
        <v>0.37629700713728781</v>
      </c>
      <c r="V15" s="8">
        <f t="shared" si="16"/>
        <v>1.0671242546547743</v>
      </c>
      <c r="W15" s="8">
        <f t="shared" si="13"/>
        <v>0.9253708040593287</v>
      </c>
      <c r="X15" s="45">
        <f t="shared" si="13"/>
        <v>0.92545966415865266</v>
      </c>
      <c r="Y15" s="8"/>
      <c r="Z15" s="64"/>
      <c r="AA15" s="3">
        <f t="shared" si="17"/>
        <v>0.70245306783422301</v>
      </c>
      <c r="AB15" s="5">
        <f t="shared" si="18"/>
        <v>0.37629700713728781</v>
      </c>
      <c r="AC15" s="3">
        <f t="shared" si="19"/>
        <v>0.43663407904996099</v>
      </c>
      <c r="AD15" s="3">
        <f t="shared" si="9"/>
        <v>0.37629700713728781</v>
      </c>
      <c r="AJ15" s="11"/>
      <c r="AK15" s="19"/>
      <c r="AL15" s="20"/>
      <c r="AM15" s="20"/>
      <c r="AN15" s="20"/>
      <c r="AO15" s="20"/>
      <c r="AP15" s="20"/>
      <c r="AQ15" s="20"/>
    </row>
    <row r="16" spans="2:43" x14ac:dyDescent="0.2">
      <c r="B16" s="64"/>
      <c r="C16" s="19" t="s">
        <v>54</v>
      </c>
      <c r="D16" s="29">
        <v>2535</v>
      </c>
      <c r="E16" s="30">
        <v>1902</v>
      </c>
      <c r="F16" s="30">
        <v>1522</v>
      </c>
      <c r="G16" s="29">
        <v>13153</v>
      </c>
      <c r="H16" s="30">
        <v>3679</v>
      </c>
      <c r="I16" s="30">
        <v>3297</v>
      </c>
      <c r="J16" s="29">
        <v>2488321</v>
      </c>
      <c r="K16" s="30">
        <v>398601</v>
      </c>
      <c r="L16" s="30">
        <v>310433</v>
      </c>
      <c r="N16" s="67"/>
      <c r="O16" s="7">
        <v>4</v>
      </c>
      <c r="P16" s="8">
        <f t="shared" si="14"/>
        <v>1.0782645682688219</v>
      </c>
      <c r="Q16" s="8">
        <f t="shared" si="11"/>
        <v>0.80901743938749471</v>
      </c>
      <c r="R16" s="8">
        <f t="shared" si="11"/>
        <v>0.64738409187579748</v>
      </c>
      <c r="S16" s="8">
        <f t="shared" si="15"/>
        <v>1</v>
      </c>
      <c r="T16" s="8">
        <f t="shared" si="12"/>
        <v>0.27970805139511901</v>
      </c>
      <c r="U16" s="8">
        <f t="shared" si="12"/>
        <v>0.25066524747205959</v>
      </c>
      <c r="V16" s="8">
        <f t="shared" si="16"/>
        <v>1.0366522617809204</v>
      </c>
      <c r="W16" s="8">
        <f t="shared" si="13"/>
        <v>0.16606001725586719</v>
      </c>
      <c r="X16" s="45">
        <f t="shared" si="13"/>
        <v>0.12932860012089939</v>
      </c>
      <c r="Y16" s="8"/>
      <c r="Z16" s="64"/>
      <c r="AA16" s="3">
        <f t="shared" si="17"/>
        <v>0.3966395499125675</v>
      </c>
      <c r="AB16" s="5">
        <f t="shared" si="18"/>
        <v>0.25066524747205959</v>
      </c>
      <c r="AC16" s="3">
        <f t="shared" si="19"/>
        <v>0.26123317874249219</v>
      </c>
      <c r="AD16" s="3">
        <f t="shared" si="9"/>
        <v>0.25066524747205959</v>
      </c>
      <c r="AJ16" s="11"/>
      <c r="AK16" s="19"/>
      <c r="AL16" s="20"/>
      <c r="AM16" s="20"/>
      <c r="AN16" s="20"/>
      <c r="AO16" s="20"/>
      <c r="AP16" s="20"/>
      <c r="AQ16" s="20"/>
    </row>
    <row r="17" spans="2:43" x14ac:dyDescent="0.2">
      <c r="B17" s="64"/>
      <c r="C17" s="19" t="s">
        <v>55</v>
      </c>
      <c r="D17" s="29">
        <v>152389</v>
      </c>
      <c r="E17" s="30">
        <v>154147</v>
      </c>
      <c r="F17" s="30">
        <v>157628</v>
      </c>
      <c r="G17" s="29">
        <v>1268302</v>
      </c>
      <c r="H17" s="30">
        <v>764968</v>
      </c>
      <c r="I17" s="30">
        <v>762801</v>
      </c>
      <c r="J17" s="29">
        <v>12846572828</v>
      </c>
      <c r="K17" s="30">
        <v>7952186144</v>
      </c>
      <c r="L17" s="30">
        <v>8159286069</v>
      </c>
      <c r="N17" s="67"/>
      <c r="O17" s="7">
        <v>5</v>
      </c>
      <c r="P17" s="8">
        <f t="shared" si="14"/>
        <v>1</v>
      </c>
      <c r="Q17" s="8">
        <f t="shared" si="11"/>
        <v>1.0115362657409654</v>
      </c>
      <c r="R17" s="8">
        <v>1.0115362657409654</v>
      </c>
      <c r="S17" s="8">
        <f t="shared" si="15"/>
        <v>1</v>
      </c>
      <c r="T17" s="8">
        <f t="shared" si="12"/>
        <v>0.60314341536952554</v>
      </c>
      <c r="U17" s="8">
        <f t="shared" si="12"/>
        <v>0.60143483176719736</v>
      </c>
      <c r="V17" s="8">
        <f t="shared" si="16"/>
        <v>1</v>
      </c>
      <c r="W17" s="8">
        <f t="shared" si="13"/>
        <v>0.61901226501963669</v>
      </c>
      <c r="X17" s="45">
        <v>0.61901226501963669</v>
      </c>
      <c r="Y17" s="8"/>
      <c r="Z17" s="64"/>
      <c r="AA17" s="3">
        <f t="shared" si="17"/>
        <v>0.96336203837887191</v>
      </c>
      <c r="AB17" s="5">
        <f t="shared" si="18"/>
        <v>0.60143483176719736</v>
      </c>
      <c r="AC17" s="3">
        <f t="shared" si="19"/>
        <v>0.60402490889393856</v>
      </c>
      <c r="AD17" s="3">
        <f t="shared" si="9"/>
        <v>0.60143483176719736</v>
      </c>
      <c r="AJ17" s="11"/>
      <c r="AK17" s="19"/>
      <c r="AL17" s="20"/>
      <c r="AM17" s="20"/>
      <c r="AN17" s="20"/>
      <c r="AO17" s="20"/>
      <c r="AP17" s="20"/>
      <c r="AQ17" s="20"/>
    </row>
    <row r="18" spans="2:43" x14ac:dyDescent="0.2">
      <c r="B18" s="64"/>
      <c r="C18" s="19" t="s">
        <v>56</v>
      </c>
      <c r="D18" s="31">
        <v>278</v>
      </c>
      <c r="E18" s="30">
        <v>327</v>
      </c>
      <c r="F18" s="30">
        <v>327</v>
      </c>
      <c r="G18" s="31">
        <v>1304</v>
      </c>
      <c r="H18" s="30">
        <v>490</v>
      </c>
      <c r="I18" s="30">
        <v>490</v>
      </c>
      <c r="J18" s="27">
        <v>43903</v>
      </c>
      <c r="K18" s="27">
        <v>26539</v>
      </c>
      <c r="L18" s="27">
        <v>26539</v>
      </c>
      <c r="N18" s="67"/>
      <c r="O18" s="7">
        <v>6</v>
      </c>
      <c r="P18" s="8">
        <f t="shared" si="14"/>
        <v>1.0145985401459854</v>
      </c>
      <c r="Q18" s="8">
        <f t="shared" si="11"/>
        <v>1.1934306569343065</v>
      </c>
      <c r="R18" s="8">
        <f t="shared" si="11"/>
        <v>1.1934306569343065</v>
      </c>
      <c r="S18" s="8">
        <f t="shared" si="15"/>
        <v>1</v>
      </c>
      <c r="T18" s="8">
        <f t="shared" si="12"/>
        <v>0.37576687116564417</v>
      </c>
      <c r="U18" s="8">
        <f t="shared" si="12"/>
        <v>0.37576687116564417</v>
      </c>
      <c r="V18" s="8">
        <f t="shared" si="16"/>
        <v>1</v>
      </c>
      <c r="W18" s="8">
        <f t="shared" si="13"/>
        <v>0.60449172038357291</v>
      </c>
      <c r="X18" s="45">
        <f t="shared" si="13"/>
        <v>0.60449172038357291</v>
      </c>
      <c r="Y18" s="8"/>
      <c r="Z18" s="64"/>
      <c r="AA18" s="3">
        <f t="shared" si="17"/>
        <v>0.55444785276073616</v>
      </c>
      <c r="AB18" s="5">
        <f t="shared" si="18"/>
        <v>0.37576687116564417</v>
      </c>
      <c r="AC18" s="3">
        <f t="shared" si="19"/>
        <v>0.41334355828220859</v>
      </c>
      <c r="AD18" s="3">
        <f t="shared" si="9"/>
        <v>0.37576687116564417</v>
      </c>
      <c r="AJ18" s="11"/>
      <c r="AK18" s="19"/>
      <c r="AL18" s="20"/>
      <c r="AM18" s="20"/>
      <c r="AN18" s="20"/>
      <c r="AO18" s="20"/>
      <c r="AP18" s="20"/>
      <c r="AQ18" s="20"/>
    </row>
    <row r="19" spans="2:43" x14ac:dyDescent="0.2">
      <c r="B19" s="64"/>
      <c r="C19" s="19" t="s">
        <v>57</v>
      </c>
      <c r="D19" s="29">
        <v>6313</v>
      </c>
      <c r="E19" s="30">
        <v>7627</v>
      </c>
      <c r="F19" s="30">
        <v>7627</v>
      </c>
      <c r="G19" s="29">
        <v>52458</v>
      </c>
      <c r="H19" s="30">
        <v>28534</v>
      </c>
      <c r="I19" s="30">
        <v>28534</v>
      </c>
      <c r="J19" s="27">
        <v>41283537</v>
      </c>
      <c r="K19" s="27">
        <v>26107993</v>
      </c>
      <c r="L19" s="27">
        <v>26107993</v>
      </c>
      <c r="N19" s="67"/>
      <c r="O19" s="7">
        <v>7</v>
      </c>
      <c r="P19" s="8">
        <f t="shared" si="14"/>
        <v>1</v>
      </c>
      <c r="Q19" s="8">
        <f t="shared" si="11"/>
        <v>1.2081419293521305</v>
      </c>
      <c r="R19" s="8">
        <f t="shared" si="11"/>
        <v>1.2081419293521305</v>
      </c>
      <c r="S19" s="8">
        <f t="shared" si="15"/>
        <v>1</v>
      </c>
      <c r="T19" s="8">
        <f t="shared" si="12"/>
        <v>0.54393991383583062</v>
      </c>
      <c r="U19" s="8">
        <f t="shared" si="12"/>
        <v>0.54393991383583062</v>
      </c>
      <c r="V19" s="8">
        <f t="shared" si="16"/>
        <v>1</v>
      </c>
      <c r="W19" s="8">
        <f t="shared" si="13"/>
        <v>0.63240688412913848</v>
      </c>
      <c r="X19" s="45">
        <f t="shared" si="13"/>
        <v>0.63240688412913848</v>
      </c>
      <c r="Y19" s="8"/>
      <c r="Z19" s="64"/>
      <c r="AA19" s="3">
        <f t="shared" si="17"/>
        <v>0.89010255823706586</v>
      </c>
      <c r="AB19" s="5">
        <f t="shared" si="18"/>
        <v>0.54393991383583062</v>
      </c>
      <c r="AC19" s="3">
        <f t="shared" si="19"/>
        <v>0.57790994700522325</v>
      </c>
      <c r="AD19" s="3">
        <f t="shared" si="9"/>
        <v>0.54393991383583062</v>
      </c>
      <c r="AJ19" s="11"/>
      <c r="AK19" s="19"/>
      <c r="AL19" s="20"/>
      <c r="AM19" s="20"/>
      <c r="AN19" s="20"/>
      <c r="AO19" s="20"/>
      <c r="AP19" s="20"/>
      <c r="AQ19" s="20"/>
    </row>
    <row r="20" spans="2:43" x14ac:dyDescent="0.2">
      <c r="B20" s="64"/>
      <c r="C20" s="19" t="s">
        <v>58</v>
      </c>
      <c r="D20" s="29">
        <v>720</v>
      </c>
      <c r="E20" s="30">
        <v>720</v>
      </c>
      <c r="F20" s="30">
        <v>720</v>
      </c>
      <c r="G20" s="29">
        <v>3240</v>
      </c>
      <c r="H20" s="30">
        <v>960</v>
      </c>
      <c r="I20" s="30">
        <v>960</v>
      </c>
      <c r="J20" s="27">
        <v>7920</v>
      </c>
      <c r="K20" s="27">
        <v>2520</v>
      </c>
      <c r="L20" s="27">
        <v>2520</v>
      </c>
      <c r="N20" s="67"/>
      <c r="O20" s="7">
        <v>8</v>
      </c>
      <c r="P20" s="8">
        <f t="shared" si="14"/>
        <v>1</v>
      </c>
      <c r="Q20" s="8">
        <f t="shared" si="11"/>
        <v>1</v>
      </c>
      <c r="R20" s="8">
        <f t="shared" si="11"/>
        <v>1</v>
      </c>
      <c r="S20" s="8">
        <f t="shared" si="15"/>
        <v>1</v>
      </c>
      <c r="T20" s="8">
        <f t="shared" si="12"/>
        <v>0.29629629629629628</v>
      </c>
      <c r="U20" s="8">
        <f t="shared" si="12"/>
        <v>0.29629629629629628</v>
      </c>
      <c r="V20" s="8">
        <f t="shared" si="16"/>
        <v>1</v>
      </c>
      <c r="W20" s="8">
        <f t="shared" si="13"/>
        <v>0.31818181818181818</v>
      </c>
      <c r="X20" s="45">
        <f t="shared" si="13"/>
        <v>0.31818181818181818</v>
      </c>
      <c r="Y20" s="8"/>
      <c r="Z20" s="64"/>
      <c r="AA20" s="3">
        <f t="shared" si="17"/>
        <v>0.40987654320987654</v>
      </c>
      <c r="AB20" s="5">
        <f t="shared" si="18"/>
        <v>0.29629629629629628</v>
      </c>
      <c r="AC20" s="3">
        <f t="shared" si="19"/>
        <v>0.29629629629629628</v>
      </c>
      <c r="AD20" s="3">
        <f t="shared" si="9"/>
        <v>0.29629629629629628</v>
      </c>
      <c r="AJ20" s="11"/>
      <c r="AK20" s="19"/>
      <c r="AL20" s="20"/>
      <c r="AM20" s="20"/>
      <c r="AN20" s="20"/>
      <c r="AO20" s="20"/>
      <c r="AP20" s="20"/>
      <c r="AQ20" s="20"/>
    </row>
    <row r="21" spans="2:43" x14ac:dyDescent="0.2">
      <c r="B21" s="64"/>
      <c r="C21" s="7" t="s">
        <v>8</v>
      </c>
      <c r="N21" s="67"/>
      <c r="O21" s="7">
        <v>9</v>
      </c>
      <c r="P21" s="8">
        <f>AVERAGE(P13:P20)</f>
        <v>1.0435387946109254</v>
      </c>
      <c r="Q21" s="8">
        <f t="shared" ref="Q21:X21" si="20">AVERAGE(Q13:Q20)</f>
        <v>1.0918315116945867</v>
      </c>
      <c r="R21" s="8">
        <f t="shared" si="20"/>
        <v>1.0259434103380576</v>
      </c>
      <c r="S21" s="8">
        <f t="shared" si="20"/>
        <v>1</v>
      </c>
      <c r="T21" s="8">
        <f t="shared" si="20"/>
        <v>0.38336382559494236</v>
      </c>
      <c r="U21" s="9">
        <f t="shared" si="20"/>
        <v>0.37460308679399668</v>
      </c>
      <c r="V21" s="8">
        <f t="shared" si="20"/>
        <v>1.0162020877630651</v>
      </c>
      <c r="W21" s="8">
        <f t="shared" si="20"/>
        <v>0.47791726044728011</v>
      </c>
      <c r="X21" s="45">
        <f t="shared" si="20"/>
        <v>0.47469948530059791</v>
      </c>
      <c r="Y21" s="8"/>
      <c r="Z21" s="64"/>
      <c r="AA21" s="3">
        <f t="shared" si="17"/>
        <v>0.64618225148328423</v>
      </c>
      <c r="AB21" s="5">
        <f t="shared" si="18"/>
        <v>0.37460308679399668</v>
      </c>
      <c r="AC21" s="3">
        <f t="shared" si="19"/>
        <v>0.39821291151919358</v>
      </c>
      <c r="AD21" s="3">
        <f t="shared" si="9"/>
        <v>0.37460308679399668</v>
      </c>
      <c r="AE21" s="5">
        <f>1/AB21</f>
        <v>2.6694921511683223</v>
      </c>
      <c r="AJ21" s="11"/>
      <c r="AK21" s="19"/>
      <c r="AL21" s="20"/>
      <c r="AM21" s="20"/>
      <c r="AN21" s="20"/>
      <c r="AO21" s="20"/>
      <c r="AP21" s="20"/>
      <c r="AQ21" s="20"/>
    </row>
    <row r="22" spans="2:43" ht="16" customHeight="1" x14ac:dyDescent="0.2">
      <c r="B22" s="65" t="s">
        <v>17</v>
      </c>
      <c r="C22" s="19" t="s">
        <v>59</v>
      </c>
      <c r="D22" s="29">
        <v>1129</v>
      </c>
      <c r="E22" s="30">
        <v>1022</v>
      </c>
      <c r="F22" s="30">
        <v>1005</v>
      </c>
      <c r="G22" s="29">
        <v>6446</v>
      </c>
      <c r="H22" s="30">
        <v>1991</v>
      </c>
      <c r="I22" s="30">
        <v>1992</v>
      </c>
      <c r="J22" s="29">
        <v>458780</v>
      </c>
      <c r="K22" s="30">
        <v>125940</v>
      </c>
      <c r="L22" s="30">
        <v>125832</v>
      </c>
      <c r="N22" s="66" t="s">
        <v>17</v>
      </c>
      <c r="O22" s="7">
        <v>1</v>
      </c>
      <c r="P22" s="8">
        <f>D22/$D4</f>
        <v>1.0424746075715605</v>
      </c>
      <c r="Q22" s="8">
        <f t="shared" ref="Q22:R29" si="21">E22/$D4</f>
        <v>0.94367497691597413</v>
      </c>
      <c r="R22" s="8">
        <f t="shared" si="21"/>
        <v>0.92797783933518008</v>
      </c>
      <c r="S22" s="8">
        <f>G22/$G13</f>
        <v>1.0075023444826507</v>
      </c>
      <c r="T22" s="8">
        <f t="shared" ref="T22:U29" si="22">H22/$G13</f>
        <v>0.3111909971866208</v>
      </c>
      <c r="U22" s="8">
        <f t="shared" si="22"/>
        <v>0.31134729603000938</v>
      </c>
      <c r="V22" s="8">
        <f>J22/$J22</f>
        <v>1</v>
      </c>
      <c r="W22" s="8">
        <f t="shared" ref="W22:X29" si="23">K22/$J22</f>
        <v>0.27451065870351804</v>
      </c>
      <c r="X22" s="45">
        <f t="shared" si="23"/>
        <v>0.27427525175465367</v>
      </c>
      <c r="Y22" s="8"/>
      <c r="Z22" s="64" t="s">
        <v>18</v>
      </c>
      <c r="AA22" s="3">
        <f>X4</f>
        <v>0.78941976546492876</v>
      </c>
      <c r="AB22" s="3">
        <f>X13</f>
        <v>0.29021753345830248</v>
      </c>
      <c r="AC22" s="5">
        <f>X22</f>
        <v>0.27427525175465367</v>
      </c>
      <c r="AD22" s="3">
        <f t="shared" si="9"/>
        <v>0.27427525175465367</v>
      </c>
      <c r="AJ22" s="11"/>
      <c r="AK22" s="21"/>
      <c r="AL22" s="20"/>
      <c r="AM22" s="20"/>
      <c r="AN22" s="20"/>
      <c r="AO22" s="20"/>
      <c r="AP22" s="20"/>
      <c r="AQ22" s="20"/>
    </row>
    <row r="23" spans="2:43" x14ac:dyDescent="0.2">
      <c r="B23" s="64"/>
      <c r="C23" s="19" t="s">
        <v>60</v>
      </c>
      <c r="D23" s="29">
        <v>2052</v>
      </c>
      <c r="E23" s="30">
        <v>1877</v>
      </c>
      <c r="F23" s="30">
        <v>1877</v>
      </c>
      <c r="G23" s="29">
        <v>12877</v>
      </c>
      <c r="H23" s="30">
        <v>3662</v>
      </c>
      <c r="I23" s="30">
        <v>3662</v>
      </c>
      <c r="J23" s="29">
        <v>837480</v>
      </c>
      <c r="K23" s="30">
        <v>222423</v>
      </c>
      <c r="L23" s="30">
        <v>222423</v>
      </c>
      <c r="N23" s="67"/>
      <c r="O23" s="7">
        <v>2</v>
      </c>
      <c r="P23" s="8">
        <f t="shared" ref="P23:P29" si="24">D23/$D5</f>
        <v>1.0410958904109588</v>
      </c>
      <c r="Q23" s="8">
        <f t="shared" si="21"/>
        <v>0.95230847285641806</v>
      </c>
      <c r="R23" s="8">
        <f t="shared" si="21"/>
        <v>0.95230847285641806</v>
      </c>
      <c r="S23" s="8">
        <f t="shared" ref="S23:S29" si="25">G23/$G14</f>
        <v>1.0018672683420213</v>
      </c>
      <c r="T23" s="8">
        <f t="shared" si="22"/>
        <v>0.28491402785341946</v>
      </c>
      <c r="U23" s="8">
        <f t="shared" si="22"/>
        <v>0.28491402785341946</v>
      </c>
      <c r="V23" s="8">
        <f t="shared" ref="V23:V29" si="26">J23/$J23</f>
        <v>1</v>
      </c>
      <c r="W23" s="8">
        <f t="shared" si="23"/>
        <v>0.26558604384582318</v>
      </c>
      <c r="X23" s="45">
        <f t="shared" si="23"/>
        <v>0.26558604384582318</v>
      </c>
      <c r="Y23" s="8"/>
      <c r="Z23" s="64"/>
      <c r="AA23" s="3">
        <f t="shared" ref="AA23:AA30" si="27">X5</f>
        <v>0.70357142857142863</v>
      </c>
      <c r="AB23" s="3">
        <f t="shared" ref="AB23:AB30" si="28">X14</f>
        <v>0.27849739695276304</v>
      </c>
      <c r="AC23" s="5">
        <f t="shared" ref="AC23:AC30" si="29">X23</f>
        <v>0.26558604384582318</v>
      </c>
      <c r="AD23" s="3">
        <f t="shared" si="9"/>
        <v>0.26558604384582318</v>
      </c>
      <c r="AJ23" s="11"/>
      <c r="AK23" s="19"/>
      <c r="AL23" s="20"/>
      <c r="AM23" s="20"/>
      <c r="AN23" s="20"/>
      <c r="AO23" s="20"/>
      <c r="AP23" s="20"/>
      <c r="AQ23" s="20"/>
    </row>
    <row r="24" spans="2:43" x14ac:dyDescent="0.2">
      <c r="B24" s="64"/>
      <c r="C24" s="19" t="s">
        <v>61</v>
      </c>
      <c r="D24" s="29">
        <v>2650</v>
      </c>
      <c r="E24" s="30">
        <v>2350</v>
      </c>
      <c r="F24" s="30">
        <v>2156</v>
      </c>
      <c r="G24" s="29">
        <v>16994</v>
      </c>
      <c r="H24" s="30">
        <v>7337</v>
      </c>
      <c r="I24" s="30">
        <v>7280</v>
      </c>
      <c r="J24" s="29">
        <v>1204140</v>
      </c>
      <c r="K24" s="30">
        <v>520885</v>
      </c>
      <c r="L24" s="30">
        <v>509919</v>
      </c>
      <c r="N24" s="67"/>
      <c r="O24" s="7">
        <v>3</v>
      </c>
      <c r="P24" s="8">
        <f t="shared" si="24"/>
        <v>1.0235612205484743</v>
      </c>
      <c r="Q24" s="8">
        <f t="shared" si="21"/>
        <v>0.90768636539204328</v>
      </c>
      <c r="R24" s="8">
        <f t="shared" si="21"/>
        <v>0.83275395905755123</v>
      </c>
      <c r="S24" s="8">
        <f t="shared" si="25"/>
        <v>1.0192526839800875</v>
      </c>
      <c r="T24" s="8">
        <f t="shared" si="22"/>
        <v>0.44005277994362141</v>
      </c>
      <c r="U24" s="8">
        <f t="shared" si="22"/>
        <v>0.43663407904996099</v>
      </c>
      <c r="V24" s="8">
        <f t="shared" si="26"/>
        <v>1</v>
      </c>
      <c r="W24" s="8">
        <f t="shared" si="23"/>
        <v>0.43257843772318832</v>
      </c>
      <c r="X24" s="45">
        <f t="shared" si="23"/>
        <v>0.42347152324480541</v>
      </c>
      <c r="Y24" s="8"/>
      <c r="Z24" s="64"/>
      <c r="AA24" s="3">
        <f t="shared" si="27"/>
        <v>0.71319032670619698</v>
      </c>
      <c r="AB24" s="3">
        <f t="shared" si="28"/>
        <v>0.92545966415865266</v>
      </c>
      <c r="AC24" s="5">
        <f t="shared" si="29"/>
        <v>0.42347152324480541</v>
      </c>
      <c r="AD24" s="3">
        <f t="shared" si="9"/>
        <v>0.42347152324480541</v>
      </c>
      <c r="AJ24" s="11"/>
      <c r="AK24" s="19"/>
      <c r="AL24" s="20"/>
      <c r="AM24" s="20"/>
      <c r="AN24" s="20"/>
      <c r="AO24" s="20"/>
      <c r="AP24" s="20"/>
      <c r="AQ24" s="20"/>
    </row>
    <row r="25" spans="2:43" x14ac:dyDescent="0.2">
      <c r="B25" s="64"/>
      <c r="C25" s="19" t="s">
        <v>62</v>
      </c>
      <c r="D25" s="29">
        <v>2379</v>
      </c>
      <c r="E25" s="30">
        <v>1789</v>
      </c>
      <c r="F25" s="30">
        <v>1468</v>
      </c>
      <c r="G25" s="29">
        <v>13219</v>
      </c>
      <c r="H25" s="30">
        <v>3805</v>
      </c>
      <c r="I25" s="30">
        <v>3436</v>
      </c>
      <c r="J25" s="29">
        <v>2400343</v>
      </c>
      <c r="K25" s="30">
        <v>393839</v>
      </c>
      <c r="L25" s="30">
        <v>292020</v>
      </c>
      <c r="N25" s="67"/>
      <c r="O25" s="7">
        <v>4</v>
      </c>
      <c r="P25" s="8">
        <f t="shared" si="24"/>
        <v>1.011909825606125</v>
      </c>
      <c r="Q25" s="8">
        <f t="shared" si="21"/>
        <v>0.76095278604849004</v>
      </c>
      <c r="R25" s="8">
        <f t="shared" si="21"/>
        <v>0.62441514249255636</v>
      </c>
      <c r="S25" s="8">
        <f t="shared" si="25"/>
        <v>1.0050178666463925</v>
      </c>
      <c r="T25" s="8">
        <f t="shared" si="22"/>
        <v>0.28928761499277733</v>
      </c>
      <c r="U25" s="8">
        <f t="shared" si="22"/>
        <v>0.26123317874249219</v>
      </c>
      <c r="V25" s="8">
        <f t="shared" si="26"/>
        <v>1</v>
      </c>
      <c r="W25" s="8">
        <f t="shared" si="23"/>
        <v>0.16407613411916547</v>
      </c>
      <c r="X25" s="45">
        <f t="shared" si="23"/>
        <v>0.1216576130994612</v>
      </c>
      <c r="Y25" s="8"/>
      <c r="Z25" s="64"/>
      <c r="AA25" s="3">
        <f t="shared" si="27"/>
        <v>0.18744071159830075</v>
      </c>
      <c r="AB25" s="3">
        <f t="shared" si="28"/>
        <v>0.12932860012089939</v>
      </c>
      <c r="AC25" s="5">
        <f t="shared" si="29"/>
        <v>0.1216576130994612</v>
      </c>
      <c r="AD25" s="3">
        <f t="shared" si="9"/>
        <v>0.1216576130994612</v>
      </c>
      <c r="AJ25"/>
      <c r="AK25" s="19"/>
      <c r="AL25" s="20"/>
      <c r="AM25" s="20"/>
      <c r="AN25" s="20"/>
      <c r="AO25" s="20"/>
      <c r="AP25" s="20"/>
      <c r="AQ25" s="20"/>
    </row>
    <row r="26" spans="2:43" x14ac:dyDescent="0.2">
      <c r="B26" s="64"/>
      <c r="C26" s="19" t="s">
        <v>63</v>
      </c>
      <c r="D26" s="29">
        <v>152389</v>
      </c>
      <c r="E26" s="30">
        <v>153863</v>
      </c>
      <c r="F26" s="30">
        <v>153863</v>
      </c>
      <c r="G26" s="29">
        <v>1268302</v>
      </c>
      <c r="H26" s="30">
        <v>766086</v>
      </c>
      <c r="I26" s="30">
        <v>766086</v>
      </c>
      <c r="J26" s="29">
        <v>12846572828</v>
      </c>
      <c r="K26" s="30">
        <v>7950729842</v>
      </c>
      <c r="L26" s="30">
        <v>7950729842</v>
      </c>
      <c r="N26" s="67"/>
      <c r="O26" s="7">
        <v>5</v>
      </c>
      <c r="P26" s="8">
        <f t="shared" si="24"/>
        <v>1</v>
      </c>
      <c r="Q26" s="8">
        <f t="shared" si="21"/>
        <v>1.0096726141650645</v>
      </c>
      <c r="R26" s="8">
        <f t="shared" si="21"/>
        <v>1.0096726141650645</v>
      </c>
      <c r="S26" s="8">
        <f t="shared" si="25"/>
        <v>1</v>
      </c>
      <c r="T26" s="8">
        <f t="shared" si="22"/>
        <v>0.60402490889393856</v>
      </c>
      <c r="U26" s="8">
        <f t="shared" si="22"/>
        <v>0.60402490889393856</v>
      </c>
      <c r="V26" s="8">
        <f t="shared" si="26"/>
        <v>1</v>
      </c>
      <c r="W26" s="8">
        <f t="shared" si="23"/>
        <v>0.61889890389060265</v>
      </c>
      <c r="X26" s="45">
        <f t="shared" si="23"/>
        <v>0.61889890389060265</v>
      </c>
      <c r="Y26" s="8"/>
      <c r="Z26" s="64"/>
      <c r="AA26" s="3">
        <f t="shared" si="27"/>
        <v>0.97736360047979642</v>
      </c>
      <c r="AB26" s="3">
        <f t="shared" si="28"/>
        <v>0.61901226501963669</v>
      </c>
      <c r="AC26" s="5">
        <f t="shared" si="29"/>
        <v>0.61889890389060265</v>
      </c>
      <c r="AD26" s="3">
        <f t="shared" si="9"/>
        <v>0.61889890389060265</v>
      </c>
      <c r="AJ26" s="11"/>
      <c r="AK26" s="19"/>
      <c r="AL26" s="20"/>
      <c r="AM26" s="20"/>
      <c r="AN26" s="20"/>
      <c r="AO26" s="20"/>
      <c r="AP26" s="20"/>
      <c r="AQ26" s="20"/>
    </row>
    <row r="27" spans="2:43" x14ac:dyDescent="0.2">
      <c r="B27" s="64"/>
      <c r="C27" s="19" t="s">
        <v>64</v>
      </c>
      <c r="D27" s="31">
        <v>278</v>
      </c>
      <c r="E27" s="30">
        <v>238</v>
      </c>
      <c r="F27" s="30">
        <v>238</v>
      </c>
      <c r="G27" s="31">
        <v>1304</v>
      </c>
      <c r="H27" s="30">
        <v>539</v>
      </c>
      <c r="I27" s="30">
        <v>539</v>
      </c>
      <c r="J27" s="27">
        <v>43903</v>
      </c>
      <c r="K27" s="27">
        <v>14276</v>
      </c>
      <c r="L27" s="27">
        <v>14276</v>
      </c>
      <c r="N27" s="67"/>
      <c r="O27" s="7">
        <v>6</v>
      </c>
      <c r="P27" s="8">
        <f t="shared" si="24"/>
        <v>1.0145985401459854</v>
      </c>
      <c r="Q27" s="8">
        <f t="shared" si="21"/>
        <v>0.86861313868613144</v>
      </c>
      <c r="R27" s="8">
        <f t="shared" si="21"/>
        <v>0.86861313868613144</v>
      </c>
      <c r="S27" s="8">
        <f t="shared" si="25"/>
        <v>1</v>
      </c>
      <c r="T27" s="8">
        <f t="shared" si="22"/>
        <v>0.41334355828220859</v>
      </c>
      <c r="U27" s="8">
        <f t="shared" si="22"/>
        <v>0.41334355828220859</v>
      </c>
      <c r="V27" s="8">
        <f t="shared" si="26"/>
        <v>1</v>
      </c>
      <c r="W27" s="8">
        <f t="shared" si="23"/>
        <v>0.32517140058765914</v>
      </c>
      <c r="X27" s="45">
        <f t="shared" si="23"/>
        <v>0.32517140058765914</v>
      </c>
      <c r="Y27" s="8"/>
      <c r="Z27" s="64"/>
      <c r="AA27" s="3">
        <f t="shared" si="27"/>
        <v>0.39140833200464659</v>
      </c>
      <c r="AB27" s="3">
        <f t="shared" si="28"/>
        <v>0.60449172038357291</v>
      </c>
      <c r="AC27" s="5">
        <f t="shared" si="29"/>
        <v>0.32517140058765914</v>
      </c>
      <c r="AD27" s="3">
        <f t="shared" si="9"/>
        <v>0.32517140058765914</v>
      </c>
      <c r="AJ27" s="11"/>
      <c r="AK27" s="19"/>
      <c r="AL27" s="20"/>
      <c r="AM27" s="20"/>
      <c r="AN27" s="20"/>
      <c r="AO27" s="20"/>
      <c r="AP27" s="20"/>
      <c r="AQ27" s="20"/>
    </row>
    <row r="28" spans="2:43" x14ac:dyDescent="0.2">
      <c r="B28" s="64"/>
      <c r="C28" s="19" t="s">
        <v>57</v>
      </c>
      <c r="D28" s="29">
        <v>6313</v>
      </c>
      <c r="E28" s="30">
        <v>6846</v>
      </c>
      <c r="F28" s="30">
        <v>6005</v>
      </c>
      <c r="G28" s="29">
        <v>52458</v>
      </c>
      <c r="H28" s="30">
        <v>29238</v>
      </c>
      <c r="I28" s="30">
        <v>30316</v>
      </c>
      <c r="J28" s="27">
        <v>41283537</v>
      </c>
      <c r="K28" s="27">
        <v>25027540</v>
      </c>
      <c r="L28" s="27">
        <v>24979532</v>
      </c>
      <c r="N28" s="67"/>
      <c r="O28" s="7">
        <v>7</v>
      </c>
      <c r="P28" s="8">
        <f t="shared" si="24"/>
        <v>1</v>
      </c>
      <c r="Q28" s="8">
        <f t="shared" si="21"/>
        <v>1.0844289561222873</v>
      </c>
      <c r="R28" s="8">
        <f t="shared" si="21"/>
        <v>0.95121178520513228</v>
      </c>
      <c r="S28" s="8">
        <f t="shared" si="25"/>
        <v>1</v>
      </c>
      <c r="T28" s="8">
        <f t="shared" si="22"/>
        <v>0.55736017385336845</v>
      </c>
      <c r="U28" s="8">
        <f t="shared" si="22"/>
        <v>0.57790994700522325</v>
      </c>
      <c r="V28" s="8">
        <f t="shared" si="26"/>
        <v>1</v>
      </c>
      <c r="W28" s="8">
        <f t="shared" si="23"/>
        <v>0.60623536205243267</v>
      </c>
      <c r="X28" s="45">
        <f t="shared" si="23"/>
        <v>0.60507247719593404</v>
      </c>
      <c r="Y28" s="8"/>
      <c r="Z28" s="64"/>
      <c r="AA28" s="3">
        <f t="shared" si="27"/>
        <v>0.94227459241198253</v>
      </c>
      <c r="AB28" s="3">
        <f t="shared" si="28"/>
        <v>0.63240688412913848</v>
      </c>
      <c r="AC28" s="5">
        <f t="shared" si="29"/>
        <v>0.60507247719593404</v>
      </c>
      <c r="AD28" s="3">
        <f t="shared" si="9"/>
        <v>0.60507247719593404</v>
      </c>
      <c r="AJ28" s="11"/>
      <c r="AK28" s="19"/>
      <c r="AL28" s="20"/>
      <c r="AM28" s="20"/>
      <c r="AN28" s="20"/>
      <c r="AO28" s="20"/>
      <c r="AP28" s="20"/>
      <c r="AQ28" s="20"/>
    </row>
    <row r="29" spans="2:43" x14ac:dyDescent="0.2">
      <c r="B29" s="64"/>
      <c r="C29" s="19" t="s">
        <v>58</v>
      </c>
      <c r="D29" s="29">
        <v>720</v>
      </c>
      <c r="E29" s="30">
        <v>720</v>
      </c>
      <c r="F29" s="30">
        <v>720</v>
      </c>
      <c r="G29" s="29">
        <v>3240</v>
      </c>
      <c r="H29" s="30">
        <v>960</v>
      </c>
      <c r="I29" s="30">
        <v>960</v>
      </c>
      <c r="J29" s="27">
        <v>7920</v>
      </c>
      <c r="K29" s="27">
        <v>2520</v>
      </c>
      <c r="L29" s="27">
        <v>2520</v>
      </c>
      <c r="N29" s="67"/>
      <c r="O29" s="7">
        <v>8</v>
      </c>
      <c r="P29" s="8">
        <f t="shared" si="24"/>
        <v>1</v>
      </c>
      <c r="Q29" s="8">
        <f t="shared" si="21"/>
        <v>1</v>
      </c>
      <c r="R29" s="8">
        <f t="shared" si="21"/>
        <v>1</v>
      </c>
      <c r="S29" s="8">
        <f t="shared" si="25"/>
        <v>1</v>
      </c>
      <c r="T29" s="8">
        <f t="shared" si="22"/>
        <v>0.29629629629629628</v>
      </c>
      <c r="U29" s="8">
        <f t="shared" si="22"/>
        <v>0.29629629629629628</v>
      </c>
      <c r="V29" s="8">
        <f t="shared" si="26"/>
        <v>1</v>
      </c>
      <c r="W29" s="8">
        <f t="shared" si="23"/>
        <v>0.31818181818181818</v>
      </c>
      <c r="X29" s="45">
        <f t="shared" si="23"/>
        <v>0.31818181818181818</v>
      </c>
      <c r="Y29" s="8"/>
      <c r="Z29" s="64"/>
      <c r="AA29" s="3">
        <f t="shared" si="27"/>
        <v>0.53308080808080804</v>
      </c>
      <c r="AB29" s="3">
        <f t="shared" si="28"/>
        <v>0.31818181818181818</v>
      </c>
      <c r="AC29" s="5">
        <f t="shared" si="29"/>
        <v>0.31818181818181818</v>
      </c>
      <c r="AD29" s="3">
        <f t="shared" si="9"/>
        <v>0.31818181818181818</v>
      </c>
      <c r="AJ29" s="11"/>
      <c r="AK29" s="19"/>
      <c r="AL29" s="20"/>
      <c r="AM29" s="20"/>
      <c r="AN29" s="20"/>
      <c r="AO29" s="20"/>
      <c r="AP29" s="20"/>
      <c r="AQ29" s="20"/>
    </row>
    <row r="30" spans="2:43" ht="17" thickBot="1" x14ac:dyDescent="0.25">
      <c r="B30" s="64"/>
      <c r="C30" s="7" t="s">
        <v>8</v>
      </c>
      <c r="N30" s="70"/>
      <c r="O30" s="46">
        <v>9</v>
      </c>
      <c r="P30" s="47">
        <f>AVERAGE(P22:P29)</f>
        <v>1.0167050105353881</v>
      </c>
      <c r="Q30" s="47">
        <f t="shared" ref="Q30:X30" si="30">AVERAGE(Q22:Q29)</f>
        <v>0.94091716377330115</v>
      </c>
      <c r="R30" s="47">
        <f t="shared" si="30"/>
        <v>0.8958691189747543</v>
      </c>
      <c r="S30" s="47">
        <f t="shared" si="30"/>
        <v>1.0042050204313941</v>
      </c>
      <c r="T30" s="47">
        <f t="shared" si="30"/>
        <v>0.39955879466278138</v>
      </c>
      <c r="U30" s="47">
        <f t="shared" si="30"/>
        <v>0.39821291151919358</v>
      </c>
      <c r="V30" s="47">
        <f t="shared" si="30"/>
        <v>1</v>
      </c>
      <c r="W30" s="47">
        <f t="shared" si="30"/>
        <v>0.37565484488802597</v>
      </c>
      <c r="X30" s="48">
        <f t="shared" si="30"/>
        <v>0.3690393789750947</v>
      </c>
      <c r="Y30" s="8"/>
      <c r="Z30" s="64"/>
      <c r="AA30" s="3">
        <f t="shared" si="27"/>
        <v>0.65471869566476104</v>
      </c>
      <c r="AB30" s="3">
        <f t="shared" si="28"/>
        <v>0.47469948530059791</v>
      </c>
      <c r="AC30" s="5">
        <f t="shared" si="29"/>
        <v>0.3690393789750947</v>
      </c>
      <c r="AD30" s="3">
        <f t="shared" si="9"/>
        <v>0.3690393789750947</v>
      </c>
      <c r="AE30" s="5">
        <f>1/AC30</f>
        <v>2.70973792221639</v>
      </c>
      <c r="AJ30" s="11"/>
      <c r="AK30" s="19"/>
      <c r="AL30" s="20"/>
      <c r="AM30" s="20"/>
      <c r="AN30" s="20"/>
      <c r="AO30" s="20"/>
      <c r="AP30" s="20"/>
      <c r="AQ30" s="20"/>
    </row>
    <row r="31" spans="2:43" x14ac:dyDescent="0.2">
      <c r="AJ31" s="11"/>
      <c r="AK31" s="19"/>
      <c r="AL31" s="20"/>
      <c r="AM31" s="20"/>
      <c r="AN31" s="20"/>
      <c r="AO31" s="20"/>
      <c r="AP31" s="20"/>
      <c r="AQ31" s="20"/>
    </row>
    <row r="32" spans="2:43" x14ac:dyDescent="0.2">
      <c r="E32" s="7"/>
      <c r="F32" s="7"/>
      <c r="AJ32" s="11"/>
      <c r="AK32" s="19"/>
      <c r="AL32" s="20"/>
      <c r="AM32" s="20"/>
      <c r="AN32" s="20"/>
      <c r="AO32" s="20"/>
      <c r="AP32" s="20"/>
      <c r="AQ32" s="20"/>
    </row>
    <row r="33" spans="3:39" x14ac:dyDescent="0.2">
      <c r="E33" s="7"/>
      <c r="F33" s="7"/>
      <c r="AJ33" s="11"/>
    </row>
    <row r="34" spans="3:39" x14ac:dyDescent="0.2">
      <c r="E34" s="7"/>
      <c r="F34" s="7"/>
      <c r="AJ34" s="11"/>
    </row>
    <row r="35" spans="3:39" x14ac:dyDescent="0.2">
      <c r="E35" s="7"/>
      <c r="F35" s="7"/>
      <c r="AJ35" s="11"/>
    </row>
    <row r="36" spans="3:39" x14ac:dyDescent="0.2">
      <c r="C36" s="20"/>
      <c r="D36" s="20"/>
      <c r="E36" s="7"/>
      <c r="F36" s="7"/>
    </row>
    <row r="37" spans="3:39" x14ac:dyDescent="0.2">
      <c r="E37" s="7"/>
      <c r="F37" s="7"/>
    </row>
    <row r="38" spans="3:39" x14ac:dyDescent="0.2">
      <c r="E38" s="7"/>
      <c r="F38" s="7"/>
    </row>
    <row r="39" spans="3:39" x14ac:dyDescent="0.2">
      <c r="E39" s="7"/>
      <c r="F39" s="7"/>
    </row>
    <row r="40" spans="3:39" x14ac:dyDescent="0.2">
      <c r="E40" s="7"/>
      <c r="F40" s="7"/>
      <c r="AM40" s="20"/>
    </row>
    <row r="41" spans="3:39" x14ac:dyDescent="0.2">
      <c r="AM41" s="20"/>
    </row>
    <row r="42" spans="3:39" x14ac:dyDescent="0.2">
      <c r="AM42" s="20"/>
    </row>
    <row r="43" spans="3:39" x14ac:dyDescent="0.2">
      <c r="AM43" s="20"/>
    </row>
    <row r="44" spans="3:39" x14ac:dyDescent="0.2">
      <c r="AM44" s="20"/>
    </row>
    <row r="45" spans="3:39" x14ac:dyDescent="0.2">
      <c r="AM45" s="20"/>
    </row>
    <row r="46" spans="3:39" x14ac:dyDescent="0.2">
      <c r="AM46" s="20"/>
    </row>
    <row r="47" spans="3:39" x14ac:dyDescent="0.2">
      <c r="D47" s="20"/>
      <c r="E47" s="20"/>
      <c r="F47" s="7"/>
      <c r="G47" s="7"/>
      <c r="H47" s="7"/>
      <c r="I47" s="7"/>
      <c r="J47" s="7"/>
      <c r="K47" s="7"/>
      <c r="L47" s="7"/>
      <c r="M47" s="7"/>
      <c r="AM47" s="20"/>
    </row>
    <row r="48" spans="3:39" x14ac:dyDescent="0.2">
      <c r="E48" s="7"/>
      <c r="F48" s="7"/>
      <c r="G48" s="7"/>
      <c r="H48" s="7"/>
      <c r="I48" s="7"/>
      <c r="J48" s="7"/>
      <c r="K48" s="7"/>
      <c r="L48" s="7"/>
      <c r="M48" s="7"/>
    </row>
    <row r="65" spans="2:29" x14ac:dyDescent="0.2">
      <c r="D65" s="64"/>
      <c r="E65" s="64"/>
      <c r="F65" s="64"/>
      <c r="G65" s="64"/>
      <c r="H65" s="64"/>
      <c r="I65" s="64"/>
      <c r="J65" s="64"/>
      <c r="K65" s="64"/>
      <c r="L65" s="64"/>
      <c r="P65" s="64"/>
      <c r="Q65" s="64"/>
      <c r="R65" s="64"/>
      <c r="S65" s="64"/>
      <c r="T65" s="64"/>
      <c r="U65" s="64"/>
      <c r="V65" s="64"/>
      <c r="W65" s="64"/>
      <c r="X65" s="64"/>
      <c r="Y65" s="4"/>
      <c r="AA65" s="64"/>
      <c r="AB65" s="64"/>
      <c r="AC65" s="64"/>
    </row>
    <row r="67" spans="2:29" x14ac:dyDescent="0.2">
      <c r="B67" s="65"/>
      <c r="C67" s="7"/>
      <c r="D67" s="6"/>
      <c r="E67" s="6"/>
      <c r="F67" s="6"/>
      <c r="N67" s="65"/>
      <c r="O67" s="7"/>
      <c r="P67" s="8"/>
      <c r="Q67" s="8"/>
      <c r="R67" s="8"/>
      <c r="S67" s="8"/>
      <c r="T67" s="8"/>
      <c r="U67" s="8"/>
      <c r="V67" s="8"/>
      <c r="W67" s="8"/>
      <c r="X67" s="8"/>
      <c r="Y67" s="8"/>
      <c r="Z67" s="64"/>
      <c r="AA67" s="5"/>
    </row>
    <row r="68" spans="2:29" x14ac:dyDescent="0.2">
      <c r="B68" s="64"/>
      <c r="C68" s="7"/>
      <c r="D68" s="6"/>
      <c r="E68" s="6"/>
      <c r="F68" s="6"/>
      <c r="N68" s="64"/>
      <c r="O68" s="7"/>
      <c r="P68" s="8"/>
      <c r="Q68" s="8"/>
      <c r="R68" s="8"/>
      <c r="S68" s="8"/>
      <c r="T68" s="8"/>
      <c r="U68" s="8"/>
      <c r="V68" s="8"/>
      <c r="W68" s="8"/>
      <c r="X68" s="8"/>
      <c r="Y68" s="8"/>
      <c r="Z68" s="64"/>
      <c r="AA68" s="5"/>
    </row>
    <row r="69" spans="2:29" x14ac:dyDescent="0.2">
      <c r="B69" s="64"/>
      <c r="C69" s="7"/>
      <c r="D69" s="6"/>
      <c r="E69" s="6"/>
      <c r="F69" s="6"/>
      <c r="N69" s="64"/>
      <c r="O69" s="7"/>
      <c r="P69" s="8"/>
      <c r="Q69" s="8"/>
      <c r="R69" s="8"/>
      <c r="S69" s="8"/>
      <c r="T69" s="8"/>
      <c r="U69" s="8"/>
      <c r="V69" s="8"/>
      <c r="W69" s="8"/>
      <c r="X69" s="8"/>
      <c r="Y69" s="8"/>
      <c r="Z69" s="64"/>
      <c r="AA69" s="5"/>
    </row>
    <row r="70" spans="2:29" x14ac:dyDescent="0.2">
      <c r="B70" s="64"/>
      <c r="C70" s="7"/>
      <c r="D70" s="6"/>
      <c r="E70" s="6"/>
      <c r="F70" s="6"/>
      <c r="N70" s="64"/>
      <c r="O70" s="7"/>
      <c r="P70" s="8"/>
      <c r="Q70" s="8"/>
      <c r="R70" s="8"/>
      <c r="S70" s="8"/>
      <c r="T70" s="8"/>
      <c r="U70" s="8"/>
      <c r="V70" s="8"/>
      <c r="W70" s="8"/>
      <c r="X70" s="8"/>
      <c r="Y70" s="8"/>
      <c r="Z70" s="64"/>
      <c r="AA70" s="5"/>
    </row>
    <row r="71" spans="2:29" x14ac:dyDescent="0.2">
      <c r="B71" s="64"/>
      <c r="C71" s="7"/>
      <c r="D71" s="6"/>
      <c r="E71" s="6"/>
      <c r="F71" s="6"/>
      <c r="N71" s="64"/>
      <c r="O71" s="7"/>
      <c r="P71" s="8"/>
      <c r="Q71" s="8"/>
      <c r="R71" s="8"/>
      <c r="S71" s="8"/>
      <c r="T71" s="8"/>
      <c r="U71" s="8"/>
      <c r="V71" s="8"/>
      <c r="W71" s="8"/>
      <c r="X71" s="8"/>
      <c r="Y71" s="8"/>
      <c r="Z71" s="64"/>
      <c r="AA71" s="5"/>
    </row>
    <row r="72" spans="2:29" x14ac:dyDescent="0.2">
      <c r="B72" s="64"/>
      <c r="C72" s="7"/>
      <c r="D72" s="6"/>
      <c r="E72" s="6"/>
      <c r="F72" s="6"/>
      <c r="N72" s="64"/>
      <c r="O72" s="7"/>
      <c r="P72" s="8"/>
      <c r="Q72" s="8"/>
      <c r="R72" s="8"/>
      <c r="S72" s="8"/>
      <c r="T72" s="8"/>
      <c r="U72" s="8"/>
      <c r="V72" s="8"/>
      <c r="W72" s="8"/>
      <c r="X72" s="8"/>
      <c r="Y72" s="8"/>
      <c r="Z72" s="64"/>
      <c r="AA72" s="5"/>
    </row>
    <row r="73" spans="2:29" x14ac:dyDescent="0.2">
      <c r="B73" s="64"/>
      <c r="C73" s="7"/>
      <c r="D73" s="6"/>
      <c r="E73" s="6"/>
      <c r="F73" s="6"/>
      <c r="N73" s="64"/>
      <c r="O73" s="7"/>
      <c r="P73" s="8"/>
      <c r="Q73" s="8"/>
      <c r="R73" s="8"/>
      <c r="S73" s="8"/>
      <c r="T73" s="8"/>
      <c r="U73" s="8"/>
      <c r="V73" s="8"/>
      <c r="W73" s="8"/>
      <c r="X73" s="8"/>
      <c r="Y73" s="8"/>
      <c r="Z73" s="64"/>
      <c r="AA73" s="5"/>
    </row>
    <row r="74" spans="2:29" x14ac:dyDescent="0.2">
      <c r="B74" s="64"/>
      <c r="C74" s="7"/>
      <c r="D74" s="6"/>
      <c r="E74" s="6"/>
      <c r="F74" s="6"/>
      <c r="N74" s="64"/>
      <c r="O74" s="7"/>
      <c r="P74" s="8"/>
      <c r="Q74" s="8"/>
      <c r="R74" s="8"/>
      <c r="S74" s="8"/>
      <c r="T74" s="8"/>
      <c r="U74" s="8"/>
      <c r="V74" s="8"/>
      <c r="W74" s="8"/>
      <c r="X74" s="8"/>
      <c r="Y74" s="8"/>
      <c r="Z74" s="64"/>
      <c r="AA74" s="5"/>
    </row>
    <row r="75" spans="2:29" x14ac:dyDescent="0.2">
      <c r="B75" s="64"/>
      <c r="C75" s="7"/>
      <c r="N75" s="64"/>
      <c r="O75" s="7"/>
      <c r="P75" s="8"/>
      <c r="Q75" s="8"/>
      <c r="R75" s="9"/>
      <c r="S75" s="8"/>
      <c r="T75" s="8"/>
      <c r="U75" s="8"/>
      <c r="V75" s="8"/>
      <c r="W75" s="8"/>
      <c r="X75" s="8"/>
      <c r="Y75" s="8"/>
      <c r="Z75" s="64"/>
      <c r="AA75" s="5"/>
    </row>
    <row r="76" spans="2:29" x14ac:dyDescent="0.2">
      <c r="B76" s="65"/>
      <c r="C76" s="7"/>
      <c r="D76" s="6"/>
      <c r="E76" s="6"/>
      <c r="F76" s="6"/>
      <c r="G76" s="8"/>
      <c r="H76" s="8"/>
      <c r="I76" s="8"/>
      <c r="N76" s="65"/>
      <c r="O76" s="7"/>
      <c r="P76" s="8"/>
      <c r="Q76" s="8"/>
      <c r="R76" s="8"/>
      <c r="S76" s="8"/>
      <c r="T76" s="8"/>
      <c r="U76" s="8"/>
      <c r="V76" s="8"/>
      <c r="W76" s="8"/>
      <c r="X76" s="8"/>
      <c r="Y76" s="8"/>
      <c r="Z76" s="64"/>
      <c r="AB76" s="5"/>
      <c r="AC76" s="5"/>
    </row>
    <row r="77" spans="2:29" x14ac:dyDescent="0.2">
      <c r="B77" s="64"/>
      <c r="C77" s="7"/>
      <c r="D77" s="6"/>
      <c r="E77" s="6"/>
      <c r="F77" s="6"/>
      <c r="G77" s="8"/>
      <c r="H77" s="8"/>
      <c r="I77" s="8"/>
      <c r="N77" s="64"/>
      <c r="O77" s="7"/>
      <c r="P77" s="8"/>
      <c r="Q77" s="8"/>
      <c r="R77" s="8"/>
      <c r="S77" s="8"/>
      <c r="T77" s="8"/>
      <c r="U77" s="8"/>
      <c r="V77" s="8"/>
      <c r="W77" s="8"/>
      <c r="X77" s="8"/>
      <c r="Y77" s="8"/>
      <c r="Z77" s="64"/>
      <c r="AB77" s="5"/>
      <c r="AC77" s="5"/>
    </row>
    <row r="78" spans="2:29" x14ac:dyDescent="0.2">
      <c r="B78" s="64"/>
      <c r="C78" s="7"/>
      <c r="D78" s="6"/>
      <c r="E78" s="6"/>
      <c r="F78" s="6"/>
      <c r="G78" s="8"/>
      <c r="H78" s="8"/>
      <c r="I78" s="8"/>
      <c r="N78" s="64"/>
      <c r="O78" s="7"/>
      <c r="P78" s="8"/>
      <c r="Q78" s="8"/>
      <c r="R78" s="8"/>
      <c r="S78" s="8"/>
      <c r="T78" s="8"/>
      <c r="U78" s="8"/>
      <c r="V78" s="8"/>
      <c r="W78" s="8"/>
      <c r="X78" s="8"/>
      <c r="Y78" s="8"/>
      <c r="Z78" s="64"/>
      <c r="AB78" s="5"/>
      <c r="AC78" s="5"/>
    </row>
    <row r="79" spans="2:29" x14ac:dyDescent="0.2">
      <c r="B79" s="64"/>
      <c r="C79" s="7"/>
      <c r="D79" s="6"/>
      <c r="E79" s="6"/>
      <c r="F79" s="6"/>
      <c r="G79" s="8"/>
      <c r="H79" s="8"/>
      <c r="I79" s="8"/>
      <c r="N79" s="64"/>
      <c r="O79" s="7"/>
      <c r="P79" s="8"/>
      <c r="Q79" s="8"/>
      <c r="R79" s="8"/>
      <c r="S79" s="8"/>
      <c r="T79" s="8"/>
      <c r="U79" s="8"/>
      <c r="V79" s="8"/>
      <c r="W79" s="8"/>
      <c r="X79" s="8"/>
      <c r="Y79" s="8"/>
      <c r="Z79" s="64"/>
      <c r="AB79" s="5"/>
      <c r="AC79" s="5"/>
    </row>
    <row r="80" spans="2:29" x14ac:dyDescent="0.2">
      <c r="B80" s="64"/>
      <c r="C80" s="7"/>
      <c r="D80" s="6"/>
      <c r="E80" s="6"/>
      <c r="F80" s="6"/>
      <c r="G80" s="8"/>
      <c r="H80" s="8"/>
      <c r="I80" s="8"/>
      <c r="N80" s="64"/>
      <c r="O80" s="7"/>
      <c r="P80" s="8"/>
      <c r="Q80" s="8"/>
      <c r="R80" s="8"/>
      <c r="S80" s="8"/>
      <c r="T80" s="8"/>
      <c r="U80" s="8"/>
      <c r="V80" s="8"/>
      <c r="W80" s="8"/>
      <c r="X80" s="8"/>
      <c r="Y80" s="8"/>
      <c r="Z80" s="64"/>
      <c r="AB80" s="5"/>
      <c r="AC80" s="5"/>
    </row>
    <row r="81" spans="2:29" x14ac:dyDescent="0.2">
      <c r="B81" s="64"/>
      <c r="C81" s="7"/>
      <c r="D81" s="6"/>
      <c r="E81" s="6"/>
      <c r="F81" s="6"/>
      <c r="G81" s="8"/>
      <c r="H81" s="8"/>
      <c r="I81" s="8"/>
      <c r="N81" s="64"/>
      <c r="O81" s="7"/>
      <c r="P81" s="8"/>
      <c r="Q81" s="8"/>
      <c r="R81" s="8"/>
      <c r="S81" s="8"/>
      <c r="T81" s="8"/>
      <c r="U81" s="8"/>
      <c r="V81" s="8"/>
      <c r="W81" s="8"/>
      <c r="X81" s="8"/>
      <c r="Y81" s="8"/>
      <c r="Z81" s="64"/>
      <c r="AB81" s="5"/>
      <c r="AC81" s="5"/>
    </row>
    <row r="82" spans="2:29" x14ac:dyDescent="0.2">
      <c r="B82" s="64"/>
      <c r="C82" s="7"/>
      <c r="D82" s="6"/>
      <c r="E82" s="6"/>
      <c r="F82" s="6"/>
      <c r="G82" s="8"/>
      <c r="H82" s="8"/>
      <c r="I82" s="8"/>
      <c r="N82" s="64"/>
      <c r="O82" s="7"/>
      <c r="P82" s="8"/>
      <c r="Q82" s="8"/>
      <c r="R82" s="8"/>
      <c r="S82" s="8"/>
      <c r="T82" s="8"/>
      <c r="U82" s="8"/>
      <c r="V82" s="8"/>
      <c r="W82" s="8"/>
      <c r="X82" s="8"/>
      <c r="Y82" s="8"/>
      <c r="Z82" s="64"/>
      <c r="AB82" s="5"/>
      <c r="AC82" s="5"/>
    </row>
    <row r="83" spans="2:29" x14ac:dyDescent="0.2">
      <c r="B83" s="64"/>
      <c r="C83" s="7"/>
      <c r="D83" s="6"/>
      <c r="E83" s="6"/>
      <c r="F83" s="6"/>
      <c r="G83" s="8"/>
      <c r="H83" s="8"/>
      <c r="I83" s="8"/>
      <c r="N83" s="64"/>
      <c r="O83" s="7"/>
      <c r="P83" s="8"/>
      <c r="Q83" s="8"/>
      <c r="R83" s="8"/>
      <c r="S83" s="8"/>
      <c r="T83" s="8"/>
      <c r="U83" s="8"/>
      <c r="V83" s="8"/>
      <c r="W83" s="8"/>
      <c r="X83" s="8"/>
      <c r="Y83" s="8"/>
      <c r="Z83" s="64"/>
      <c r="AB83" s="5"/>
      <c r="AC83" s="5"/>
    </row>
    <row r="84" spans="2:29" x14ac:dyDescent="0.2">
      <c r="B84" s="64"/>
      <c r="C84" s="7"/>
      <c r="N84" s="64"/>
      <c r="O84" s="7"/>
      <c r="P84" s="8"/>
      <c r="Q84" s="8"/>
      <c r="R84" s="8"/>
      <c r="S84" s="8"/>
      <c r="T84" s="8"/>
      <c r="U84" s="9"/>
      <c r="V84" s="8"/>
      <c r="W84" s="8"/>
      <c r="X84" s="8"/>
      <c r="Y84" s="8"/>
      <c r="Z84" s="64"/>
      <c r="AB84" s="5"/>
      <c r="AC84" s="5"/>
    </row>
    <row r="85" spans="2:29" x14ac:dyDescent="0.2">
      <c r="B85" s="65"/>
      <c r="C85" s="7"/>
      <c r="D85" s="6"/>
      <c r="E85" s="6"/>
      <c r="F85" s="6"/>
      <c r="G85" s="8"/>
      <c r="H85" s="8"/>
      <c r="I85" s="8"/>
      <c r="N85" s="65"/>
      <c r="O85" s="7"/>
      <c r="P85" s="8"/>
      <c r="Q85" s="8"/>
      <c r="R85" s="8"/>
      <c r="S85" s="8"/>
      <c r="T85" s="8"/>
      <c r="U85" s="8"/>
      <c r="V85" s="8"/>
      <c r="W85" s="8"/>
      <c r="X85" s="8"/>
      <c r="Y85" s="8"/>
      <c r="Z85" s="64"/>
      <c r="AC85" s="5"/>
    </row>
    <row r="86" spans="2:29" x14ac:dyDescent="0.2">
      <c r="B86" s="64"/>
      <c r="C86" s="7"/>
      <c r="D86" s="6"/>
      <c r="E86" s="6"/>
      <c r="F86" s="6"/>
      <c r="G86" s="8"/>
      <c r="H86" s="8"/>
      <c r="I86" s="8"/>
      <c r="N86" s="64"/>
      <c r="O86" s="7"/>
      <c r="P86" s="8"/>
      <c r="Q86" s="8"/>
      <c r="R86" s="8"/>
      <c r="S86" s="8"/>
      <c r="T86" s="8"/>
      <c r="U86" s="8"/>
      <c r="V86" s="8"/>
      <c r="W86" s="8"/>
      <c r="X86" s="8"/>
      <c r="Y86" s="8"/>
      <c r="Z86" s="64"/>
      <c r="AC86" s="5"/>
    </row>
    <row r="87" spans="2:29" x14ac:dyDescent="0.2">
      <c r="B87" s="64"/>
      <c r="C87" s="7"/>
      <c r="D87" s="6"/>
      <c r="E87" s="6"/>
      <c r="F87" s="6"/>
      <c r="G87" s="8"/>
      <c r="H87" s="8"/>
      <c r="I87" s="8"/>
      <c r="N87" s="64"/>
      <c r="O87" s="7"/>
      <c r="P87" s="8"/>
      <c r="Q87" s="8"/>
      <c r="R87" s="8"/>
      <c r="S87" s="8"/>
      <c r="T87" s="8"/>
      <c r="U87" s="8"/>
      <c r="V87" s="8"/>
      <c r="W87" s="8"/>
      <c r="X87" s="8"/>
      <c r="Y87" s="8"/>
      <c r="Z87" s="64"/>
      <c r="AC87" s="5"/>
    </row>
    <row r="88" spans="2:29" x14ac:dyDescent="0.2">
      <c r="B88" s="64"/>
      <c r="C88" s="7"/>
      <c r="D88" s="6"/>
      <c r="E88" s="6"/>
      <c r="F88" s="6"/>
      <c r="G88" s="8"/>
      <c r="H88" s="8"/>
      <c r="I88" s="8"/>
      <c r="N88" s="64"/>
      <c r="O88" s="7"/>
      <c r="P88" s="8"/>
      <c r="Q88" s="8"/>
      <c r="R88" s="8"/>
      <c r="S88" s="8"/>
      <c r="T88" s="8"/>
      <c r="U88" s="8"/>
      <c r="V88" s="8"/>
      <c r="W88" s="8"/>
      <c r="X88" s="8"/>
      <c r="Y88" s="8"/>
      <c r="Z88" s="64"/>
      <c r="AC88" s="5"/>
    </row>
    <row r="89" spans="2:29" x14ac:dyDescent="0.2">
      <c r="B89" s="64"/>
      <c r="C89" s="7"/>
      <c r="D89" s="6"/>
      <c r="E89" s="6"/>
      <c r="F89" s="6"/>
      <c r="G89" s="8"/>
      <c r="H89" s="8"/>
      <c r="I89" s="8"/>
      <c r="N89" s="64"/>
      <c r="O89" s="7"/>
      <c r="P89" s="8"/>
      <c r="Q89" s="8"/>
      <c r="R89" s="8"/>
      <c r="S89" s="8"/>
      <c r="T89" s="8"/>
      <c r="U89" s="8"/>
      <c r="V89" s="8"/>
      <c r="W89" s="8"/>
      <c r="X89" s="8"/>
      <c r="Y89" s="8"/>
      <c r="Z89" s="64"/>
      <c r="AC89" s="5"/>
    </row>
    <row r="90" spans="2:29" x14ac:dyDescent="0.2">
      <c r="B90" s="64"/>
      <c r="C90" s="7"/>
      <c r="D90" s="6"/>
      <c r="E90" s="6"/>
      <c r="F90" s="6"/>
      <c r="G90" s="8"/>
      <c r="H90" s="8"/>
      <c r="I90" s="8"/>
      <c r="N90" s="64"/>
      <c r="O90" s="7"/>
      <c r="P90" s="8"/>
      <c r="Q90" s="8"/>
      <c r="R90" s="8"/>
      <c r="S90" s="8"/>
      <c r="T90" s="8"/>
      <c r="U90" s="8"/>
      <c r="V90" s="8"/>
      <c r="W90" s="8"/>
      <c r="X90" s="8"/>
      <c r="Y90" s="8"/>
      <c r="Z90" s="64"/>
      <c r="AC90" s="5"/>
    </row>
    <row r="91" spans="2:29" x14ac:dyDescent="0.2">
      <c r="B91" s="64"/>
      <c r="C91" s="7"/>
      <c r="D91" s="6"/>
      <c r="E91" s="6"/>
      <c r="F91" s="6"/>
      <c r="G91" s="8"/>
      <c r="H91" s="8"/>
      <c r="I91" s="8"/>
      <c r="N91" s="64"/>
      <c r="O91" s="7"/>
      <c r="P91" s="8"/>
      <c r="Q91" s="8"/>
      <c r="R91" s="8"/>
      <c r="S91" s="8"/>
      <c r="T91" s="8"/>
      <c r="U91" s="8"/>
      <c r="V91" s="8"/>
      <c r="W91" s="8"/>
      <c r="X91" s="8"/>
      <c r="Y91" s="8"/>
      <c r="Z91" s="64"/>
      <c r="AC91" s="5"/>
    </row>
    <row r="92" spans="2:29" x14ac:dyDescent="0.2">
      <c r="B92" s="64"/>
      <c r="C92" s="7"/>
      <c r="D92" s="6"/>
      <c r="E92" s="6"/>
      <c r="F92" s="6"/>
      <c r="G92" s="8"/>
      <c r="H92" s="8"/>
      <c r="I92" s="8"/>
      <c r="N92" s="64"/>
      <c r="O92" s="7"/>
      <c r="P92" s="8"/>
      <c r="Q92" s="8"/>
      <c r="R92" s="8"/>
      <c r="S92" s="8"/>
      <c r="T92" s="8"/>
      <c r="U92" s="8"/>
      <c r="V92" s="8"/>
      <c r="W92" s="8"/>
      <c r="X92" s="8"/>
      <c r="Y92" s="8"/>
      <c r="Z92" s="64"/>
      <c r="AC92" s="5"/>
    </row>
    <row r="93" spans="2:29" x14ac:dyDescent="0.2">
      <c r="B93" s="64"/>
      <c r="C93" s="7"/>
      <c r="N93" s="64"/>
      <c r="O93" s="7"/>
      <c r="P93" s="8"/>
      <c r="Q93" s="8"/>
      <c r="R93" s="8"/>
      <c r="S93" s="8"/>
      <c r="T93" s="8"/>
      <c r="U93" s="8"/>
      <c r="V93" s="8"/>
      <c r="W93" s="8"/>
      <c r="X93" s="9"/>
      <c r="Y93" s="8"/>
      <c r="Z93" s="64"/>
      <c r="AC93" s="5"/>
    </row>
    <row r="101" spans="2:29" x14ac:dyDescent="0.2">
      <c r="D101" s="64"/>
      <c r="E101" s="64"/>
      <c r="F101" s="64"/>
      <c r="G101" s="64"/>
      <c r="H101" s="64"/>
      <c r="I101" s="64"/>
      <c r="J101" s="64"/>
      <c r="K101" s="64"/>
      <c r="L101" s="64"/>
      <c r="P101" s="64"/>
      <c r="Q101" s="64"/>
      <c r="R101" s="64"/>
      <c r="S101" s="64"/>
      <c r="T101" s="64"/>
      <c r="U101" s="64"/>
      <c r="V101" s="64"/>
      <c r="W101" s="64"/>
      <c r="X101" s="64"/>
      <c r="Y101" s="4"/>
      <c r="AA101" s="64"/>
      <c r="AB101" s="64"/>
      <c r="AC101" s="64"/>
    </row>
    <row r="103" spans="2:29" x14ac:dyDescent="0.2">
      <c r="B103" s="65"/>
      <c r="C103" s="7"/>
      <c r="D103" s="6"/>
      <c r="E103" s="6"/>
      <c r="F103" s="6"/>
      <c r="N103" s="65"/>
      <c r="O103" s="7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64"/>
      <c r="AA103" s="5"/>
    </row>
    <row r="104" spans="2:29" x14ac:dyDescent="0.2">
      <c r="B104" s="64"/>
      <c r="C104" s="7"/>
      <c r="D104" s="6"/>
      <c r="E104" s="6"/>
      <c r="F104" s="6"/>
      <c r="N104" s="64"/>
      <c r="O104" s="7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64"/>
      <c r="AA104" s="5"/>
    </row>
    <row r="105" spans="2:29" x14ac:dyDescent="0.2">
      <c r="B105" s="64"/>
      <c r="C105" s="7"/>
      <c r="D105" s="6"/>
      <c r="E105" s="6"/>
      <c r="F105" s="6"/>
      <c r="N105" s="64"/>
      <c r="O105" s="7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64"/>
      <c r="AA105" s="5"/>
    </row>
    <row r="106" spans="2:29" x14ac:dyDescent="0.2">
      <c r="B106" s="64"/>
      <c r="C106" s="7"/>
      <c r="D106" s="6"/>
      <c r="E106" s="6"/>
      <c r="F106" s="6"/>
      <c r="N106" s="64"/>
      <c r="O106" s="7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64"/>
      <c r="AA106" s="5"/>
    </row>
    <row r="107" spans="2:29" x14ac:dyDescent="0.2">
      <c r="B107" s="64"/>
      <c r="C107" s="7"/>
      <c r="D107" s="6"/>
      <c r="E107" s="6"/>
      <c r="F107" s="6"/>
      <c r="N107" s="64"/>
      <c r="O107" s="7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64"/>
      <c r="AA107" s="5"/>
    </row>
    <row r="108" spans="2:29" x14ac:dyDescent="0.2">
      <c r="B108" s="64"/>
      <c r="C108" s="7"/>
      <c r="D108" s="6"/>
      <c r="E108" s="6"/>
      <c r="F108" s="6"/>
      <c r="N108" s="64"/>
      <c r="O108" s="7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64"/>
      <c r="AA108" s="5"/>
    </row>
    <row r="109" spans="2:29" x14ac:dyDescent="0.2">
      <c r="B109" s="64"/>
      <c r="C109" s="7"/>
      <c r="D109" s="6"/>
      <c r="E109" s="6"/>
      <c r="F109" s="6"/>
      <c r="N109" s="64"/>
      <c r="O109" s="7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64"/>
      <c r="AA109" s="5"/>
    </row>
    <row r="110" spans="2:29" x14ac:dyDescent="0.2">
      <c r="B110" s="64"/>
      <c r="C110" s="7"/>
      <c r="D110" s="6"/>
      <c r="E110" s="6"/>
      <c r="F110" s="6"/>
      <c r="N110" s="64"/>
      <c r="O110" s="7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64"/>
      <c r="AA110" s="5"/>
    </row>
    <row r="111" spans="2:29" x14ac:dyDescent="0.2">
      <c r="B111" s="64"/>
      <c r="C111" s="7"/>
      <c r="N111" s="64"/>
      <c r="O111" s="7"/>
      <c r="P111" s="8"/>
      <c r="Q111" s="8"/>
      <c r="R111" s="9"/>
      <c r="S111" s="8"/>
      <c r="T111" s="8"/>
      <c r="U111" s="8"/>
      <c r="V111" s="8"/>
      <c r="W111" s="8"/>
      <c r="X111" s="8"/>
      <c r="Y111" s="8"/>
      <c r="Z111" s="64"/>
      <c r="AA111" s="5"/>
    </row>
    <row r="112" spans="2:29" x14ac:dyDescent="0.2">
      <c r="B112" s="65"/>
      <c r="C112" s="7"/>
      <c r="D112" s="6"/>
      <c r="E112" s="6"/>
      <c r="F112" s="6"/>
      <c r="G112" s="8"/>
      <c r="H112" s="8"/>
      <c r="I112" s="8"/>
      <c r="N112" s="65"/>
      <c r="O112" s="7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64"/>
      <c r="AB112" s="5"/>
      <c r="AC112" s="5"/>
    </row>
    <row r="113" spans="2:29" x14ac:dyDescent="0.2">
      <c r="B113" s="64"/>
      <c r="C113" s="7"/>
      <c r="D113" s="6"/>
      <c r="E113" s="6"/>
      <c r="F113" s="6"/>
      <c r="G113" s="8"/>
      <c r="H113" s="8"/>
      <c r="I113" s="8"/>
      <c r="N113" s="64"/>
      <c r="O113" s="7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64"/>
      <c r="AB113" s="5"/>
      <c r="AC113" s="5"/>
    </row>
    <row r="114" spans="2:29" x14ac:dyDescent="0.2">
      <c r="B114" s="64"/>
      <c r="C114" s="7"/>
      <c r="D114" s="6"/>
      <c r="E114" s="6"/>
      <c r="F114" s="6"/>
      <c r="G114" s="8"/>
      <c r="H114" s="8"/>
      <c r="I114" s="8"/>
      <c r="N114" s="64"/>
      <c r="O114" s="7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64"/>
      <c r="AB114" s="5"/>
      <c r="AC114" s="5"/>
    </row>
    <row r="115" spans="2:29" x14ac:dyDescent="0.2">
      <c r="B115" s="64"/>
      <c r="C115" s="7"/>
      <c r="D115" s="6"/>
      <c r="E115" s="6"/>
      <c r="F115" s="6"/>
      <c r="G115" s="8"/>
      <c r="H115" s="8"/>
      <c r="I115" s="8"/>
      <c r="N115" s="64"/>
      <c r="O115" s="7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64"/>
      <c r="AB115" s="5"/>
      <c r="AC115" s="5"/>
    </row>
    <row r="116" spans="2:29" x14ac:dyDescent="0.2">
      <c r="B116" s="64"/>
      <c r="C116" s="7"/>
      <c r="D116" s="6"/>
      <c r="E116" s="6"/>
      <c r="F116" s="6"/>
      <c r="G116" s="8"/>
      <c r="H116" s="8"/>
      <c r="I116" s="8"/>
      <c r="N116" s="64"/>
      <c r="O116" s="7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64"/>
      <c r="AB116" s="5"/>
      <c r="AC116" s="5"/>
    </row>
    <row r="117" spans="2:29" x14ac:dyDescent="0.2">
      <c r="B117" s="64"/>
      <c r="C117" s="7"/>
      <c r="D117" s="6"/>
      <c r="E117" s="6"/>
      <c r="F117" s="6"/>
      <c r="G117" s="8"/>
      <c r="H117" s="8"/>
      <c r="I117" s="8"/>
      <c r="N117" s="64"/>
      <c r="O117" s="7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64"/>
      <c r="AB117" s="5"/>
      <c r="AC117" s="5"/>
    </row>
    <row r="118" spans="2:29" x14ac:dyDescent="0.2">
      <c r="B118" s="64"/>
      <c r="C118" s="7"/>
      <c r="D118" s="6"/>
      <c r="E118" s="6"/>
      <c r="F118" s="6"/>
      <c r="G118" s="8"/>
      <c r="H118" s="8"/>
      <c r="I118" s="8"/>
      <c r="N118" s="64"/>
      <c r="O118" s="7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64"/>
      <c r="AB118" s="5"/>
      <c r="AC118" s="5"/>
    </row>
    <row r="119" spans="2:29" x14ac:dyDescent="0.2">
      <c r="B119" s="64"/>
      <c r="C119" s="7"/>
      <c r="D119" s="6"/>
      <c r="E119" s="6"/>
      <c r="F119" s="6"/>
      <c r="G119" s="8"/>
      <c r="H119" s="8"/>
      <c r="I119" s="8"/>
      <c r="N119" s="64"/>
      <c r="O119" s="7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64"/>
      <c r="AB119" s="5"/>
      <c r="AC119" s="5"/>
    </row>
    <row r="120" spans="2:29" x14ac:dyDescent="0.2">
      <c r="B120" s="64"/>
      <c r="C120" s="7"/>
      <c r="N120" s="64"/>
      <c r="O120" s="7"/>
      <c r="P120" s="8"/>
      <c r="Q120" s="8"/>
      <c r="R120" s="8"/>
      <c r="S120" s="8"/>
      <c r="T120" s="8"/>
      <c r="U120" s="9"/>
      <c r="V120" s="8"/>
      <c r="W120" s="8"/>
      <c r="X120" s="8"/>
      <c r="Y120" s="8"/>
      <c r="Z120" s="64"/>
      <c r="AB120" s="5"/>
      <c r="AC120" s="5"/>
    </row>
    <row r="121" spans="2:29" x14ac:dyDescent="0.2">
      <c r="B121" s="65"/>
      <c r="C121" s="7"/>
      <c r="D121" s="6"/>
      <c r="E121" s="6"/>
      <c r="F121" s="6"/>
      <c r="G121" s="8"/>
      <c r="H121" s="8"/>
      <c r="I121" s="8"/>
      <c r="N121" s="65"/>
      <c r="O121" s="7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64"/>
      <c r="AC121" s="5"/>
    </row>
    <row r="122" spans="2:29" x14ac:dyDescent="0.2">
      <c r="B122" s="64"/>
      <c r="C122" s="7"/>
      <c r="D122" s="6"/>
      <c r="E122" s="6"/>
      <c r="F122" s="6"/>
      <c r="G122" s="8"/>
      <c r="H122" s="8"/>
      <c r="I122" s="8"/>
      <c r="N122" s="64"/>
      <c r="O122" s="7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64"/>
      <c r="AC122" s="5"/>
    </row>
    <row r="123" spans="2:29" x14ac:dyDescent="0.2">
      <c r="B123" s="64"/>
      <c r="C123" s="7"/>
      <c r="D123" s="6"/>
      <c r="E123" s="6"/>
      <c r="F123" s="6"/>
      <c r="G123" s="8"/>
      <c r="H123" s="8"/>
      <c r="I123" s="8"/>
      <c r="N123" s="64"/>
      <c r="O123" s="7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64"/>
      <c r="AC123" s="5"/>
    </row>
    <row r="124" spans="2:29" x14ac:dyDescent="0.2">
      <c r="B124" s="64"/>
      <c r="C124" s="7"/>
      <c r="D124" s="6"/>
      <c r="E124" s="6"/>
      <c r="F124" s="6"/>
      <c r="G124" s="8"/>
      <c r="H124" s="8"/>
      <c r="I124" s="8"/>
      <c r="N124" s="64"/>
      <c r="O124" s="7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64"/>
      <c r="AC124" s="5"/>
    </row>
    <row r="125" spans="2:29" x14ac:dyDescent="0.2">
      <c r="B125" s="64"/>
      <c r="C125" s="7"/>
      <c r="D125" s="6"/>
      <c r="E125" s="6"/>
      <c r="F125" s="6"/>
      <c r="G125" s="8"/>
      <c r="H125" s="8"/>
      <c r="I125" s="8"/>
      <c r="N125" s="64"/>
      <c r="O125" s="7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64"/>
      <c r="AC125" s="5"/>
    </row>
    <row r="126" spans="2:29" x14ac:dyDescent="0.2">
      <c r="B126" s="64"/>
      <c r="C126" s="7"/>
      <c r="D126" s="6"/>
      <c r="E126" s="6"/>
      <c r="F126" s="6"/>
      <c r="G126" s="8"/>
      <c r="H126" s="8"/>
      <c r="I126" s="8"/>
      <c r="N126" s="64"/>
      <c r="O126" s="7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64"/>
      <c r="AC126" s="5"/>
    </row>
    <row r="127" spans="2:29" x14ac:dyDescent="0.2">
      <c r="B127" s="64"/>
      <c r="C127" s="7"/>
      <c r="D127" s="6"/>
      <c r="E127" s="6"/>
      <c r="F127" s="6"/>
      <c r="G127" s="8"/>
      <c r="H127" s="8"/>
      <c r="I127" s="8"/>
      <c r="N127" s="64"/>
      <c r="O127" s="7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64"/>
      <c r="AC127" s="5"/>
    </row>
    <row r="128" spans="2:29" x14ac:dyDescent="0.2">
      <c r="B128" s="64"/>
      <c r="C128" s="7"/>
      <c r="D128" s="6"/>
      <c r="E128" s="6"/>
      <c r="F128" s="6"/>
      <c r="G128" s="8"/>
      <c r="H128" s="8"/>
      <c r="I128" s="8"/>
      <c r="N128" s="64"/>
      <c r="O128" s="7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64"/>
      <c r="AC128" s="5"/>
    </row>
    <row r="129" spans="2:29" x14ac:dyDescent="0.2">
      <c r="B129" s="64"/>
      <c r="C129" s="7"/>
      <c r="N129" s="64"/>
      <c r="O129" s="7"/>
      <c r="P129" s="8"/>
      <c r="Q129" s="8"/>
      <c r="R129" s="8"/>
      <c r="S129" s="8"/>
      <c r="T129" s="8"/>
      <c r="U129" s="8"/>
      <c r="V129" s="8"/>
      <c r="W129" s="8"/>
      <c r="X129" s="9"/>
      <c r="Y129" s="8"/>
      <c r="Z129" s="64"/>
      <c r="AC129" s="5"/>
    </row>
  </sheetData>
  <mergeCells count="48">
    <mergeCell ref="B121:B129"/>
    <mergeCell ref="N121:N129"/>
    <mergeCell ref="Z121:Z129"/>
    <mergeCell ref="AA101:AC101"/>
    <mergeCell ref="B103:B111"/>
    <mergeCell ref="N103:N111"/>
    <mergeCell ref="Z103:Z111"/>
    <mergeCell ref="B112:B120"/>
    <mergeCell ref="N112:N120"/>
    <mergeCell ref="Z112:Z120"/>
    <mergeCell ref="B85:B93"/>
    <mergeCell ref="N85:N93"/>
    <mergeCell ref="Z85:Z93"/>
    <mergeCell ref="D101:F101"/>
    <mergeCell ref="G101:I101"/>
    <mergeCell ref="J101:L101"/>
    <mergeCell ref="P101:R101"/>
    <mergeCell ref="S101:U101"/>
    <mergeCell ref="V101:X101"/>
    <mergeCell ref="AA65:AC65"/>
    <mergeCell ref="B67:B75"/>
    <mergeCell ref="N67:N75"/>
    <mergeCell ref="Z67:Z75"/>
    <mergeCell ref="B76:B84"/>
    <mergeCell ref="N76:N84"/>
    <mergeCell ref="Z76:Z84"/>
    <mergeCell ref="B22:B30"/>
    <mergeCell ref="N22:N30"/>
    <mergeCell ref="Z22:Z30"/>
    <mergeCell ref="D65:F65"/>
    <mergeCell ref="G65:I65"/>
    <mergeCell ref="J65:L65"/>
    <mergeCell ref="P65:R65"/>
    <mergeCell ref="S65:U65"/>
    <mergeCell ref="V65:X65"/>
    <mergeCell ref="AA2:AC2"/>
    <mergeCell ref="B4:B12"/>
    <mergeCell ref="N4:N12"/>
    <mergeCell ref="Z4:Z12"/>
    <mergeCell ref="B13:B21"/>
    <mergeCell ref="N13:N21"/>
    <mergeCell ref="Z13:Z21"/>
    <mergeCell ref="D2:F2"/>
    <mergeCell ref="G2:I2"/>
    <mergeCell ref="J2:L2"/>
    <mergeCell ref="P2:R2"/>
    <mergeCell ref="S2:U2"/>
    <mergeCell ref="V2:X2"/>
  </mergeCells>
  <phoneticPr fontId="12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F147-8028-244B-BCE3-C4F4DBC478F5}">
  <dimension ref="E1:BO247"/>
  <sheetViews>
    <sheetView topLeftCell="L34" zoomScale="150" zoomScaleNormal="43" workbookViewId="0">
      <selection activeCell="U60" sqref="U60"/>
    </sheetView>
  </sheetViews>
  <sheetFormatPr baseColWidth="10" defaultRowHeight="16" x14ac:dyDescent="0.2"/>
  <cols>
    <col min="1" max="1" width="3.83203125" style="3" customWidth="1"/>
    <col min="2" max="2" width="17.6640625" style="3" customWidth="1"/>
    <col min="3" max="3" width="3.83203125" style="3" customWidth="1"/>
    <col min="4" max="4" width="12.83203125" style="3" bestFit="1" customWidth="1"/>
    <col min="5" max="5" width="10.83203125" style="3"/>
    <col min="6" max="6" width="12.5" style="3" bestFit="1" customWidth="1"/>
    <col min="7" max="10" width="12.6640625" style="3" bestFit="1" customWidth="1"/>
    <col min="11" max="11" width="15.33203125" style="3" customWidth="1"/>
    <col min="12" max="12" width="10.83203125" style="3"/>
    <col min="13" max="13" width="10.6640625" style="3" customWidth="1"/>
    <col min="14" max="17" width="11.33203125" style="3" bestFit="1" customWidth="1"/>
    <col min="18" max="18" width="10.83203125" style="3"/>
    <col min="19" max="19" width="12.33203125" style="3" bestFit="1" customWidth="1"/>
    <col min="20" max="20" width="11.1640625" style="3" bestFit="1" customWidth="1"/>
    <col min="21" max="26" width="11.33203125" style="3" bestFit="1" customWidth="1"/>
    <col min="27" max="31" width="11.5" style="3" bestFit="1" customWidth="1"/>
    <col min="32" max="32" width="13.5" style="3" customWidth="1"/>
    <col min="33" max="35" width="11.33203125" style="3" bestFit="1" customWidth="1"/>
    <col min="36" max="36" width="15.83203125" style="3" customWidth="1"/>
    <col min="37" max="37" width="19.33203125" style="3" customWidth="1"/>
    <col min="38" max="44" width="11.33203125" style="3" bestFit="1" customWidth="1"/>
    <col min="45" max="48" width="11.1640625" style="3" bestFit="1" customWidth="1"/>
    <col min="49" max="49" width="21.83203125" style="3" customWidth="1"/>
    <col min="50" max="53" width="11.1640625" style="3" bestFit="1" customWidth="1"/>
    <col min="54" max="54" width="12.5" style="3" bestFit="1" customWidth="1"/>
    <col min="55" max="57" width="11.1640625" style="3" bestFit="1" customWidth="1"/>
    <col min="58" max="60" width="11" style="3" bestFit="1" customWidth="1"/>
    <col min="61" max="61" width="13.1640625" style="3" bestFit="1" customWidth="1"/>
    <col min="62" max="66" width="11" style="3" bestFit="1" customWidth="1"/>
    <col min="67" max="16384" width="10.83203125" style="3"/>
  </cols>
  <sheetData>
    <row r="1" spans="5:54" x14ac:dyDescent="0.2">
      <c r="E1" s="72" t="s">
        <v>42</v>
      </c>
      <c r="F1" s="72"/>
      <c r="G1" s="72"/>
      <c r="H1" s="72"/>
      <c r="I1" s="72"/>
      <c r="J1" s="72"/>
    </row>
    <row r="2" spans="5:54" x14ac:dyDescent="0.2">
      <c r="H2" s="5" t="s">
        <v>66</v>
      </c>
      <c r="N2" s="3" t="s">
        <v>42</v>
      </c>
      <c r="O2" s="3" t="s">
        <v>41</v>
      </c>
      <c r="Z2" s="5"/>
    </row>
    <row r="3" spans="5:54" x14ac:dyDescent="0.2">
      <c r="F3" s="3" t="s">
        <v>65</v>
      </c>
      <c r="G3" s="14" t="s">
        <v>40</v>
      </c>
      <c r="H3" s="14" t="s">
        <v>39</v>
      </c>
      <c r="I3" s="14" t="s">
        <v>38</v>
      </c>
      <c r="J3" s="14" t="s">
        <v>37</v>
      </c>
      <c r="K3" s="14"/>
      <c r="N3" s="14" t="s">
        <v>40</v>
      </c>
      <c r="O3" s="14" t="s">
        <v>39</v>
      </c>
      <c r="P3" s="14" t="s">
        <v>38</v>
      </c>
      <c r="Q3" s="14" t="s">
        <v>37</v>
      </c>
      <c r="R3" s="14"/>
      <c r="S3" s="14"/>
      <c r="T3" s="14"/>
      <c r="U3" s="14"/>
      <c r="V3" s="14"/>
      <c r="Z3" s="5"/>
      <c r="AF3" s="11"/>
      <c r="AH3" s="11"/>
      <c r="AJ3" s="11"/>
      <c r="AK3" s="11"/>
    </row>
    <row r="4" spans="5:54" x14ac:dyDescent="0.2">
      <c r="E4" s="3" t="s">
        <v>32</v>
      </c>
      <c r="F4" s="3">
        <v>160.28108800000001</v>
      </c>
      <c r="G4" s="17">
        <v>80.367232000000001</v>
      </c>
      <c r="H4" s="17">
        <v>41.699584000000002</v>
      </c>
      <c r="I4" s="17">
        <v>21.514240000000001</v>
      </c>
      <c r="J4" s="17">
        <v>17.870460000000001</v>
      </c>
      <c r="N4" s="17">
        <f>G4/$F$4</f>
        <v>0.50141431533082681</v>
      </c>
      <c r="O4" s="17">
        <f>H4/$F$4</f>
        <v>0.26016534152800358</v>
      </c>
      <c r="P4" s="17">
        <f>I4/$F$4</f>
        <v>0.13422818791946309</v>
      </c>
      <c r="Q4" s="17">
        <f>J4/$F$4</f>
        <v>0.11149450145983536</v>
      </c>
      <c r="S4" s="17"/>
      <c r="T4" s="17"/>
      <c r="U4" s="14"/>
      <c r="Z4" s="14"/>
      <c r="AA4" s="14"/>
      <c r="AB4" s="14"/>
      <c r="AC4" s="14"/>
      <c r="AF4" s="11"/>
      <c r="AH4" s="11"/>
      <c r="AJ4" s="11"/>
      <c r="AK4" s="11"/>
      <c r="AN4" s="18" t="s">
        <v>42</v>
      </c>
    </row>
    <row r="5" spans="5:54" x14ac:dyDescent="0.2">
      <c r="E5" s="3" t="s">
        <v>31</v>
      </c>
      <c r="F5" s="3">
        <v>18037</v>
      </c>
      <c r="G5" s="27">
        <v>8177</v>
      </c>
      <c r="H5" s="27">
        <v>3681</v>
      </c>
      <c r="I5" s="27">
        <v>2115</v>
      </c>
      <c r="J5" s="27">
        <v>1850</v>
      </c>
      <c r="N5" s="17">
        <f>G5/F5</f>
        <v>0.45334590009425069</v>
      </c>
      <c r="O5" s="17">
        <f>H5/F5</f>
        <v>0.20408050119199422</v>
      </c>
      <c r="P5" s="17">
        <f>H5/F5</f>
        <v>0.20408050119199422</v>
      </c>
      <c r="Q5" s="17">
        <f>J5/F5</f>
        <v>0.10256694572268116</v>
      </c>
      <c r="AF5" s="11"/>
      <c r="AH5" s="11"/>
      <c r="AJ5" s="11"/>
      <c r="AK5" s="11"/>
      <c r="AN5" s="18" t="s">
        <v>5</v>
      </c>
    </row>
    <row r="6" spans="5:54" x14ac:dyDescent="0.2">
      <c r="G6" s="5"/>
      <c r="H6" s="5" t="s">
        <v>6</v>
      </c>
      <c r="N6" s="3" t="s">
        <v>42</v>
      </c>
      <c r="O6" s="3" t="s">
        <v>41</v>
      </c>
      <c r="Z6" s="5"/>
      <c r="AF6" s="23"/>
      <c r="AH6" s="11"/>
      <c r="AJ6" s="23"/>
      <c r="AK6" s="23"/>
    </row>
    <row r="7" spans="5:54" x14ac:dyDescent="0.2">
      <c r="E7" s="3" t="s">
        <v>32</v>
      </c>
      <c r="F7" s="3">
        <v>21703033200</v>
      </c>
      <c r="G7" s="22">
        <v>22621010800</v>
      </c>
      <c r="H7" s="22">
        <v>22130806400</v>
      </c>
      <c r="I7" s="22">
        <v>22590737600</v>
      </c>
      <c r="J7" s="22">
        <v>26812064000</v>
      </c>
      <c r="N7" s="17">
        <f>G7/$F$7</f>
        <v>1.0422972029550228</v>
      </c>
      <c r="O7" s="17">
        <f>H7/$F$7</f>
        <v>1.0197102956097399</v>
      </c>
      <c r="P7" s="17">
        <f>I7/$F$7</f>
        <v>1.0409023195891347</v>
      </c>
      <c r="Q7" s="17">
        <f>J7/$F$7</f>
        <v>1.2354063025623534</v>
      </c>
      <c r="U7" s="14"/>
      <c r="V7" s="14"/>
      <c r="W7" s="14"/>
      <c r="AF7" s="11"/>
      <c r="AH7" s="11"/>
      <c r="AJ7" s="11"/>
      <c r="AK7" s="11"/>
    </row>
    <row r="8" spans="5:54" x14ac:dyDescent="0.2">
      <c r="E8" s="3" t="s">
        <v>31</v>
      </c>
      <c r="F8" s="3">
        <v>12977</v>
      </c>
      <c r="G8" s="27">
        <v>20026</v>
      </c>
      <c r="H8" s="27">
        <v>12621</v>
      </c>
      <c r="I8" s="27">
        <v>9691</v>
      </c>
      <c r="J8" s="27">
        <v>10494</v>
      </c>
      <c r="N8" s="17">
        <f>G8/$F$8</f>
        <v>1.5431918008784773</v>
      </c>
      <c r="O8" s="17">
        <f>H8/$F$8</f>
        <v>0.9725668490406103</v>
      </c>
      <c r="P8" s="17">
        <f>I8/$F$8</f>
        <v>0.74678276951529632</v>
      </c>
      <c r="Q8" s="17">
        <f>J8/$F$8</f>
        <v>0.80866147799953769</v>
      </c>
      <c r="U8" s="14"/>
      <c r="V8" s="14"/>
      <c r="W8" s="14"/>
      <c r="Z8" s="5"/>
      <c r="AF8" s="23"/>
      <c r="AH8" s="11"/>
      <c r="AJ8" s="23"/>
      <c r="AK8" s="23"/>
    </row>
    <row r="9" spans="5:54" x14ac:dyDescent="0.2">
      <c r="G9" s="5"/>
      <c r="H9" s="5" t="s">
        <v>35</v>
      </c>
      <c r="Z9" s="1"/>
      <c r="AA9" s="1"/>
      <c r="AB9" s="1"/>
      <c r="AC9" s="1"/>
      <c r="AF9" s="11"/>
      <c r="AH9" s="11"/>
      <c r="AJ9" s="11"/>
      <c r="AK9" s="11"/>
    </row>
    <row r="10" spans="5:54" x14ac:dyDescent="0.2">
      <c r="E10" s="3" t="s">
        <v>32</v>
      </c>
      <c r="F10" s="3">
        <v>154484834</v>
      </c>
      <c r="G10" s="16">
        <v>122894946</v>
      </c>
      <c r="H10" s="16">
        <v>140227408</v>
      </c>
      <c r="I10" s="16">
        <v>189981416</v>
      </c>
      <c r="J10" s="16">
        <v>236337448</v>
      </c>
      <c r="N10" s="3">
        <f>G10/$F$10</f>
        <v>0.7955146328473901</v>
      </c>
      <c r="O10" s="3">
        <f>H10/$F$10</f>
        <v>0.90770986619955196</v>
      </c>
      <c r="P10" s="3">
        <f>I10/$F$10</f>
        <v>1.2297738948277603</v>
      </c>
      <c r="Q10" s="3">
        <f>J10/$F$10</f>
        <v>1.5298423921664699</v>
      </c>
      <c r="Z10" s="5"/>
      <c r="AF10" s="23"/>
      <c r="AH10" s="11"/>
      <c r="AJ10" s="23"/>
      <c r="AK10" s="23"/>
    </row>
    <row r="11" spans="5:54" x14ac:dyDescent="0.2">
      <c r="E11" s="3" t="s">
        <v>31</v>
      </c>
      <c r="F11" s="3">
        <v>276147377.68000001</v>
      </c>
      <c r="G11" s="28">
        <v>186586066</v>
      </c>
      <c r="H11" s="28">
        <v>63041644</v>
      </c>
      <c r="I11" s="28">
        <v>62332216</v>
      </c>
      <c r="J11" s="28">
        <v>63051012</v>
      </c>
      <c r="N11" s="3">
        <f>G11/$F$11</f>
        <v>0.67567567567567566</v>
      </c>
      <c r="O11" s="3">
        <f>H11/$F$11</f>
        <v>0.22828985206968994</v>
      </c>
      <c r="P11" s="3">
        <f>I11/$F$11</f>
        <v>0.22572083256293191</v>
      </c>
      <c r="Q11" s="3">
        <f>J11/$F$11</f>
        <v>0.22832377598408196</v>
      </c>
      <c r="Z11" s="5"/>
      <c r="AF11"/>
      <c r="AH11"/>
      <c r="AJ11"/>
      <c r="AK11"/>
    </row>
    <row r="12" spans="5:54" x14ac:dyDescent="0.2">
      <c r="E12" s="72" t="s">
        <v>36</v>
      </c>
      <c r="F12" s="72"/>
      <c r="G12" s="72"/>
      <c r="H12" s="72"/>
      <c r="I12" s="72"/>
      <c r="J12" s="72"/>
      <c r="AF12" s="11"/>
      <c r="AH12" s="11"/>
      <c r="AJ12" s="11"/>
      <c r="AK12" s="11"/>
    </row>
    <row r="13" spans="5:54" x14ac:dyDescent="0.2">
      <c r="H13" s="5" t="s">
        <v>5</v>
      </c>
      <c r="N13" s="3" t="s">
        <v>36</v>
      </c>
      <c r="O13" s="3" t="s">
        <v>41</v>
      </c>
      <c r="Z13" s="5"/>
      <c r="AF13" s="11"/>
      <c r="AH13" s="11"/>
      <c r="AJ13" s="11"/>
      <c r="AK13" s="11"/>
      <c r="AW13" s="1"/>
      <c r="AX13" s="1"/>
      <c r="AY13" s="1"/>
      <c r="AZ13" s="1"/>
      <c r="BA13" s="1"/>
      <c r="BB13" s="1"/>
    </row>
    <row r="14" spans="5:54" x14ac:dyDescent="0.2">
      <c r="E14" s="3" t="s">
        <v>32</v>
      </c>
      <c r="F14" s="3">
        <v>707.29471999999998</v>
      </c>
      <c r="G14" s="14">
        <v>363.28115200000002</v>
      </c>
      <c r="H14" s="14">
        <v>182.32883200000001</v>
      </c>
      <c r="I14" s="14">
        <v>93.293312</v>
      </c>
      <c r="J14" s="14">
        <v>50.296576000000002</v>
      </c>
      <c r="N14" s="17">
        <f>G14/$F$14</f>
        <v>0.51362061913879409</v>
      </c>
      <c r="O14" s="17">
        <f>H14/$F$14</f>
        <v>0.25778339190769023</v>
      </c>
      <c r="P14" s="17">
        <f>I14/$F$14</f>
        <v>0.13190160955817681</v>
      </c>
      <c r="Q14" s="17">
        <f>J14/$F$14</f>
        <v>7.1111199585937812E-2</v>
      </c>
      <c r="AF14" s="11"/>
      <c r="AH14" s="11"/>
      <c r="AJ14" s="11"/>
      <c r="AK14" s="11"/>
      <c r="AW14" s="1"/>
      <c r="AX14" s="1"/>
      <c r="AY14" s="12"/>
      <c r="AZ14" s="12"/>
      <c r="BA14" s="1"/>
      <c r="BB14" s="1"/>
    </row>
    <row r="15" spans="5:54" x14ac:dyDescent="0.2">
      <c r="E15" s="3" t="s">
        <v>31</v>
      </c>
      <c r="F15" s="3">
        <v>152004</v>
      </c>
      <c r="G15" s="27">
        <v>78252</v>
      </c>
      <c r="H15" s="27">
        <v>36810</v>
      </c>
      <c r="I15" s="27">
        <v>17434</v>
      </c>
      <c r="J15" s="27">
        <v>9029</v>
      </c>
      <c r="N15" s="17">
        <f>G15/$F$15</f>
        <v>0.5148022420462619</v>
      </c>
      <c r="O15" s="17">
        <f>H15/$F$15</f>
        <v>0.24216467987684534</v>
      </c>
      <c r="P15" s="17">
        <f>I15/$F$15</f>
        <v>0.1146943501486803</v>
      </c>
      <c r="Q15" s="17">
        <f>J15/$F$15</f>
        <v>5.9399752638088471E-2</v>
      </c>
      <c r="Z15" s="5"/>
      <c r="AF15" s="23"/>
      <c r="AH15" s="11"/>
      <c r="AJ15" s="23"/>
      <c r="AK15" s="23"/>
      <c r="AW15" s="1"/>
      <c r="AX15" s="1"/>
      <c r="AY15" s="1"/>
      <c r="AZ15" s="1"/>
      <c r="BA15" s="1"/>
      <c r="BB15" s="1"/>
    </row>
    <row r="16" spans="5:54" x14ac:dyDescent="0.2">
      <c r="G16" s="5"/>
      <c r="H16" s="5" t="s">
        <v>6</v>
      </c>
      <c r="N16" s="3" t="s">
        <v>36</v>
      </c>
      <c r="O16" s="3" t="s">
        <v>41</v>
      </c>
      <c r="Z16" s="1"/>
      <c r="AA16" s="1"/>
      <c r="AB16" s="1"/>
      <c r="AC16" s="1"/>
      <c r="AF16" s="11"/>
      <c r="AH16" s="11"/>
      <c r="AJ16" s="11"/>
      <c r="AK16" s="11"/>
      <c r="AW16" s="1"/>
      <c r="AX16" s="1"/>
      <c r="AY16" s="12"/>
      <c r="AZ16" s="12"/>
      <c r="BA16" s="12"/>
      <c r="BB16" s="12"/>
    </row>
    <row r="17" spans="5:67" x14ac:dyDescent="0.2">
      <c r="E17" s="3" t="s">
        <v>32</v>
      </c>
      <c r="F17" s="3">
        <v>88198480000</v>
      </c>
      <c r="G17" s="3">
        <v>90904299200</v>
      </c>
      <c r="H17" s="3">
        <v>98251667200</v>
      </c>
      <c r="I17" s="3">
        <v>91056603200</v>
      </c>
      <c r="J17" s="3">
        <v>99439142400</v>
      </c>
      <c r="N17" s="17">
        <f>G17/$F$17</f>
        <v>1.0306787509263198</v>
      </c>
      <c r="O17" s="17">
        <f>H17/$F$17</f>
        <v>1.1139836786302892</v>
      </c>
      <c r="P17" s="17">
        <f>I17/$F$17</f>
        <v>1.0324055834068795</v>
      </c>
      <c r="Q17" s="17">
        <f>J17/$F$17</f>
        <v>1.1274473482989729</v>
      </c>
      <c r="AF17" s="23"/>
      <c r="AH17" s="11"/>
      <c r="AJ17" s="23"/>
      <c r="AK17" s="23"/>
    </row>
    <row r="18" spans="5:67" x14ac:dyDescent="0.2">
      <c r="E18" s="3" t="s">
        <v>31</v>
      </c>
      <c r="F18" s="3">
        <v>111552</v>
      </c>
      <c r="G18" s="27">
        <v>159818</v>
      </c>
      <c r="H18" s="27">
        <v>123313</v>
      </c>
      <c r="I18" s="27">
        <v>91002</v>
      </c>
      <c r="J18" s="27">
        <v>56905</v>
      </c>
      <c r="N18" s="17">
        <f>G18/$F$18</f>
        <v>1.4326771371199083</v>
      </c>
      <c r="O18" s="17">
        <f>H18/$F$18</f>
        <v>1.1054306511761331</v>
      </c>
      <c r="P18" s="17">
        <f>I18/$F$18</f>
        <v>0.8157809810671256</v>
      </c>
      <c r="Q18" s="17">
        <f>J18/$F$18</f>
        <v>0.5101208405048766</v>
      </c>
      <c r="AF18" s="11"/>
      <c r="AH18" s="11"/>
      <c r="AJ18" s="11"/>
      <c r="AK18" s="11"/>
    </row>
    <row r="19" spans="5:67" x14ac:dyDescent="0.2">
      <c r="G19" s="5"/>
      <c r="H19" s="5" t="s">
        <v>35</v>
      </c>
      <c r="AF19" s="23"/>
      <c r="AH19" s="11"/>
      <c r="AJ19" s="23"/>
      <c r="AK19" s="23"/>
    </row>
    <row r="20" spans="5:67" x14ac:dyDescent="0.2">
      <c r="E20" s="3" t="s">
        <v>32</v>
      </c>
      <c r="F20" s="3">
        <v>334467600</v>
      </c>
      <c r="G20" s="16">
        <v>339472592</v>
      </c>
      <c r="H20" s="16">
        <v>288411704</v>
      </c>
      <c r="I20" s="16">
        <v>324240872</v>
      </c>
      <c r="J20" s="16">
        <v>381402092</v>
      </c>
      <c r="N20" s="3">
        <f>G20/$F$20</f>
        <v>1.0149640563091911</v>
      </c>
      <c r="O20" s="3">
        <f>H20/$F$20</f>
        <v>0.86230087458396565</v>
      </c>
      <c r="P20" s="3">
        <f>I20/$F$20</f>
        <v>0.96942386048753304</v>
      </c>
      <c r="Q20" s="3">
        <f>J20/$F$20</f>
        <v>1.1403259747730423</v>
      </c>
    </row>
    <row r="21" spans="5:67" x14ac:dyDescent="0.2">
      <c r="E21" s="3" t="s">
        <v>31</v>
      </c>
      <c r="F21" s="3">
        <v>236117448</v>
      </c>
      <c r="G21" s="28">
        <v>199256132</v>
      </c>
      <c r="H21" s="28">
        <v>174089470</v>
      </c>
      <c r="I21" s="28">
        <v>152658384</v>
      </c>
      <c r="J21" s="28">
        <v>129857928</v>
      </c>
      <c r="N21" s="3">
        <f>G21/$F$21</f>
        <v>0.84388567506455514</v>
      </c>
      <c r="O21" s="3">
        <f>H21/$F$21</f>
        <v>0.73730032013559621</v>
      </c>
      <c r="P21" s="3">
        <f>I21/$F$21</f>
        <v>0.64653580365649221</v>
      </c>
      <c r="Q21" s="3">
        <f>J21/$F$21</f>
        <v>0.54997175812267796</v>
      </c>
      <c r="Z21" s="16"/>
      <c r="AA21" s="16"/>
      <c r="AB21" s="16"/>
      <c r="AC21" s="16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</row>
    <row r="22" spans="5:67" x14ac:dyDescent="0.2">
      <c r="I22" s="1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</row>
    <row r="23" spans="5:67" x14ac:dyDescent="0.2">
      <c r="G23" s="1"/>
      <c r="AQ23" s="14"/>
      <c r="AR23" s="14"/>
      <c r="AU23" s="14"/>
      <c r="AV23" s="14"/>
      <c r="AY23" s="14"/>
      <c r="AZ23" s="14"/>
      <c r="BC23" s="14"/>
      <c r="BD23" s="14"/>
      <c r="BG23" s="14"/>
      <c r="BH23" s="14"/>
      <c r="BK23" s="14"/>
      <c r="BL23" s="14"/>
      <c r="BO23" s="14"/>
    </row>
    <row r="24" spans="5:67" x14ac:dyDescent="0.2">
      <c r="G24" s="1"/>
      <c r="AQ24" s="1"/>
      <c r="AR24" s="1"/>
      <c r="AS24" s="1"/>
      <c r="AT24" s="1"/>
      <c r="AY24" s="12"/>
      <c r="AZ24" s="12"/>
      <c r="BA24" s="12"/>
      <c r="BB24" s="1"/>
      <c r="BG24" s="12"/>
      <c r="BH24" s="12"/>
      <c r="BI24" s="1"/>
      <c r="BJ24" s="1"/>
    </row>
    <row r="25" spans="5:67" x14ac:dyDescent="0.2">
      <c r="G25" s="1"/>
      <c r="AQ25" s="1"/>
      <c r="AR25" s="1"/>
      <c r="AS25" s="1"/>
      <c r="AT25" s="1"/>
      <c r="AY25" s="12"/>
      <c r="AZ25" s="12"/>
      <c r="BA25" s="12"/>
      <c r="BB25" s="12"/>
      <c r="BG25" s="1"/>
      <c r="BH25" s="1"/>
      <c r="BI25" s="1"/>
      <c r="BJ25" s="1"/>
    </row>
    <row r="26" spans="5:67" ht="17" thickBot="1" x14ac:dyDescent="0.25"/>
    <row r="27" spans="5:67" x14ac:dyDescent="0.2">
      <c r="G27" s="34"/>
      <c r="H27" s="35" t="s">
        <v>9</v>
      </c>
      <c r="I27" s="35"/>
      <c r="J27" s="35"/>
      <c r="K27" s="35"/>
      <c r="L27" s="35"/>
      <c r="M27" s="35"/>
      <c r="N27" s="35"/>
      <c r="O27" s="35"/>
      <c r="P27" s="35"/>
      <c r="Q27" s="35"/>
      <c r="R27" s="35" t="s">
        <v>10</v>
      </c>
      <c r="S27" s="35"/>
      <c r="T27" s="35"/>
      <c r="U27" s="35"/>
      <c r="V27" s="35"/>
      <c r="W27" s="35"/>
      <c r="X27" s="35"/>
      <c r="Y27" s="35"/>
      <c r="Z27" s="35"/>
      <c r="AA27" s="35"/>
      <c r="AB27" s="35" t="s">
        <v>34</v>
      </c>
      <c r="AC27" s="35"/>
      <c r="AD27" s="35"/>
      <c r="AE27" s="35"/>
      <c r="AF27" s="35"/>
      <c r="AG27" s="35"/>
      <c r="AH27" s="35"/>
      <c r="AI27" s="35"/>
      <c r="AJ27" s="35"/>
      <c r="AK27" s="36"/>
    </row>
    <row r="28" spans="5:67" x14ac:dyDescent="0.2">
      <c r="G28" s="37"/>
      <c r="H28" s="4" t="s">
        <v>32</v>
      </c>
      <c r="I28" s="4"/>
      <c r="J28" s="4"/>
      <c r="K28" s="4"/>
      <c r="L28" s="4"/>
      <c r="M28" s="4" t="s">
        <v>31</v>
      </c>
      <c r="N28" s="4"/>
      <c r="O28" s="4"/>
      <c r="P28" s="4"/>
      <c r="Q28" s="4"/>
      <c r="R28" s="4" t="s">
        <v>32</v>
      </c>
      <c r="S28" s="4"/>
      <c r="T28" s="4"/>
      <c r="U28" s="4"/>
      <c r="V28" s="4"/>
      <c r="W28" s="4" t="s">
        <v>31</v>
      </c>
      <c r="X28" s="4"/>
      <c r="Y28" s="4"/>
      <c r="Z28" s="4"/>
      <c r="AA28" s="4"/>
      <c r="AB28" s="4" t="s">
        <v>32</v>
      </c>
      <c r="AC28" s="4"/>
      <c r="AD28" s="4"/>
      <c r="AE28" s="4"/>
      <c r="AF28" s="4"/>
      <c r="AG28" s="4" t="s">
        <v>31</v>
      </c>
      <c r="AH28" s="4"/>
      <c r="AI28" s="4"/>
      <c r="AJ28" s="4"/>
      <c r="AK28" s="38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</row>
    <row r="29" spans="5:67" x14ac:dyDescent="0.2">
      <c r="G29" s="37"/>
      <c r="H29" s="3">
        <v>1</v>
      </c>
      <c r="I29" s="14">
        <v>2</v>
      </c>
      <c r="J29" s="14">
        <v>4</v>
      </c>
      <c r="K29" s="14">
        <v>8</v>
      </c>
      <c r="L29" s="14">
        <v>16</v>
      </c>
      <c r="M29" s="3">
        <v>1</v>
      </c>
      <c r="N29" s="14">
        <v>2</v>
      </c>
      <c r="O29" s="14">
        <v>4</v>
      </c>
      <c r="P29" s="14">
        <v>8</v>
      </c>
      <c r="Q29" s="14">
        <v>16</v>
      </c>
      <c r="R29" s="3">
        <v>1</v>
      </c>
      <c r="S29" s="14">
        <v>2</v>
      </c>
      <c r="T29" s="14">
        <v>4</v>
      </c>
      <c r="U29" s="14">
        <v>8</v>
      </c>
      <c r="V29" s="14">
        <v>16</v>
      </c>
      <c r="W29" s="3">
        <v>1</v>
      </c>
      <c r="X29" s="14">
        <v>2</v>
      </c>
      <c r="Y29" s="14">
        <v>4</v>
      </c>
      <c r="Z29" s="14">
        <v>8</v>
      </c>
      <c r="AA29" s="14">
        <v>16</v>
      </c>
      <c r="AB29" s="3">
        <v>1</v>
      </c>
      <c r="AC29" s="14">
        <v>2</v>
      </c>
      <c r="AD29" s="14">
        <v>4</v>
      </c>
      <c r="AE29" s="14">
        <v>8</v>
      </c>
      <c r="AF29" s="14">
        <v>16</v>
      </c>
      <c r="AG29" s="3">
        <v>1</v>
      </c>
      <c r="AH29" s="14">
        <v>2</v>
      </c>
      <c r="AI29" s="14">
        <v>4</v>
      </c>
      <c r="AJ29" s="14">
        <v>8</v>
      </c>
      <c r="AK29" s="39">
        <v>16</v>
      </c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14"/>
    </row>
    <row r="30" spans="5:67" x14ac:dyDescent="0.2">
      <c r="G30" s="37" t="s">
        <v>33</v>
      </c>
      <c r="H30" s="3">
        <v>1</v>
      </c>
      <c r="I30" s="3">
        <f>N4</f>
        <v>0.50141431533082681</v>
      </c>
      <c r="J30" s="3">
        <f>O4</f>
        <v>0.26016534152800358</v>
      </c>
      <c r="K30" s="3">
        <f>P4</f>
        <v>0.13422818791946309</v>
      </c>
      <c r="L30" s="3">
        <f>Q4</f>
        <v>0.11149450145983536</v>
      </c>
      <c r="M30" s="3">
        <v>1</v>
      </c>
      <c r="N30" s="3">
        <f>N5</f>
        <v>0.45334590009425069</v>
      </c>
      <c r="O30" s="3">
        <f>O5</f>
        <v>0.20408050119199422</v>
      </c>
      <c r="P30" s="3">
        <f>P5</f>
        <v>0.20408050119199422</v>
      </c>
      <c r="Q30" s="3">
        <f>Q5</f>
        <v>0.10256694572268116</v>
      </c>
      <c r="R30" s="3">
        <v>1</v>
      </c>
      <c r="S30" s="3">
        <f>N7</f>
        <v>1.0422972029550228</v>
      </c>
      <c r="T30" s="3">
        <f>O7</f>
        <v>1.0197102956097399</v>
      </c>
      <c r="U30" s="3">
        <f>P7</f>
        <v>1.0409023195891347</v>
      </c>
      <c r="V30" s="3">
        <f>Q7</f>
        <v>1.2354063025623534</v>
      </c>
      <c r="W30" s="3">
        <v>1</v>
      </c>
      <c r="X30" s="3">
        <f>N8</f>
        <v>1.5431918008784773</v>
      </c>
      <c r="Y30" s="3">
        <f>O8</f>
        <v>0.9725668490406103</v>
      </c>
      <c r="Z30" s="3">
        <f>P8</f>
        <v>0.74678276951529632</v>
      </c>
      <c r="AA30" s="3">
        <f>Q8</f>
        <v>0.80866147799953769</v>
      </c>
      <c r="AB30" s="3">
        <v>1</v>
      </c>
      <c r="AC30" s="3">
        <f>N10</f>
        <v>0.7955146328473901</v>
      </c>
      <c r="AD30" s="3">
        <f>O10</f>
        <v>0.90770986619955196</v>
      </c>
      <c r="AE30" s="3">
        <f>P10</f>
        <v>1.2297738948277603</v>
      </c>
      <c r="AF30" s="3">
        <f>Q10</f>
        <v>1.5298423921664699</v>
      </c>
      <c r="AG30" s="3">
        <v>1</v>
      </c>
      <c r="AH30" s="3">
        <f>N11</f>
        <v>0.67567567567567566</v>
      </c>
      <c r="AI30" s="3">
        <f>O11</f>
        <v>0.22828985206968994</v>
      </c>
      <c r="AJ30" s="3">
        <f>P11</f>
        <v>0.22572083256293191</v>
      </c>
      <c r="AK30" s="40">
        <f>Q11</f>
        <v>0.22832377598408196</v>
      </c>
      <c r="AQ30" s="14"/>
      <c r="AR30" s="14"/>
      <c r="AU30" s="14"/>
      <c r="AV30" s="14"/>
      <c r="AY30" s="14"/>
      <c r="AZ30" s="14"/>
      <c r="BC30" s="14"/>
      <c r="BD30" s="14"/>
      <c r="BG30" s="14"/>
      <c r="BH30" s="14"/>
      <c r="BK30" s="14"/>
      <c r="BL30" s="14"/>
    </row>
    <row r="31" spans="5:67" ht="17" thickBot="1" x14ac:dyDescent="0.25">
      <c r="G31" s="41" t="s">
        <v>0</v>
      </c>
      <c r="H31" s="42">
        <v>1</v>
      </c>
      <c r="I31" s="42">
        <f>N14</f>
        <v>0.51362061913879409</v>
      </c>
      <c r="J31" s="42">
        <f>O14</f>
        <v>0.25778339190769023</v>
      </c>
      <c r="K31" s="42">
        <f>P14</f>
        <v>0.13190160955817681</v>
      </c>
      <c r="L31" s="42">
        <f>Q14</f>
        <v>7.1111199585937812E-2</v>
      </c>
      <c r="M31" s="42">
        <v>1</v>
      </c>
      <c r="N31" s="42">
        <f>N15</f>
        <v>0.5148022420462619</v>
      </c>
      <c r="O31" s="42">
        <f>O15</f>
        <v>0.24216467987684534</v>
      </c>
      <c r="P31" s="42">
        <f>P15</f>
        <v>0.1146943501486803</v>
      </c>
      <c r="Q31" s="42">
        <f>Q15</f>
        <v>5.9399752638088471E-2</v>
      </c>
      <c r="R31" s="42">
        <v>1</v>
      </c>
      <c r="S31" s="42">
        <f>N17</f>
        <v>1.0306787509263198</v>
      </c>
      <c r="T31" s="42">
        <f>O17</f>
        <v>1.1139836786302892</v>
      </c>
      <c r="U31" s="42">
        <f>P17</f>
        <v>1.0324055834068795</v>
      </c>
      <c r="V31" s="42">
        <f>Q17</f>
        <v>1.1274473482989729</v>
      </c>
      <c r="W31" s="42">
        <v>1</v>
      </c>
      <c r="X31" s="42">
        <f>N18</f>
        <v>1.4326771371199083</v>
      </c>
      <c r="Y31" s="42">
        <f>O18</f>
        <v>1.1054306511761331</v>
      </c>
      <c r="Z31" s="42">
        <f>P18</f>
        <v>0.8157809810671256</v>
      </c>
      <c r="AA31" s="42">
        <f>Q18</f>
        <v>0.5101208405048766</v>
      </c>
      <c r="AB31" s="42">
        <v>1</v>
      </c>
      <c r="AC31" s="42">
        <f>N20</f>
        <v>1.0149640563091911</v>
      </c>
      <c r="AD31" s="42">
        <f>O20</f>
        <v>0.86230087458396565</v>
      </c>
      <c r="AE31" s="42">
        <f>P20</f>
        <v>0.96942386048753304</v>
      </c>
      <c r="AF31" s="42">
        <f>Q20</f>
        <v>1.1403259747730423</v>
      </c>
      <c r="AG31" s="42">
        <v>1</v>
      </c>
      <c r="AH31" s="42">
        <f>N21</f>
        <v>0.84388567506455514</v>
      </c>
      <c r="AI31" s="42">
        <f>O21</f>
        <v>0.73730032013559621</v>
      </c>
      <c r="AJ31" s="42">
        <f>P21</f>
        <v>0.64653580365649221</v>
      </c>
      <c r="AK31" s="43">
        <f>Q21</f>
        <v>0.54997175812267796</v>
      </c>
      <c r="AQ31" s="1"/>
      <c r="AR31" s="1"/>
      <c r="AS31" s="1"/>
      <c r="AT31" s="1"/>
      <c r="AY31" s="1"/>
      <c r="AZ31" s="1"/>
      <c r="BA31" s="1"/>
      <c r="BB31" s="1"/>
      <c r="BG31" s="1"/>
      <c r="BH31" s="1"/>
      <c r="BI31" s="1"/>
      <c r="BJ31" s="1"/>
    </row>
    <row r="32" spans="5:67" x14ac:dyDescent="0.2">
      <c r="L32" s="5">
        <f>H30/L30</f>
        <v>8.96905216765545</v>
      </c>
      <c r="M32" s="5"/>
      <c r="N32" s="5"/>
      <c r="O32" s="5"/>
      <c r="P32" s="5"/>
      <c r="Q32" s="5">
        <f>M30/Q30</f>
        <v>9.7497297297297294</v>
      </c>
      <c r="R32" s="5"/>
      <c r="S32" s="5"/>
      <c r="T32" s="5"/>
      <c r="U32" s="33"/>
      <c r="V32" s="5"/>
      <c r="W32" s="33"/>
      <c r="X32" s="33"/>
      <c r="Y32" s="5"/>
      <c r="Z32" s="33"/>
      <c r="AA32" s="33"/>
      <c r="AB32" s="33"/>
      <c r="AC32" s="33"/>
      <c r="AD32" s="5"/>
      <c r="AE32" s="5"/>
      <c r="AF32" s="5"/>
      <c r="AG32" s="5"/>
      <c r="AH32" s="5"/>
      <c r="AI32" s="5"/>
      <c r="AJ32" s="5"/>
      <c r="AK32" s="5">
        <f>AG30/AK30</f>
        <v>4.3797453668150483</v>
      </c>
      <c r="AQ32" s="1"/>
      <c r="AR32" s="1"/>
      <c r="AS32" s="1"/>
      <c r="AT32" s="1"/>
      <c r="AY32" s="1"/>
      <c r="AZ32" s="1"/>
      <c r="BA32" s="1"/>
      <c r="BB32" s="1"/>
      <c r="BG32" s="1"/>
      <c r="BH32" s="1"/>
      <c r="BI32" s="1"/>
      <c r="BJ32" s="1"/>
    </row>
    <row r="33" spans="9:39" x14ac:dyDescent="0.2">
      <c r="L33" s="5">
        <f>H31/L31</f>
        <v>14.062482503779183</v>
      </c>
      <c r="M33" s="5"/>
      <c r="N33" s="5"/>
      <c r="O33" s="5"/>
      <c r="P33" s="5"/>
      <c r="Q33" s="5">
        <f>M31/Q31</f>
        <v>16.835086942075534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>
        <f>AG31/AK31</f>
        <v>1.8182751845539997</v>
      </c>
    </row>
    <row r="34" spans="9:39" x14ac:dyDescent="0.2"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9:39" x14ac:dyDescent="0.2">
      <c r="I35" s="5"/>
      <c r="J35" s="5"/>
      <c r="K35" s="5"/>
      <c r="AL35" s="5"/>
      <c r="AM35" s="5"/>
    </row>
    <row r="36" spans="9:39" x14ac:dyDescent="0.2">
      <c r="I36" s="5"/>
      <c r="J36" s="5"/>
      <c r="K36" s="5"/>
      <c r="AL36" s="5"/>
      <c r="AM36" s="5"/>
    </row>
    <row r="37" spans="9:39" x14ac:dyDescent="0.2"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9:39" x14ac:dyDescent="0.2">
      <c r="AI38" s="14"/>
      <c r="AJ38" s="14"/>
      <c r="AK38" s="14"/>
      <c r="AL38" s="14"/>
    </row>
    <row r="53" spans="26:44" x14ac:dyDescent="0.2">
      <c r="AQ53" s="1"/>
      <c r="AR53" s="1"/>
    </row>
    <row r="54" spans="26:44" x14ac:dyDescent="0.2">
      <c r="AQ54" s="1"/>
      <c r="AR54" s="1"/>
    </row>
    <row r="55" spans="26:44" x14ac:dyDescent="0.2">
      <c r="AQ55" s="12"/>
      <c r="AR55" s="12"/>
    </row>
    <row r="56" spans="26:44" x14ac:dyDescent="0.2">
      <c r="AQ56" s="12"/>
      <c r="AR56" s="12"/>
    </row>
    <row r="57" spans="26:44" x14ac:dyDescent="0.2">
      <c r="AQ57" s="1"/>
      <c r="AR57" s="1"/>
    </row>
    <row r="58" spans="26:44" x14ac:dyDescent="0.2">
      <c r="AQ58" s="1"/>
      <c r="AR58" s="1"/>
    </row>
    <row r="59" spans="26:44" x14ac:dyDescent="0.2">
      <c r="AQ59" s="1"/>
      <c r="AR59" s="1"/>
    </row>
    <row r="60" spans="26:44" x14ac:dyDescent="0.2">
      <c r="AQ60" s="12"/>
      <c r="AR60" s="12"/>
    </row>
    <row r="61" spans="26:44" x14ac:dyDescent="0.2"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Q61" s="12"/>
      <c r="AR61" s="12"/>
    </row>
    <row r="62" spans="26:44" x14ac:dyDescent="0.2">
      <c r="AQ62" s="1"/>
      <c r="AR62" s="1"/>
    </row>
    <row r="63" spans="26:44" x14ac:dyDescent="0.2">
      <c r="Z63" s="1"/>
      <c r="AA63" s="1"/>
      <c r="AB63" s="1"/>
      <c r="AC63" s="1"/>
      <c r="AF63" s="12"/>
      <c r="AG63" s="12"/>
      <c r="AH63" s="12"/>
      <c r="AI63" s="12"/>
      <c r="AL63" s="1"/>
      <c r="AM63" s="1"/>
      <c r="AN63" s="1"/>
      <c r="AO63" s="1"/>
    </row>
    <row r="64" spans="26:44" x14ac:dyDescent="0.2">
      <c r="Z64" s="1"/>
      <c r="AA64" s="1"/>
      <c r="AB64" s="1"/>
      <c r="AC64" s="1"/>
      <c r="AF64" s="12"/>
      <c r="AG64" s="12"/>
      <c r="AH64" s="12"/>
      <c r="AI64" s="12"/>
      <c r="AL64" s="1"/>
      <c r="AM64" s="1"/>
      <c r="AN64" s="1"/>
      <c r="AO64" s="1"/>
    </row>
    <row r="66" spans="21:57" x14ac:dyDescent="0.2"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</row>
    <row r="68" spans="21:57" x14ac:dyDescent="0.2">
      <c r="AB68" s="1"/>
      <c r="AC68" s="1"/>
      <c r="AD68" s="1"/>
      <c r="AE68" s="1"/>
      <c r="AH68" s="12"/>
      <c r="AI68" s="12"/>
      <c r="AJ68" s="12"/>
      <c r="AK68" s="12"/>
      <c r="AN68" s="1"/>
      <c r="AO68" s="1"/>
      <c r="AP68" s="1"/>
    </row>
    <row r="69" spans="21:57" x14ac:dyDescent="0.2">
      <c r="AB69" s="1"/>
      <c r="AC69" s="1"/>
      <c r="AD69" s="1"/>
      <c r="AE69" s="1"/>
      <c r="AH69" s="12"/>
      <c r="AI69" s="12"/>
      <c r="AJ69" s="12"/>
      <c r="AK69" s="12"/>
      <c r="AN69" s="1"/>
      <c r="AO69" s="1"/>
      <c r="AP69" s="1"/>
    </row>
    <row r="70" spans="21:57" x14ac:dyDescent="0.2">
      <c r="Z70" s="64"/>
      <c r="AA70" s="64"/>
      <c r="AB70" s="64"/>
      <c r="AC70" s="64"/>
      <c r="AD70" s="64"/>
      <c r="AO70" s="64"/>
      <c r="AP70" s="64"/>
      <c r="AV70" s="64"/>
      <c r="AW70" s="64"/>
      <c r="AX70" s="64"/>
      <c r="AY70" s="64"/>
      <c r="AZ70" s="64"/>
    </row>
    <row r="71" spans="21:57" x14ac:dyDescent="0.2">
      <c r="AA71" s="14"/>
      <c r="AB71" s="14"/>
      <c r="AC71" s="14"/>
      <c r="AD71" s="14"/>
      <c r="AP71" s="14"/>
      <c r="AW71" s="14"/>
      <c r="AX71" s="14"/>
      <c r="AY71" s="14"/>
      <c r="AZ71" s="14"/>
    </row>
    <row r="76" spans="21:57" x14ac:dyDescent="0.2"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</row>
    <row r="77" spans="21:57" x14ac:dyDescent="0.2"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71"/>
      <c r="AW77" s="71"/>
      <c r="AX77" s="71"/>
      <c r="AY77" s="71"/>
      <c r="AZ77" s="71"/>
      <c r="BA77" s="64"/>
      <c r="BB77" s="64"/>
      <c r="BC77" s="64"/>
      <c r="BD77" s="64"/>
      <c r="BE77" s="64"/>
    </row>
    <row r="78" spans="21:57" x14ac:dyDescent="0.2">
      <c r="V78" s="14"/>
      <c r="W78" s="14"/>
      <c r="X78" s="14"/>
      <c r="Y78" s="14"/>
      <c r="AA78" s="14"/>
      <c r="AB78" s="14"/>
      <c r="AC78" s="14"/>
      <c r="AD78" s="14"/>
      <c r="AF78" s="14"/>
      <c r="AG78" s="14"/>
      <c r="AH78" s="14"/>
      <c r="AI78" s="14"/>
      <c r="AK78" s="14"/>
      <c r="AL78" s="14"/>
      <c r="AM78" s="14"/>
      <c r="AN78" s="14"/>
      <c r="AP78" s="14"/>
      <c r="AR78" s="14"/>
      <c r="AS78" s="14"/>
      <c r="AT78" s="14"/>
      <c r="AU78" s="14"/>
      <c r="AW78" s="14"/>
      <c r="AX78" s="14"/>
      <c r="AY78" s="14"/>
      <c r="AZ78" s="14"/>
      <c r="BB78" s="14"/>
      <c r="BC78" s="14"/>
      <c r="BD78" s="14"/>
      <c r="BE78" s="14"/>
    </row>
    <row r="87" spans="21:66" x14ac:dyDescent="0.2"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64"/>
      <c r="BN87" s="64"/>
    </row>
    <row r="88" spans="21:66" x14ac:dyDescent="0.2"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64"/>
      <c r="BN88" s="64"/>
    </row>
    <row r="89" spans="21:66" x14ac:dyDescent="0.2">
      <c r="V89" s="14"/>
      <c r="W89" s="14"/>
      <c r="X89" s="14"/>
      <c r="Y89" s="14"/>
      <c r="Z89" s="14"/>
      <c r="AB89" s="14"/>
      <c r="AC89" s="14"/>
      <c r="AD89" s="14"/>
      <c r="AE89" s="14"/>
      <c r="AF89" s="14"/>
      <c r="AH89" s="14"/>
      <c r="AI89" s="14"/>
      <c r="AJ89" s="14"/>
      <c r="AK89" s="14"/>
      <c r="AL89" s="14"/>
      <c r="AN89" s="14"/>
      <c r="AO89" s="14"/>
      <c r="AP89" s="14"/>
      <c r="AR89" s="14"/>
      <c r="AS89" s="14"/>
      <c r="AT89" s="14"/>
      <c r="AU89" s="14"/>
      <c r="AV89" s="14"/>
      <c r="AX89" s="14"/>
      <c r="AY89" s="14"/>
      <c r="AZ89" s="14"/>
      <c r="BA89" s="14"/>
      <c r="BB89" s="14"/>
      <c r="BD89" s="14"/>
      <c r="BE89" s="14"/>
      <c r="BF89" s="14"/>
      <c r="BG89" s="14"/>
      <c r="BH89" s="14"/>
      <c r="BJ89" s="14"/>
      <c r="BK89" s="14"/>
      <c r="BL89" s="14"/>
      <c r="BM89" s="14"/>
      <c r="BN89" s="14"/>
    </row>
    <row r="90" spans="21:66" x14ac:dyDescent="0.2">
      <c r="AC90" s="1"/>
      <c r="AD90" s="1"/>
      <c r="AE90" s="1"/>
      <c r="AF90" s="1"/>
      <c r="AH90" s="1"/>
      <c r="AI90" s="1"/>
      <c r="AJ90" s="1"/>
      <c r="AK90" s="1"/>
      <c r="AL90" s="1"/>
      <c r="AR90" s="1"/>
      <c r="AS90" s="12"/>
      <c r="AT90" s="12"/>
      <c r="AU90" s="1"/>
      <c r="AV90" s="1"/>
      <c r="BE90" s="12"/>
      <c r="BF90" s="12"/>
      <c r="BG90" s="1"/>
      <c r="BH90" s="1"/>
      <c r="BJ90" s="1"/>
      <c r="BK90" s="1"/>
      <c r="BL90" s="1"/>
      <c r="BM90" s="1"/>
      <c r="BN90" s="1"/>
    </row>
    <row r="91" spans="21:66" x14ac:dyDescent="0.2">
      <c r="AC91" s="1"/>
      <c r="AD91" s="1"/>
      <c r="AE91" s="1"/>
      <c r="AF91" s="1"/>
      <c r="AH91" s="1"/>
      <c r="AI91" s="1"/>
      <c r="AJ91" s="1"/>
      <c r="AK91" s="1"/>
      <c r="AL91" s="1"/>
      <c r="AR91" s="1"/>
      <c r="AS91" s="1"/>
      <c r="AT91" s="1"/>
      <c r="AU91" s="1"/>
      <c r="AV91" s="1"/>
      <c r="BE91" s="1"/>
      <c r="BF91" s="1"/>
      <c r="BG91" s="1"/>
      <c r="BH91" s="1"/>
      <c r="BJ91" s="1"/>
      <c r="BK91" s="12"/>
      <c r="BL91" s="12"/>
      <c r="BM91" s="1"/>
      <c r="BN91" s="1"/>
    </row>
    <row r="96" spans="21:66" x14ac:dyDescent="0.2"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  <c r="AX96" s="64"/>
      <c r="AY96" s="64"/>
      <c r="AZ96" s="64"/>
      <c r="BA96" s="64"/>
      <c r="BB96" s="64"/>
      <c r="BC96" s="64"/>
      <c r="BD96" s="64"/>
      <c r="BE96" s="64"/>
      <c r="BF96" s="64"/>
      <c r="BG96" s="64"/>
      <c r="BH96" s="64"/>
      <c r="BI96" s="64"/>
      <c r="BJ96" s="64"/>
      <c r="BK96" s="64"/>
      <c r="BL96" s="64"/>
      <c r="BM96" s="64"/>
      <c r="BN96" s="64"/>
    </row>
    <row r="97" spans="21:66" x14ac:dyDescent="0.2"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  <c r="AX97" s="64"/>
      <c r="AY97" s="64"/>
      <c r="AZ97" s="64"/>
      <c r="BA97" s="64"/>
      <c r="BB97" s="64"/>
      <c r="BC97" s="64"/>
      <c r="BD97" s="64"/>
      <c r="BE97" s="64"/>
      <c r="BF97" s="64"/>
      <c r="BG97" s="64"/>
      <c r="BH97" s="64"/>
      <c r="BI97" s="64"/>
      <c r="BJ97" s="64"/>
      <c r="BK97" s="64"/>
      <c r="BL97" s="64"/>
      <c r="BM97" s="64"/>
      <c r="BN97" s="64"/>
    </row>
    <row r="98" spans="21:66" x14ac:dyDescent="0.2">
      <c r="V98" s="14"/>
      <c r="W98" s="14"/>
      <c r="X98" s="14"/>
      <c r="Y98" s="14"/>
      <c r="Z98" s="14"/>
      <c r="AB98" s="14"/>
      <c r="AC98" s="14"/>
      <c r="AD98" s="14"/>
      <c r="AE98" s="14"/>
      <c r="AF98" s="14"/>
      <c r="AH98" s="14"/>
      <c r="AI98" s="14"/>
      <c r="AJ98" s="14"/>
      <c r="AK98" s="14"/>
      <c r="AL98" s="14"/>
      <c r="AN98" s="14"/>
      <c r="AO98" s="14"/>
      <c r="AP98" s="14"/>
      <c r="AR98" s="14"/>
      <c r="AS98" s="14"/>
      <c r="AT98" s="14"/>
      <c r="AU98" s="14"/>
      <c r="AV98" s="14"/>
      <c r="AX98" s="14"/>
      <c r="AY98" s="14"/>
      <c r="AZ98" s="14"/>
      <c r="BA98" s="14"/>
      <c r="BB98" s="14"/>
      <c r="BD98" s="14"/>
      <c r="BE98" s="14"/>
      <c r="BF98" s="14"/>
      <c r="BG98" s="14"/>
      <c r="BH98" s="14"/>
      <c r="BJ98" s="14"/>
      <c r="BK98" s="14"/>
      <c r="BL98" s="14"/>
      <c r="BM98" s="14"/>
      <c r="BN98" s="14"/>
    </row>
    <row r="99" spans="21:66" x14ac:dyDescent="0.2">
      <c r="BF99" s="15"/>
    </row>
    <row r="135" spans="21:57" x14ac:dyDescent="0.2"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  <c r="AX135" s="64"/>
      <c r="AY135" s="64"/>
      <c r="AZ135" s="64"/>
      <c r="BA135" s="64"/>
      <c r="BB135" s="64"/>
      <c r="BC135" s="64"/>
      <c r="BD135" s="64"/>
      <c r="BE135" s="64"/>
    </row>
    <row r="136" spans="21:57" x14ac:dyDescent="0.2"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  <c r="AX136" s="64"/>
      <c r="AY136" s="64"/>
      <c r="AZ136" s="64"/>
      <c r="BA136" s="64"/>
      <c r="BB136" s="64"/>
      <c r="BC136" s="64"/>
      <c r="BD136" s="64"/>
      <c r="BE136" s="64"/>
    </row>
    <row r="137" spans="21:57" x14ac:dyDescent="0.2"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</row>
    <row r="138" spans="21:57" x14ac:dyDescent="0.2">
      <c r="AA138" s="1"/>
      <c r="AB138" s="1"/>
      <c r="AC138" s="1"/>
      <c r="AD138" s="1"/>
      <c r="AE138" s="1"/>
      <c r="AF138" s="1"/>
      <c r="AG138" s="1"/>
      <c r="AH138" s="1"/>
      <c r="AI138" s="1"/>
      <c r="AP138" s="12"/>
      <c r="AW138" s="12"/>
      <c r="AX138" s="12"/>
      <c r="AY138" s="1"/>
      <c r="AZ138" s="1"/>
      <c r="BA138" s="1"/>
      <c r="BB138" s="1"/>
      <c r="BC138" s="1"/>
      <c r="BD138" s="1"/>
      <c r="BE138" s="1"/>
    </row>
    <row r="139" spans="21:57" x14ac:dyDescent="0.2">
      <c r="AA139" s="1"/>
      <c r="AB139" s="1"/>
      <c r="AC139" s="1"/>
      <c r="AD139" s="1"/>
      <c r="AE139" s="1"/>
      <c r="AF139" s="1"/>
      <c r="AG139" s="1"/>
      <c r="AH139" s="1"/>
      <c r="AI139" s="1"/>
      <c r="AP139" s="12"/>
      <c r="AW139" s="1"/>
      <c r="AX139" s="1"/>
      <c r="AY139" s="1"/>
      <c r="AZ139" s="1"/>
      <c r="BA139" s="1"/>
      <c r="BB139" s="12"/>
      <c r="BC139" s="12"/>
      <c r="BD139" s="1"/>
      <c r="BE139" s="1"/>
    </row>
    <row r="145" spans="21:57" x14ac:dyDescent="0.2"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4"/>
      <c r="AW145" s="64"/>
      <c r="AX145" s="64"/>
      <c r="AY145" s="64"/>
      <c r="AZ145" s="64"/>
      <c r="BA145" s="64"/>
      <c r="BB145" s="64"/>
      <c r="BC145" s="64"/>
      <c r="BD145" s="64"/>
      <c r="BE145" s="64"/>
    </row>
    <row r="146" spans="21:57" x14ac:dyDescent="0.2"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  <c r="AX146" s="64"/>
      <c r="AY146" s="64"/>
      <c r="AZ146" s="64"/>
      <c r="BA146" s="64"/>
      <c r="BB146" s="64"/>
      <c r="BC146" s="64"/>
      <c r="BD146" s="64"/>
      <c r="BE146" s="64"/>
    </row>
    <row r="147" spans="21:57" x14ac:dyDescent="0.2"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</row>
    <row r="157" spans="21:57" x14ac:dyDescent="0.2">
      <c r="U157" s="14"/>
      <c r="V157" s="14"/>
      <c r="W157" s="14"/>
      <c r="X157" s="14"/>
      <c r="Y157" s="14"/>
    </row>
    <row r="170" spans="21:53" x14ac:dyDescent="0.2">
      <c r="U170" s="14"/>
      <c r="BA170" s="14"/>
    </row>
    <row r="171" spans="21:53" x14ac:dyDescent="0.2">
      <c r="BA171" s="1"/>
    </row>
    <row r="172" spans="21:53" x14ac:dyDescent="0.2">
      <c r="BA172" s="1"/>
    </row>
    <row r="194" spans="21:48" x14ac:dyDescent="0.2"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</row>
    <row r="195" spans="21:48" x14ac:dyDescent="0.2">
      <c r="U195" s="64"/>
      <c r="V195" s="64"/>
      <c r="W195" s="64"/>
      <c r="X195" s="64"/>
      <c r="Y195" s="64"/>
      <c r="Z195" s="64"/>
      <c r="AA195" s="64"/>
      <c r="AB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</row>
    <row r="196" spans="21:48" x14ac:dyDescent="0.2">
      <c r="U196" s="14"/>
      <c r="V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</row>
    <row r="197" spans="21:48" x14ac:dyDescent="0.2"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2"/>
      <c r="AH197" s="12"/>
      <c r="AI197" s="12"/>
      <c r="AJ197" s="1"/>
      <c r="AK197" s="12"/>
      <c r="AL197" s="12"/>
      <c r="AM197" s="12"/>
      <c r="AN197" s="12"/>
      <c r="AO197" s="12"/>
      <c r="AP197" s="12"/>
      <c r="AQ197" s="1"/>
      <c r="AR197" s="1"/>
      <c r="AS197" s="1"/>
      <c r="AT197" s="1"/>
      <c r="AU197" s="1"/>
      <c r="AV197" s="1"/>
    </row>
    <row r="198" spans="21:48" x14ac:dyDescent="0.2"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2"/>
      <c r="AH198" s="12"/>
      <c r="AI198" s="12"/>
      <c r="AJ198" s="12"/>
      <c r="AK198" s="12"/>
      <c r="AL198" s="12"/>
      <c r="AM198" s="12"/>
      <c r="AN198" s="12"/>
      <c r="AO198" s="1"/>
      <c r="AP198" s="1"/>
      <c r="AQ198" s="1"/>
      <c r="AR198" s="1"/>
      <c r="AS198" s="12"/>
      <c r="AT198" s="12"/>
      <c r="AU198" s="1"/>
      <c r="AV198" s="1"/>
    </row>
    <row r="203" spans="21:48" x14ac:dyDescent="0.2"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</row>
    <row r="204" spans="21:48" x14ac:dyDescent="0.2"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</row>
    <row r="205" spans="21:48" x14ac:dyDescent="0.2"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</row>
    <row r="243" spans="21:48" x14ac:dyDescent="0.2"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  <c r="AN243" s="64"/>
      <c r="AO243" s="64"/>
      <c r="AP243" s="64"/>
      <c r="AQ243" s="64"/>
      <c r="AR243" s="64"/>
      <c r="AS243" s="64"/>
      <c r="AT243" s="64"/>
      <c r="AU243" s="64"/>
      <c r="AV243" s="64"/>
    </row>
    <row r="244" spans="21:48" x14ac:dyDescent="0.2"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</row>
    <row r="245" spans="21:48" x14ac:dyDescent="0.2">
      <c r="U245" s="14"/>
      <c r="V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</row>
    <row r="246" spans="21:48" x14ac:dyDescent="0.2"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2"/>
      <c r="AH246" s="12"/>
      <c r="AI246" s="12"/>
      <c r="AJ246" s="1"/>
      <c r="AK246" s="12"/>
      <c r="AL246" s="12"/>
      <c r="AM246" s="12"/>
      <c r="AN246" s="12"/>
      <c r="AO246" s="12"/>
      <c r="AP246" s="12"/>
      <c r="AQ246" s="1"/>
      <c r="AR246" s="1"/>
      <c r="AS246" s="1"/>
      <c r="AT246" s="1"/>
      <c r="AU246" s="1"/>
      <c r="AV246" s="1"/>
    </row>
    <row r="247" spans="21:48" x14ac:dyDescent="0.2"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2"/>
      <c r="AH247" s="12"/>
      <c r="AI247" s="12"/>
      <c r="AJ247" s="12"/>
      <c r="AK247" s="12"/>
      <c r="AL247" s="12"/>
      <c r="AM247" s="12"/>
      <c r="AN247" s="12"/>
      <c r="AO247" s="1"/>
      <c r="AP247" s="1"/>
      <c r="AQ247" s="1"/>
      <c r="AR247" s="1"/>
      <c r="AS247" s="12"/>
      <c r="AT247" s="12"/>
      <c r="AU247" s="1"/>
      <c r="AV247" s="1"/>
    </row>
  </sheetData>
  <mergeCells count="112">
    <mergeCell ref="E12:J12"/>
    <mergeCell ref="E1:J1"/>
    <mergeCell ref="AQ244:AR244"/>
    <mergeCell ref="AS244:AV244"/>
    <mergeCell ref="U244:X244"/>
    <mergeCell ref="Y244:AB244"/>
    <mergeCell ref="AC244:AF244"/>
    <mergeCell ref="AG244:AJ244"/>
    <mergeCell ref="AK244:AN244"/>
    <mergeCell ref="AO244:AP244"/>
    <mergeCell ref="AO204:AP204"/>
    <mergeCell ref="AQ204:AR204"/>
    <mergeCell ref="AS204:AV204"/>
    <mergeCell ref="U243:AF243"/>
    <mergeCell ref="AG243:AP243"/>
    <mergeCell ref="AQ243:AV243"/>
    <mergeCell ref="AQ195:AR195"/>
    <mergeCell ref="AS195:AV195"/>
    <mergeCell ref="U203:AF203"/>
    <mergeCell ref="AG203:AP203"/>
    <mergeCell ref="AQ203:AV203"/>
    <mergeCell ref="U204:X204"/>
    <mergeCell ref="Y204:AB204"/>
    <mergeCell ref="AC204:AF204"/>
    <mergeCell ref="AG204:AJ204"/>
    <mergeCell ref="AK204:AN204"/>
    <mergeCell ref="U195:X195"/>
    <mergeCell ref="Y195:AB195"/>
    <mergeCell ref="AG195:AJ195"/>
    <mergeCell ref="AK195:AN195"/>
    <mergeCell ref="AO195:AP195"/>
    <mergeCell ref="AQ146:AU146"/>
    <mergeCell ref="AV146:AZ146"/>
    <mergeCell ref="BA146:BE146"/>
    <mergeCell ref="U194:AF194"/>
    <mergeCell ref="AG194:AP194"/>
    <mergeCell ref="AQ194:AV194"/>
    <mergeCell ref="U146:Y146"/>
    <mergeCell ref="Z146:AD146"/>
    <mergeCell ref="AE146:AI146"/>
    <mergeCell ref="AJ146:AN146"/>
    <mergeCell ref="AO146:AP146"/>
    <mergeCell ref="AQ136:AU136"/>
    <mergeCell ref="AV136:AZ136"/>
    <mergeCell ref="BA136:BE136"/>
    <mergeCell ref="U145:AI145"/>
    <mergeCell ref="AJ145:AP145"/>
    <mergeCell ref="AQ145:BE145"/>
    <mergeCell ref="U136:Y136"/>
    <mergeCell ref="Z136:AD136"/>
    <mergeCell ref="AE136:AI136"/>
    <mergeCell ref="AJ136:AN136"/>
    <mergeCell ref="AO136:AP136"/>
    <mergeCell ref="AW97:BB97"/>
    <mergeCell ref="BC97:BH97"/>
    <mergeCell ref="BI97:BN97"/>
    <mergeCell ref="U135:AI135"/>
    <mergeCell ref="AJ135:AP135"/>
    <mergeCell ref="AQ135:BE135"/>
    <mergeCell ref="U97:Z97"/>
    <mergeCell ref="AA97:AF97"/>
    <mergeCell ref="AG97:AL97"/>
    <mergeCell ref="AM97:AP97"/>
    <mergeCell ref="AQ97:AV97"/>
    <mergeCell ref="AW88:BB88"/>
    <mergeCell ref="BC88:BH88"/>
    <mergeCell ref="BI88:BN88"/>
    <mergeCell ref="U96:AL96"/>
    <mergeCell ref="AM96:AV96"/>
    <mergeCell ref="AW96:BN96"/>
    <mergeCell ref="U88:Z88"/>
    <mergeCell ref="AA88:AF88"/>
    <mergeCell ref="AG88:AL88"/>
    <mergeCell ref="AM88:AP88"/>
    <mergeCell ref="AQ88:AV88"/>
    <mergeCell ref="AQ77:AU77"/>
    <mergeCell ref="AV77:AZ77"/>
    <mergeCell ref="BA77:BE77"/>
    <mergeCell ref="U87:AL87"/>
    <mergeCell ref="AM87:AV87"/>
    <mergeCell ref="AW87:BN87"/>
    <mergeCell ref="U77:Y77"/>
    <mergeCell ref="Z77:AD77"/>
    <mergeCell ref="AE77:AI77"/>
    <mergeCell ref="AJ77:AN77"/>
    <mergeCell ref="AO77:AP77"/>
    <mergeCell ref="Z61:AO61"/>
    <mergeCell ref="Z66:AO66"/>
    <mergeCell ref="Z70:AD70"/>
    <mergeCell ref="AO70:AP70"/>
    <mergeCell ref="AV70:AZ70"/>
    <mergeCell ref="U76:AI76"/>
    <mergeCell ref="AJ76:AP76"/>
    <mergeCell ref="AQ76:BE76"/>
    <mergeCell ref="AQ28:AX28"/>
    <mergeCell ref="AY28:BF28"/>
    <mergeCell ref="BG28:BN28"/>
    <mergeCell ref="AQ29:AT29"/>
    <mergeCell ref="AU29:AX29"/>
    <mergeCell ref="AY29:BB29"/>
    <mergeCell ref="BC29:BF29"/>
    <mergeCell ref="BG29:BJ29"/>
    <mergeCell ref="BK29:BN29"/>
    <mergeCell ref="AQ21:AX21"/>
    <mergeCell ref="AY21:BF21"/>
    <mergeCell ref="BG21:BN21"/>
    <mergeCell ref="AQ22:AT22"/>
    <mergeCell ref="AU22:AX22"/>
    <mergeCell ref="AY22:BB22"/>
    <mergeCell ref="BC22:BF22"/>
    <mergeCell ref="BG22:BJ22"/>
    <mergeCell ref="BK22:BN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CA2E-4D25-0841-B784-621A6240B8A0}">
  <dimension ref="B2:AJ53"/>
  <sheetViews>
    <sheetView topLeftCell="C33" zoomScale="156" zoomScaleNormal="125" workbookViewId="0">
      <selection activeCell="Z22" sqref="Z22"/>
    </sheetView>
  </sheetViews>
  <sheetFormatPr baseColWidth="10" defaultRowHeight="16" x14ac:dyDescent="0.2"/>
  <cols>
    <col min="1" max="1" width="5.6640625" customWidth="1"/>
    <col min="4" max="4" width="14" bestFit="1" customWidth="1"/>
    <col min="5" max="5" width="15.33203125" customWidth="1"/>
    <col min="6" max="6" width="14.5" customWidth="1"/>
    <col min="7" max="7" width="11.1640625" bestFit="1" customWidth="1"/>
    <col min="8" max="9" width="11" bestFit="1" customWidth="1"/>
    <col min="10" max="10" width="16.33203125" bestFit="1" customWidth="1"/>
    <col min="11" max="12" width="14" bestFit="1" customWidth="1"/>
    <col min="13" max="13" width="11.1640625" bestFit="1" customWidth="1"/>
    <col min="14" max="15" width="11" bestFit="1" customWidth="1"/>
    <col min="16" max="17" width="14.1640625" bestFit="1" customWidth="1"/>
    <col min="18" max="19" width="13.83203125" bestFit="1" customWidth="1"/>
    <col min="22" max="26" width="11.33203125" bestFit="1" customWidth="1"/>
    <col min="27" max="27" width="14.1640625" bestFit="1" customWidth="1"/>
    <col min="28" max="31" width="14" bestFit="1" customWidth="1"/>
  </cols>
  <sheetData>
    <row r="2" spans="2:36" x14ac:dyDescent="0.2">
      <c r="D2" s="73" t="s">
        <v>21</v>
      </c>
      <c r="E2" s="73"/>
      <c r="F2" s="73"/>
      <c r="G2" s="73"/>
      <c r="J2" s="73" t="s">
        <v>22</v>
      </c>
      <c r="K2" s="73"/>
      <c r="L2" s="73"/>
      <c r="M2" s="73"/>
      <c r="P2" s="73" t="s">
        <v>23</v>
      </c>
      <c r="Q2" s="73"/>
      <c r="R2" s="73"/>
      <c r="S2" s="73"/>
      <c r="X2" s="18"/>
    </row>
    <row r="3" spans="2:36" x14ac:dyDescent="0.2">
      <c r="D3" s="1" t="s">
        <v>1</v>
      </c>
      <c r="E3" s="1" t="s">
        <v>13</v>
      </c>
      <c r="F3" s="1" t="s">
        <v>14</v>
      </c>
      <c r="G3" s="1" t="s">
        <v>12</v>
      </c>
      <c r="J3" s="1" t="s">
        <v>1</v>
      </c>
      <c r="K3" s="1" t="s">
        <v>13</v>
      </c>
      <c r="L3" s="1" t="s">
        <v>14</v>
      </c>
      <c r="M3" s="1" t="s">
        <v>12</v>
      </c>
      <c r="P3" s="1" t="s">
        <v>1</v>
      </c>
      <c r="Q3" s="1" t="s">
        <v>13</v>
      </c>
      <c r="R3" s="1" t="s">
        <v>14</v>
      </c>
      <c r="S3" s="1" t="s">
        <v>12</v>
      </c>
      <c r="U3" s="18"/>
      <c r="V3" s="18"/>
      <c r="W3" s="18"/>
      <c r="X3" s="32"/>
      <c r="Y3" s="18"/>
      <c r="Z3" s="18"/>
      <c r="AA3" s="18"/>
      <c r="AB3" s="18"/>
      <c r="AC3" s="18"/>
      <c r="AD3" s="18"/>
      <c r="AE3" s="18"/>
      <c r="AF3" s="18"/>
      <c r="AG3" s="18"/>
      <c r="AH3" s="18"/>
    </row>
    <row r="4" spans="2:36" x14ac:dyDescent="0.2">
      <c r="B4" s="73" t="s">
        <v>9</v>
      </c>
      <c r="C4" t="s">
        <v>2</v>
      </c>
      <c r="D4" s="26">
        <v>5900</v>
      </c>
      <c r="E4" s="26">
        <v>4086</v>
      </c>
      <c r="F4" s="26">
        <v>3824</v>
      </c>
      <c r="G4" s="26">
        <v>3042</v>
      </c>
      <c r="H4" s="73" t="s">
        <v>9</v>
      </c>
      <c r="I4" t="s">
        <v>2</v>
      </c>
      <c r="J4" s="26">
        <v>7131</v>
      </c>
      <c r="K4" s="26">
        <v>4508</v>
      </c>
      <c r="L4" s="26">
        <v>4508</v>
      </c>
      <c r="M4" s="26">
        <v>4071</v>
      </c>
      <c r="N4" s="73" t="s">
        <v>9</v>
      </c>
      <c r="O4" t="s">
        <v>2</v>
      </c>
      <c r="P4" s="26">
        <v>6307</v>
      </c>
      <c r="Q4" s="26">
        <v>4336</v>
      </c>
      <c r="R4" s="26">
        <v>4158</v>
      </c>
      <c r="S4" s="26">
        <v>3813</v>
      </c>
      <c r="T4" s="26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</row>
    <row r="5" spans="2:36" x14ac:dyDescent="0.2">
      <c r="B5" s="73"/>
      <c r="C5" t="s">
        <v>4</v>
      </c>
      <c r="D5" s="26">
        <v>11850</v>
      </c>
      <c r="E5" s="26">
        <v>9475</v>
      </c>
      <c r="F5" s="26">
        <v>8227</v>
      </c>
      <c r="G5" s="26">
        <v>6995</v>
      </c>
      <c r="H5" s="73"/>
      <c r="I5" t="s">
        <v>4</v>
      </c>
      <c r="J5" s="26">
        <v>17733</v>
      </c>
      <c r="K5" s="26">
        <v>13079</v>
      </c>
      <c r="L5" s="26">
        <v>12915</v>
      </c>
      <c r="M5" s="26">
        <v>12461</v>
      </c>
      <c r="N5" s="73"/>
      <c r="O5" t="s">
        <v>4</v>
      </c>
      <c r="P5" s="26">
        <v>14386</v>
      </c>
      <c r="Q5" s="26">
        <v>10518</v>
      </c>
      <c r="R5" s="26">
        <v>9587</v>
      </c>
      <c r="S5" s="26">
        <v>10051</v>
      </c>
      <c r="T5" s="26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</row>
    <row r="6" spans="2:36" x14ac:dyDescent="0.2">
      <c r="B6" s="73"/>
      <c r="C6" t="s">
        <v>3</v>
      </c>
      <c r="D6" s="26">
        <v>20542</v>
      </c>
      <c r="E6" s="26">
        <v>18214</v>
      </c>
      <c r="F6" s="26">
        <v>17553</v>
      </c>
      <c r="G6" s="26">
        <v>15084</v>
      </c>
      <c r="H6" s="73"/>
      <c r="I6" t="s">
        <v>3</v>
      </c>
      <c r="J6" s="26">
        <v>22139</v>
      </c>
      <c r="K6" s="26">
        <v>21275</v>
      </c>
      <c r="L6" s="26">
        <v>21661</v>
      </c>
      <c r="M6" s="26">
        <v>21038</v>
      </c>
      <c r="N6" s="73"/>
      <c r="O6" t="s">
        <v>3</v>
      </c>
      <c r="P6" s="26">
        <v>21105</v>
      </c>
      <c r="Q6" s="26">
        <v>19582</v>
      </c>
      <c r="R6" s="26">
        <v>19480</v>
      </c>
      <c r="S6" s="26">
        <v>17293</v>
      </c>
      <c r="T6" s="26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</row>
    <row r="7" spans="2:36" x14ac:dyDescent="0.2">
      <c r="B7" s="73"/>
      <c r="D7" s="26"/>
      <c r="E7" s="26"/>
      <c r="F7" s="26"/>
      <c r="G7" s="26"/>
      <c r="H7" s="73"/>
      <c r="I7" t="s">
        <v>8</v>
      </c>
      <c r="J7" s="26"/>
      <c r="K7" s="26"/>
      <c r="L7" s="26"/>
      <c r="M7" s="26"/>
      <c r="N7" s="73"/>
      <c r="O7" t="s">
        <v>8</v>
      </c>
      <c r="P7" s="26"/>
      <c r="Q7" s="26"/>
      <c r="R7" s="26"/>
      <c r="S7" s="26"/>
      <c r="T7" s="26"/>
      <c r="U7" s="18"/>
      <c r="V7" s="18"/>
      <c r="W7" s="18"/>
      <c r="X7" s="18"/>
      <c r="Y7" s="11"/>
      <c r="Z7" s="11"/>
      <c r="AA7" s="18"/>
      <c r="AB7" s="18" t="s">
        <v>1</v>
      </c>
      <c r="AC7" s="18" t="s">
        <v>27</v>
      </c>
      <c r="AD7" s="18" t="s">
        <v>28</v>
      </c>
      <c r="AE7" s="18" t="s">
        <v>26</v>
      </c>
      <c r="AF7" s="18"/>
      <c r="AG7" s="18"/>
      <c r="AH7" s="18"/>
      <c r="AI7" s="18"/>
      <c r="AJ7" s="18"/>
    </row>
    <row r="8" spans="2:36" x14ac:dyDescent="0.2">
      <c r="B8" s="73" t="s">
        <v>10</v>
      </c>
      <c r="C8" t="s">
        <v>2</v>
      </c>
      <c r="D8" s="26">
        <v>23468.7</v>
      </c>
      <c r="E8" s="26">
        <v>21944.959999999999</v>
      </c>
      <c r="F8" s="26">
        <v>24105.564999999999</v>
      </c>
      <c r="G8" s="26">
        <v>20912.355</v>
      </c>
      <c r="H8" s="73" t="s">
        <v>10</v>
      </c>
      <c r="I8" t="s">
        <v>2</v>
      </c>
      <c r="J8" s="26">
        <v>15131.4399999999</v>
      </c>
      <c r="K8" s="26">
        <v>11915.209999999901</v>
      </c>
      <c r="L8" s="26">
        <v>11915.209999999901</v>
      </c>
      <c r="M8" s="26">
        <v>11030.734999999901</v>
      </c>
      <c r="N8" s="73" t="s">
        <v>10</v>
      </c>
      <c r="O8" t="s">
        <v>2</v>
      </c>
      <c r="P8" s="26">
        <v>16882.52</v>
      </c>
      <c r="Q8" s="26">
        <v>12146.07</v>
      </c>
      <c r="R8" s="26">
        <v>12271.674999999999</v>
      </c>
      <c r="S8" s="26">
        <v>11737.764999999999</v>
      </c>
      <c r="T8" s="26"/>
      <c r="U8" s="18"/>
      <c r="V8" s="18"/>
      <c r="W8" s="18"/>
      <c r="X8" s="18"/>
      <c r="Y8" s="11"/>
      <c r="Z8" s="11"/>
      <c r="AA8" s="18" t="s">
        <v>9</v>
      </c>
      <c r="AB8" s="18"/>
      <c r="AC8" s="18"/>
      <c r="AD8" s="18"/>
      <c r="AE8" s="18"/>
      <c r="AF8" s="18"/>
      <c r="AG8" s="18"/>
      <c r="AH8" s="18"/>
      <c r="AI8" s="18"/>
      <c r="AJ8" s="18"/>
    </row>
    <row r="9" spans="2:36" x14ac:dyDescent="0.2">
      <c r="B9" s="73"/>
      <c r="C9" t="s">
        <v>4</v>
      </c>
      <c r="D9" s="26">
        <v>64032.845000000001</v>
      </c>
      <c r="E9" s="26">
        <v>46368.1</v>
      </c>
      <c r="F9" s="26">
        <v>56579.485000000001</v>
      </c>
      <c r="G9" s="26">
        <v>53236.164999999899</v>
      </c>
      <c r="H9" s="73"/>
      <c r="I9" t="s">
        <v>4</v>
      </c>
      <c r="J9" s="26">
        <v>35424.684999999998</v>
      </c>
      <c r="K9" s="26">
        <v>28970.115000000002</v>
      </c>
      <c r="L9" s="26">
        <v>28973.43</v>
      </c>
      <c r="M9" s="26">
        <v>27974.654999999999</v>
      </c>
      <c r="N9" s="73"/>
      <c r="O9" t="s">
        <v>4</v>
      </c>
      <c r="P9" s="26">
        <v>41110.775000000001</v>
      </c>
      <c r="Q9" s="26">
        <v>30894.560000000001</v>
      </c>
      <c r="R9" s="26">
        <v>31450.639999999999</v>
      </c>
      <c r="S9" s="26">
        <v>35366.21</v>
      </c>
      <c r="T9" s="26"/>
      <c r="U9" s="18"/>
      <c r="V9" s="18"/>
      <c r="W9" s="18"/>
      <c r="X9" s="18"/>
      <c r="Y9" s="11"/>
      <c r="Z9" s="11"/>
      <c r="AA9" s="18" t="s">
        <v>69</v>
      </c>
      <c r="AB9" s="18">
        <v>7904</v>
      </c>
      <c r="AC9" s="18">
        <v>4086</v>
      </c>
      <c r="AD9" s="18">
        <v>3824</v>
      </c>
      <c r="AE9" s="18">
        <v>3042</v>
      </c>
      <c r="AF9" s="18"/>
      <c r="AG9" s="18"/>
      <c r="AH9" s="18"/>
      <c r="AI9" s="18"/>
      <c r="AJ9" s="18"/>
    </row>
    <row r="10" spans="2:36" x14ac:dyDescent="0.2">
      <c r="B10" s="73"/>
      <c r="C10" t="s">
        <v>3</v>
      </c>
      <c r="D10" s="26">
        <v>110326.93</v>
      </c>
      <c r="E10" s="26">
        <v>103063.50999999901</v>
      </c>
      <c r="F10" s="26">
        <v>135821.53999999899</v>
      </c>
      <c r="G10" s="26">
        <v>123971.965</v>
      </c>
      <c r="H10" s="73"/>
      <c r="I10" t="s">
        <v>3</v>
      </c>
      <c r="J10" s="26">
        <v>90681.475000000006</v>
      </c>
      <c r="K10" s="26">
        <v>73937.06</v>
      </c>
      <c r="L10" s="26">
        <v>73962.98</v>
      </c>
      <c r="M10" s="26">
        <v>72661.234999999899</v>
      </c>
      <c r="N10" s="73"/>
      <c r="O10" t="s">
        <v>3</v>
      </c>
      <c r="P10" s="26">
        <v>94541.724999999904</v>
      </c>
      <c r="Q10" s="26">
        <v>75838.824999999997</v>
      </c>
      <c r="R10" s="26">
        <v>76003.434999999896</v>
      </c>
      <c r="S10" s="26">
        <v>78388.755000000005</v>
      </c>
      <c r="T10" s="26"/>
      <c r="U10" s="18"/>
      <c r="V10" s="18"/>
      <c r="W10" s="18"/>
      <c r="X10" s="18"/>
      <c r="Y10" s="11"/>
      <c r="Z10" s="11"/>
      <c r="AA10" s="18" t="s">
        <v>70</v>
      </c>
      <c r="AB10" s="18">
        <v>13401</v>
      </c>
      <c r="AC10" s="18">
        <v>9475</v>
      </c>
      <c r="AD10" s="18">
        <v>8227</v>
      </c>
      <c r="AE10" s="18">
        <v>6995</v>
      </c>
      <c r="AF10" s="18"/>
      <c r="AG10" s="18"/>
      <c r="AH10" s="18"/>
      <c r="AI10" s="18"/>
      <c r="AJ10" s="18"/>
    </row>
    <row r="11" spans="2:36" x14ac:dyDescent="0.2">
      <c r="B11" s="73"/>
      <c r="D11" s="26"/>
      <c r="E11" s="26"/>
      <c r="F11" s="26"/>
      <c r="G11" s="26"/>
      <c r="H11" s="73"/>
      <c r="I11" t="s">
        <v>8</v>
      </c>
      <c r="J11" s="26"/>
      <c r="K11" s="26"/>
      <c r="L11" s="26"/>
      <c r="M11" s="26"/>
      <c r="N11" s="73"/>
      <c r="O11" t="s">
        <v>8</v>
      </c>
      <c r="P11" s="26"/>
      <c r="Q11" s="26"/>
      <c r="R11" s="26"/>
      <c r="S11" s="26"/>
      <c r="T11" s="26"/>
      <c r="U11" s="18"/>
      <c r="V11" s="18"/>
      <c r="W11" s="18"/>
      <c r="X11" s="18"/>
      <c r="Y11" s="11"/>
      <c r="Z11" s="11"/>
      <c r="AA11" s="18"/>
      <c r="AB11" s="18"/>
      <c r="AC11" s="18"/>
      <c r="AD11" s="18">
        <v>17553</v>
      </c>
      <c r="AE11" s="18">
        <v>15084</v>
      </c>
      <c r="AF11" s="18"/>
      <c r="AG11" s="18"/>
      <c r="AH11" s="18"/>
      <c r="AI11" s="18"/>
      <c r="AJ11" s="18"/>
    </row>
    <row r="12" spans="2:36" x14ac:dyDescent="0.2">
      <c r="B12" s="73" t="s">
        <v>7</v>
      </c>
      <c r="C12" t="s">
        <v>2</v>
      </c>
      <c r="D12" s="26">
        <v>5329550.04</v>
      </c>
      <c r="E12" s="26">
        <v>4706092.63</v>
      </c>
      <c r="F12" s="26">
        <v>4651263.4950000001</v>
      </c>
      <c r="G12" s="26">
        <v>3641637.605</v>
      </c>
      <c r="H12" s="73" t="s">
        <v>7</v>
      </c>
      <c r="I12" t="s">
        <v>2</v>
      </c>
      <c r="J12" s="26">
        <v>4705015.8899999997</v>
      </c>
      <c r="K12" s="26">
        <v>2157524.2000000002</v>
      </c>
      <c r="L12" s="26">
        <v>2157524.2000000002</v>
      </c>
      <c r="M12" s="26">
        <v>1784618.0349999999</v>
      </c>
      <c r="N12" s="73" t="s">
        <v>7</v>
      </c>
      <c r="O12" t="s">
        <v>2</v>
      </c>
      <c r="P12" s="26">
        <v>4474214.7299999902</v>
      </c>
      <c r="Q12" s="26">
        <v>2135426.3199999998</v>
      </c>
      <c r="R12" s="26">
        <v>2107071.6349999998</v>
      </c>
      <c r="S12" s="26">
        <v>1726330.2050000001</v>
      </c>
      <c r="T12" s="26"/>
      <c r="U12" s="18"/>
      <c r="V12" s="18"/>
      <c r="W12" s="18"/>
      <c r="X12" s="18"/>
      <c r="AA12" s="11"/>
      <c r="AB12" s="11"/>
      <c r="AC12" s="11"/>
      <c r="AD12" s="11"/>
      <c r="AE12" s="11"/>
      <c r="AF12" s="18"/>
      <c r="AG12" s="18"/>
      <c r="AH12" s="18"/>
      <c r="AI12" s="18"/>
      <c r="AJ12" s="18"/>
    </row>
    <row r="13" spans="2:36" x14ac:dyDescent="0.2">
      <c r="B13" s="73"/>
      <c r="C13" t="s">
        <v>4</v>
      </c>
      <c r="D13" s="26">
        <v>14942975.135</v>
      </c>
      <c r="E13" s="26">
        <v>11042098.779999901</v>
      </c>
      <c r="F13" s="26">
        <v>10830472.894999901</v>
      </c>
      <c r="G13" s="26">
        <v>12670696.474999901</v>
      </c>
      <c r="H13" s="73"/>
      <c r="I13" t="s">
        <v>4</v>
      </c>
      <c r="J13" s="26">
        <v>12570796.345000001</v>
      </c>
      <c r="K13" s="26">
        <v>8179983.9749999996</v>
      </c>
      <c r="L13" s="26">
        <v>8178034.7999999998</v>
      </c>
      <c r="M13" s="26">
        <v>8274264.3449999997</v>
      </c>
      <c r="N13" s="73"/>
      <c r="O13" t="s">
        <v>4</v>
      </c>
      <c r="P13" s="26">
        <v>10974222.375</v>
      </c>
      <c r="Q13" s="26">
        <v>6790434.7999999998</v>
      </c>
      <c r="R13" s="26">
        <v>5705261</v>
      </c>
      <c r="S13" s="26">
        <v>5747128.8499999996</v>
      </c>
      <c r="T13" s="26"/>
      <c r="U13" s="18"/>
      <c r="V13" s="18"/>
      <c r="W13" s="18"/>
      <c r="X13" s="18"/>
      <c r="Y13" s="11"/>
      <c r="Z13" s="11"/>
      <c r="AA13" s="11"/>
      <c r="AB13" s="11"/>
      <c r="AC13" s="11"/>
      <c r="AD13" s="11"/>
      <c r="AE13" s="11"/>
      <c r="AF13" s="18"/>
      <c r="AG13" s="18"/>
      <c r="AH13" s="18"/>
      <c r="AI13" s="18"/>
      <c r="AJ13" s="18"/>
    </row>
    <row r="14" spans="2:36" x14ac:dyDescent="0.2">
      <c r="B14" s="73"/>
      <c r="C14" t="s">
        <v>3</v>
      </c>
      <c r="D14" s="26">
        <v>135252398.53999999</v>
      </c>
      <c r="E14" s="26">
        <v>130460994.84999999</v>
      </c>
      <c r="F14" s="26">
        <v>171202629.52999899</v>
      </c>
      <c r="G14" s="26">
        <v>163479897.92500001</v>
      </c>
      <c r="H14" s="73"/>
      <c r="I14" t="s">
        <v>3</v>
      </c>
      <c r="J14" s="26">
        <v>120710099.505</v>
      </c>
      <c r="K14" s="26">
        <v>108177763.53</v>
      </c>
      <c r="L14" s="26">
        <v>108260088.269999</v>
      </c>
      <c r="M14" s="26">
        <v>107886724.755</v>
      </c>
      <c r="N14" s="73"/>
      <c r="O14" t="s">
        <v>3</v>
      </c>
      <c r="P14" s="26">
        <v>120009101.535</v>
      </c>
      <c r="Q14" s="26">
        <v>103827881.265</v>
      </c>
      <c r="R14" s="26">
        <v>103758958.935</v>
      </c>
      <c r="S14" s="26">
        <v>103194001.355</v>
      </c>
      <c r="T14" s="26"/>
      <c r="U14" s="18"/>
      <c r="V14" s="18"/>
      <c r="W14" s="18"/>
      <c r="X14" s="18"/>
      <c r="Y14" s="11"/>
      <c r="Z14" s="11"/>
      <c r="AA14" s="11"/>
      <c r="AB14" s="11"/>
      <c r="AC14" s="11"/>
      <c r="AD14" s="11"/>
      <c r="AE14" s="11"/>
      <c r="AF14" s="18"/>
      <c r="AG14" s="18"/>
      <c r="AH14" s="18"/>
      <c r="AI14" s="18"/>
      <c r="AJ14" s="18"/>
    </row>
    <row r="15" spans="2:36" x14ac:dyDescent="0.2">
      <c r="B15" s="73"/>
      <c r="H15" s="73"/>
      <c r="I15" t="s">
        <v>8</v>
      </c>
      <c r="J15" s="26"/>
      <c r="K15" s="26"/>
      <c r="L15" s="26"/>
      <c r="M15" s="26"/>
      <c r="N15" s="73"/>
      <c r="O15" t="s">
        <v>8</v>
      </c>
      <c r="P15" s="26"/>
      <c r="Q15" s="26"/>
      <c r="R15" s="26"/>
      <c r="S15" s="26"/>
      <c r="T15" s="26"/>
      <c r="U15" s="18"/>
      <c r="V15" s="18"/>
      <c r="W15" s="18"/>
      <c r="X15" s="18"/>
      <c r="Y15" s="11"/>
      <c r="Z15" s="11"/>
      <c r="AA15" s="11"/>
      <c r="AB15" s="11"/>
      <c r="AC15" s="11"/>
      <c r="AD15" s="11"/>
      <c r="AE15" s="11"/>
      <c r="AF15" s="18"/>
      <c r="AG15" s="18"/>
      <c r="AH15" s="18"/>
      <c r="AI15" s="18"/>
      <c r="AJ15" s="18"/>
    </row>
    <row r="16" spans="2:36" x14ac:dyDescent="0.2">
      <c r="U16" s="18"/>
      <c r="V16" s="18"/>
      <c r="W16" s="18"/>
      <c r="X16" s="18"/>
      <c r="Y16" s="11"/>
      <c r="Z16" s="11"/>
      <c r="AA16" s="11"/>
      <c r="AB16" s="11"/>
      <c r="AC16" s="11"/>
      <c r="AD16" s="11"/>
      <c r="AE16" s="11"/>
      <c r="AF16" s="18"/>
      <c r="AG16" s="18"/>
      <c r="AH16" s="18"/>
      <c r="AI16" s="18"/>
      <c r="AJ16" s="18"/>
    </row>
    <row r="17" spans="2:36" x14ac:dyDescent="0.2">
      <c r="D17" s="73" t="s">
        <v>21</v>
      </c>
      <c r="E17" s="73"/>
      <c r="F17" s="73"/>
      <c r="G17" s="73"/>
      <c r="J17" s="73" t="s">
        <v>22</v>
      </c>
      <c r="K17" s="73"/>
      <c r="L17" s="73"/>
      <c r="M17" s="73"/>
      <c r="P17" s="73" t="s">
        <v>23</v>
      </c>
      <c r="Q17" s="73"/>
      <c r="R17" s="73"/>
      <c r="S17" s="73"/>
      <c r="U17" s="18"/>
      <c r="V17" s="18"/>
      <c r="W17" s="18"/>
      <c r="X17" s="18"/>
      <c r="AA17" s="11"/>
      <c r="AB17" s="11"/>
      <c r="AC17" s="11"/>
      <c r="AD17" s="11"/>
      <c r="AE17" s="11"/>
      <c r="AF17" s="18"/>
      <c r="AG17" s="18"/>
      <c r="AH17" s="18"/>
      <c r="AI17" s="18"/>
      <c r="AJ17" s="18"/>
    </row>
    <row r="18" spans="2:36" x14ac:dyDescent="0.2">
      <c r="D18" s="1" t="s">
        <v>1</v>
      </c>
      <c r="E18" s="1" t="s">
        <v>13</v>
      </c>
      <c r="F18" s="1" t="s">
        <v>14</v>
      </c>
      <c r="G18" s="1" t="s">
        <v>12</v>
      </c>
      <c r="J18" s="1" t="s">
        <v>1</v>
      </c>
      <c r="K18" s="1" t="s">
        <v>13</v>
      </c>
      <c r="L18" s="1" t="s">
        <v>14</v>
      </c>
      <c r="M18" s="1" t="s">
        <v>12</v>
      </c>
      <c r="P18" s="1" t="s">
        <v>1</v>
      </c>
      <c r="Q18" s="1" t="s">
        <v>13</v>
      </c>
      <c r="R18" s="1" t="s">
        <v>14</v>
      </c>
      <c r="S18" s="1" t="s">
        <v>12</v>
      </c>
      <c r="U18" s="18"/>
      <c r="V18" s="18"/>
      <c r="W18" s="18"/>
      <c r="X18" s="18"/>
      <c r="Y18" s="11"/>
      <c r="Z18" s="11"/>
      <c r="AA18" s="11"/>
      <c r="AB18" s="11"/>
      <c r="AC18" s="11"/>
      <c r="AD18" s="11"/>
      <c r="AE18" s="11"/>
      <c r="AF18" s="18"/>
      <c r="AG18" s="18"/>
      <c r="AH18" s="18"/>
      <c r="AI18" s="18"/>
      <c r="AJ18" s="18"/>
    </row>
    <row r="19" spans="2:36" x14ac:dyDescent="0.2">
      <c r="B19" s="73" t="s">
        <v>9</v>
      </c>
      <c r="C19" t="s">
        <v>2</v>
      </c>
      <c r="D19" s="6">
        <f>D4/$D4</f>
        <v>1</v>
      </c>
      <c r="E19" s="6">
        <f>E4/$D4</f>
        <v>0.69254237288135589</v>
      </c>
      <c r="F19" s="6">
        <f>F4/$D4</f>
        <v>0.64813559322033898</v>
      </c>
      <c r="G19" s="6">
        <f>G4/$D4</f>
        <v>0.51559322033898303</v>
      </c>
      <c r="H19" s="73" t="s">
        <v>9</v>
      </c>
      <c r="I19" t="s">
        <v>2</v>
      </c>
      <c r="J19" s="6">
        <f>J4/$D4</f>
        <v>1.2086440677966102</v>
      </c>
      <c r="K19" s="6">
        <f>K4/$D4</f>
        <v>0.76406779661016944</v>
      </c>
      <c r="L19" s="6">
        <f>L4/$D4</f>
        <v>0.76406779661016944</v>
      </c>
      <c r="M19" s="6">
        <f>M4/$D4</f>
        <v>0.69</v>
      </c>
      <c r="N19" s="73" t="s">
        <v>9</v>
      </c>
      <c r="O19" t="s">
        <v>2</v>
      </c>
      <c r="P19" s="6">
        <f>P4/$D4</f>
        <v>1.0689830508474576</v>
      </c>
      <c r="Q19" s="6">
        <f>Q4/$D4</f>
        <v>0.7349152542372881</v>
      </c>
      <c r="R19" s="6">
        <f>R4/$D4</f>
        <v>0.7047457627118644</v>
      </c>
      <c r="S19" s="6">
        <f>S4/$D4</f>
        <v>0.64627118644067794</v>
      </c>
      <c r="U19" s="18"/>
      <c r="V19" s="18"/>
      <c r="W19" s="18"/>
      <c r="Y19" s="11"/>
      <c r="Z19" s="11"/>
      <c r="AA19" s="11"/>
      <c r="AB19" s="11"/>
      <c r="AC19" s="11"/>
      <c r="AD19" s="11"/>
      <c r="AE19" s="11"/>
      <c r="AF19" s="18"/>
      <c r="AG19" s="18"/>
      <c r="AH19" s="18"/>
      <c r="AI19" s="18"/>
      <c r="AJ19" s="18"/>
    </row>
    <row r="20" spans="2:36" x14ac:dyDescent="0.2">
      <c r="B20" s="73"/>
      <c r="C20" t="s">
        <v>4</v>
      </c>
      <c r="D20" s="6">
        <f t="shared" ref="D20:G21" si="0">D5/$D5</f>
        <v>1</v>
      </c>
      <c r="E20" s="6">
        <f t="shared" si="0"/>
        <v>0.79957805907172996</v>
      </c>
      <c r="F20" s="6">
        <f t="shared" si="0"/>
        <v>0.69426160337552745</v>
      </c>
      <c r="G20" s="6">
        <f t="shared" si="0"/>
        <v>0.59029535864978899</v>
      </c>
      <c r="H20" s="73"/>
      <c r="I20" t="s">
        <v>4</v>
      </c>
      <c r="J20" s="6">
        <f t="shared" ref="J20:M21" si="1">J5/$D5</f>
        <v>1.4964556962025317</v>
      </c>
      <c r="K20" s="6">
        <f t="shared" si="1"/>
        <v>1.1037130801687765</v>
      </c>
      <c r="L20" s="6">
        <f t="shared" si="1"/>
        <v>1.089873417721519</v>
      </c>
      <c r="M20" s="6">
        <f t="shared" si="1"/>
        <v>1.0515611814345991</v>
      </c>
      <c r="N20" s="73"/>
      <c r="O20" t="s">
        <v>4</v>
      </c>
      <c r="P20" s="6">
        <f t="shared" ref="P20:S21" si="2">P5/$D5</f>
        <v>1.2140084388185655</v>
      </c>
      <c r="Q20" s="6">
        <f t="shared" si="2"/>
        <v>0.8875949367088608</v>
      </c>
      <c r="R20" s="6">
        <f t="shared" si="2"/>
        <v>0.80902953586497894</v>
      </c>
      <c r="S20" s="6">
        <f t="shared" si="2"/>
        <v>0.84818565400843882</v>
      </c>
      <c r="U20" s="18"/>
      <c r="V20" s="18"/>
      <c r="W20" s="18"/>
      <c r="X20" s="18"/>
      <c r="Y20" s="11"/>
      <c r="Z20" s="11"/>
      <c r="AA20" s="11"/>
      <c r="AB20" s="11"/>
      <c r="AC20" s="11"/>
      <c r="AD20" s="11"/>
      <c r="AE20" s="11"/>
      <c r="AF20" s="18"/>
      <c r="AG20" s="18"/>
      <c r="AH20" s="18"/>
      <c r="AI20" s="18"/>
      <c r="AJ20" s="18"/>
    </row>
    <row r="21" spans="2:36" x14ac:dyDescent="0.2">
      <c r="B21" s="73"/>
      <c r="C21" t="s">
        <v>3</v>
      </c>
      <c r="D21" s="6">
        <f t="shared" si="0"/>
        <v>1</v>
      </c>
      <c r="E21" s="6">
        <f t="shared" si="0"/>
        <v>0.88667121020348549</v>
      </c>
      <c r="F21" s="6">
        <f t="shared" si="0"/>
        <v>0.8544932333755233</v>
      </c>
      <c r="G21" s="6">
        <f t="shared" si="0"/>
        <v>0.73430045759906537</v>
      </c>
      <c r="H21" s="73"/>
      <c r="I21" t="s">
        <v>3</v>
      </c>
      <c r="J21" s="6">
        <f t="shared" si="1"/>
        <v>1.0777431603543959</v>
      </c>
      <c r="K21" s="6">
        <f t="shared" si="1"/>
        <v>1.0356829909453802</v>
      </c>
      <c r="L21" s="6">
        <f t="shared" si="1"/>
        <v>1.0544737610748709</v>
      </c>
      <c r="M21" s="6">
        <f t="shared" si="1"/>
        <v>1.0241456528088793</v>
      </c>
      <c r="N21" s="73"/>
      <c r="O21" t="s">
        <v>3</v>
      </c>
      <c r="P21" s="6">
        <f t="shared" si="2"/>
        <v>1.0274072631681432</v>
      </c>
      <c r="Q21" s="6">
        <f t="shared" si="2"/>
        <v>0.95326647843442702</v>
      </c>
      <c r="R21" s="6">
        <f t="shared" si="2"/>
        <v>0.94830104176808494</v>
      </c>
      <c r="S21" s="6">
        <f t="shared" si="2"/>
        <v>0.84183623795151397</v>
      </c>
      <c r="U21" s="18"/>
      <c r="V21" s="18"/>
      <c r="W21" s="18"/>
      <c r="X21" s="18"/>
      <c r="Y21" s="11"/>
      <c r="Z21" s="11"/>
      <c r="AA21" s="11"/>
      <c r="AB21" s="11"/>
      <c r="AC21" s="11"/>
      <c r="AD21" s="11"/>
      <c r="AE21" s="11"/>
      <c r="AF21" s="18"/>
      <c r="AG21" s="18"/>
      <c r="AH21" s="18"/>
      <c r="AI21" s="18"/>
      <c r="AJ21" s="18"/>
    </row>
    <row r="22" spans="2:36" x14ac:dyDescent="0.2">
      <c r="B22" s="73"/>
      <c r="C22" t="s">
        <v>8</v>
      </c>
      <c r="D22">
        <f>AVERAGE(D19:D21)</f>
        <v>1</v>
      </c>
      <c r="E22">
        <f>AVERAGE(E19:E21)</f>
        <v>0.79293054738552371</v>
      </c>
      <c r="F22">
        <f>AVERAGE(F19:F21)</f>
        <v>0.73229680999046332</v>
      </c>
      <c r="G22">
        <f>AVERAGE(G19:G21)</f>
        <v>0.61339634552927913</v>
      </c>
      <c r="H22" s="73"/>
      <c r="I22" t="s">
        <v>8</v>
      </c>
      <c r="J22">
        <f>AVERAGE(J19:J21)</f>
        <v>1.2609476414511793</v>
      </c>
      <c r="K22">
        <f>AVERAGE(K19:K21)</f>
        <v>0.96782128924144206</v>
      </c>
      <c r="L22">
        <f>AVERAGE(L19:L21)</f>
        <v>0.96947165846885319</v>
      </c>
      <c r="M22">
        <f>AVERAGE(M19:M21)</f>
        <v>0.92190227808115954</v>
      </c>
      <c r="N22" s="73"/>
      <c r="O22" t="s">
        <v>8</v>
      </c>
      <c r="P22">
        <f>AVERAGE(P19:P21)</f>
        <v>1.1034662509447222</v>
      </c>
      <c r="Q22">
        <f>AVERAGE(Q19:Q21)</f>
        <v>0.85859222312685857</v>
      </c>
      <c r="R22">
        <f>AVERAGE(R19:R21)</f>
        <v>0.8206921134483095</v>
      </c>
      <c r="S22">
        <f>AVERAGE(S19:S21)</f>
        <v>0.77876435946687694</v>
      </c>
      <c r="U22" s="18"/>
      <c r="V22" s="18"/>
      <c r="W22" s="18"/>
      <c r="X22" s="18"/>
      <c r="Y22" s="11"/>
      <c r="Z22" s="11"/>
      <c r="AA22" s="11"/>
      <c r="AB22" s="11"/>
      <c r="AC22" s="11"/>
      <c r="AD22" s="11"/>
      <c r="AE22" s="11"/>
      <c r="AF22" s="18"/>
      <c r="AG22" s="18"/>
      <c r="AH22" s="18"/>
      <c r="AI22" s="18"/>
      <c r="AJ22" s="18"/>
    </row>
    <row r="23" spans="2:36" x14ac:dyDescent="0.2">
      <c r="B23" s="73" t="s">
        <v>10</v>
      </c>
      <c r="C23" t="s">
        <v>2</v>
      </c>
      <c r="D23" s="6">
        <f>D8/$J8</f>
        <v>1.5509891986486517</v>
      </c>
      <c r="E23" s="6">
        <f>E8/$J8</f>
        <v>1.450288934827098</v>
      </c>
      <c r="F23" s="6">
        <f>F8/$J8</f>
        <v>1.5930780546993648</v>
      </c>
      <c r="G23" s="6">
        <f>G8/$J8</f>
        <v>1.3820465864451854</v>
      </c>
      <c r="H23" s="73" t="s">
        <v>10</v>
      </c>
      <c r="I23" t="s">
        <v>2</v>
      </c>
      <c r="J23" s="6">
        <f>J8/$J8</f>
        <v>1</v>
      </c>
      <c r="K23" s="6">
        <f>K8/$J8</f>
        <v>0.78744719603685964</v>
      </c>
      <c r="L23" s="6">
        <f>L8/$J8</f>
        <v>0.78744719603685964</v>
      </c>
      <c r="M23" s="6">
        <f>M8/$J8</f>
        <v>0.7289943984181263</v>
      </c>
      <c r="N23" s="73" t="s">
        <v>10</v>
      </c>
      <c r="O23" t="s">
        <v>2</v>
      </c>
      <c r="P23" s="6">
        <f>P8/$J8</f>
        <v>1.1157246104799088</v>
      </c>
      <c r="Q23" s="6">
        <f>Q8/$J8</f>
        <v>0.80270417091830515</v>
      </c>
      <c r="R23" s="6">
        <f>R8/$J8</f>
        <v>0.81100509931639553</v>
      </c>
      <c r="S23" s="6">
        <f>S8/$J8</f>
        <v>0.77572028835326157</v>
      </c>
      <c r="X23" s="18"/>
      <c r="Y23" s="11"/>
      <c r="Z23" s="11"/>
      <c r="AA23" s="11"/>
      <c r="AB23" s="11"/>
      <c r="AC23" s="11"/>
      <c r="AD23" s="11"/>
      <c r="AE23" s="11"/>
      <c r="AF23" s="18"/>
      <c r="AG23" s="18"/>
      <c r="AH23" s="18"/>
      <c r="AI23" s="18"/>
      <c r="AJ23" s="18"/>
    </row>
    <row r="24" spans="2:36" x14ac:dyDescent="0.2">
      <c r="B24" s="73"/>
      <c r="C24" t="s">
        <v>4</v>
      </c>
      <c r="D24" s="6">
        <f t="shared" ref="D24:G25" si="3">D9/$J9</f>
        <v>1.8075769763372633</v>
      </c>
      <c r="E24" s="6">
        <f t="shared" si="3"/>
        <v>1.3089206015522792</v>
      </c>
      <c r="F24" s="6">
        <f t="shared" si="3"/>
        <v>1.5971767991726675</v>
      </c>
      <c r="G24" s="6">
        <f t="shared" si="3"/>
        <v>1.5027985428804773</v>
      </c>
      <c r="H24" s="73"/>
      <c r="I24" t="s">
        <v>4</v>
      </c>
      <c r="J24" s="6">
        <f t="shared" ref="J24:M25" si="4">J9/$J9</f>
        <v>1</v>
      </c>
      <c r="K24" s="6">
        <f t="shared" si="4"/>
        <v>0.81779456895664715</v>
      </c>
      <c r="L24" s="6">
        <f t="shared" si="4"/>
        <v>0.81788814777040364</v>
      </c>
      <c r="M24" s="6">
        <f t="shared" si="4"/>
        <v>0.78969382508270713</v>
      </c>
      <c r="N24" s="73"/>
      <c r="O24" t="s">
        <v>4</v>
      </c>
      <c r="P24" s="6">
        <f t="shared" ref="P24:S25" si="5">P9/$J9</f>
        <v>1.1605120835936862</v>
      </c>
      <c r="Q24" s="6">
        <f t="shared" si="5"/>
        <v>0.87211954037135409</v>
      </c>
      <c r="R24" s="6">
        <f t="shared" si="5"/>
        <v>0.88781706880385813</v>
      </c>
      <c r="S24" s="6">
        <f t="shared" si="5"/>
        <v>0.99834931489157919</v>
      </c>
      <c r="Y24" s="11"/>
      <c r="Z24" s="11"/>
      <c r="AA24" s="11"/>
      <c r="AB24" s="11"/>
      <c r="AC24" s="11"/>
      <c r="AD24" s="11"/>
      <c r="AE24" s="11"/>
      <c r="AF24" s="18"/>
      <c r="AG24" s="18"/>
      <c r="AH24" s="18"/>
      <c r="AI24" s="18"/>
      <c r="AJ24" s="18"/>
    </row>
    <row r="25" spans="2:36" x14ac:dyDescent="0.2">
      <c r="B25" s="73"/>
      <c r="C25" t="s">
        <v>3</v>
      </c>
      <c r="D25" s="6">
        <f t="shared" si="3"/>
        <v>1.2166424288974125</v>
      </c>
      <c r="E25" s="6">
        <f t="shared" si="3"/>
        <v>1.1365442611073431</v>
      </c>
      <c r="F25" s="6">
        <f t="shared" si="3"/>
        <v>1.4977870618006488</v>
      </c>
      <c r="G25" s="6">
        <f t="shared" si="3"/>
        <v>1.3671145622631302</v>
      </c>
      <c r="H25" s="73"/>
      <c r="I25" t="s">
        <v>3</v>
      </c>
      <c r="J25" s="6">
        <f t="shared" si="4"/>
        <v>1</v>
      </c>
      <c r="K25" s="6">
        <f t="shared" si="4"/>
        <v>0.81534911071969207</v>
      </c>
      <c r="L25" s="6">
        <f t="shared" si="4"/>
        <v>0.81563494638789225</v>
      </c>
      <c r="M25" s="6">
        <f t="shared" si="4"/>
        <v>0.80127980935466581</v>
      </c>
      <c r="N25" s="73"/>
      <c r="O25" t="s">
        <v>3</v>
      </c>
      <c r="P25" s="6">
        <f t="shared" si="5"/>
        <v>1.0425693340343207</v>
      </c>
      <c r="Q25" s="6">
        <f t="shared" si="5"/>
        <v>0.83632103469865249</v>
      </c>
      <c r="R25" s="6">
        <f t="shared" si="5"/>
        <v>0.83813628968871412</v>
      </c>
      <c r="S25" s="6">
        <f t="shared" si="5"/>
        <v>0.86444066993837498</v>
      </c>
      <c r="X25" s="18"/>
      <c r="Y25" s="11"/>
      <c r="Z25" s="11"/>
      <c r="AA25" s="11"/>
      <c r="AB25" s="11"/>
      <c r="AC25" s="11"/>
      <c r="AD25" s="11"/>
      <c r="AE25" s="11"/>
      <c r="AF25" s="18"/>
      <c r="AG25" s="18"/>
      <c r="AH25" s="18"/>
      <c r="AI25" s="18"/>
      <c r="AJ25" s="18"/>
    </row>
    <row r="26" spans="2:36" x14ac:dyDescent="0.2">
      <c r="B26" s="73"/>
      <c r="C26" t="s">
        <v>8</v>
      </c>
      <c r="D26">
        <f>AVERAGE(D23:D25)</f>
        <v>1.5250695346277758</v>
      </c>
      <c r="E26">
        <f>AVERAGE(E23:E25)</f>
        <v>1.29858459916224</v>
      </c>
      <c r="F26">
        <f>AVERAGE(F23:F25)</f>
        <v>1.5626806385575602</v>
      </c>
      <c r="G26">
        <f>AVERAGE(G23:G25)</f>
        <v>1.4173198971962642</v>
      </c>
      <c r="H26" s="73"/>
      <c r="I26" t="s">
        <v>8</v>
      </c>
      <c r="J26">
        <f>AVERAGE(J23:J25)</f>
        <v>1</v>
      </c>
      <c r="K26">
        <f>AVERAGE(K23:K25)</f>
        <v>0.80686362523773292</v>
      </c>
      <c r="L26">
        <f>AVERAGE(L23:L25)</f>
        <v>0.80699009673171851</v>
      </c>
      <c r="M26">
        <f>AVERAGE(M23:M25)</f>
        <v>0.77332267761849971</v>
      </c>
      <c r="N26" s="73"/>
      <c r="O26" t="s">
        <v>8</v>
      </c>
      <c r="P26">
        <f>AVERAGE(P23:P25)</f>
        <v>1.1062686760359719</v>
      </c>
      <c r="Q26">
        <f>AVERAGE(Q23:Q25)</f>
        <v>0.83704824866277061</v>
      </c>
      <c r="R26">
        <f>AVERAGE(R23:R25)</f>
        <v>0.84565281926965596</v>
      </c>
      <c r="S26">
        <f>AVERAGE(S23:S25)</f>
        <v>0.87950342439440521</v>
      </c>
      <c r="X26" s="18"/>
      <c r="Y26" s="11"/>
      <c r="Z26" s="11"/>
      <c r="AA26" s="11"/>
      <c r="AB26" s="11"/>
      <c r="AC26" s="11"/>
      <c r="AD26" s="11"/>
      <c r="AE26" s="11"/>
      <c r="AF26" s="18"/>
      <c r="AG26" s="18"/>
      <c r="AH26" s="18"/>
      <c r="AI26" s="18"/>
      <c r="AJ26" s="18"/>
    </row>
    <row r="27" spans="2:36" x14ac:dyDescent="0.2">
      <c r="B27" s="73" t="s">
        <v>7</v>
      </c>
      <c r="C27" t="s">
        <v>2</v>
      </c>
      <c r="D27" s="6">
        <f>D12/$P12</f>
        <v>1.1911699284938011</v>
      </c>
      <c r="E27" s="6">
        <f>E12/$P12</f>
        <v>1.0518253847865746</v>
      </c>
      <c r="F27" s="6">
        <f>F12/$P12</f>
        <v>1.0395709137098144</v>
      </c>
      <c r="G27" s="6">
        <f>G12/$P12</f>
        <v>0.81391659201837363</v>
      </c>
      <c r="H27" s="73" t="s">
        <v>7</v>
      </c>
      <c r="I27" t="s">
        <v>2</v>
      </c>
      <c r="J27" s="6">
        <f>J12/$P12</f>
        <v>1.0515847302661778</v>
      </c>
      <c r="K27" s="6">
        <f>K12/$P12</f>
        <v>0.48221293125106779</v>
      </c>
      <c r="L27" s="6">
        <f>L12/$P12</f>
        <v>0.48221293125106779</v>
      </c>
      <c r="M27" s="6">
        <f>M12/$P12</f>
        <v>0.39886731922676494</v>
      </c>
      <c r="N27" s="73" t="s">
        <v>7</v>
      </c>
      <c r="O27" t="s">
        <v>2</v>
      </c>
      <c r="P27" s="6">
        <f>P12/$P12</f>
        <v>1</v>
      </c>
      <c r="Q27" s="6">
        <f>Q12/$P12</f>
        <v>0.47727399082609623</v>
      </c>
      <c r="R27" s="6">
        <f>R12/$P12</f>
        <v>0.47093663629327071</v>
      </c>
      <c r="S27" s="6">
        <f>S12/$P12</f>
        <v>0.38583981976207116</v>
      </c>
      <c r="X27" s="18"/>
      <c r="Y27" s="11"/>
      <c r="Z27" s="11"/>
      <c r="AA27" s="11"/>
      <c r="AB27" s="11"/>
      <c r="AC27" s="11"/>
      <c r="AD27" s="11"/>
      <c r="AE27" s="11"/>
      <c r="AF27" s="18"/>
      <c r="AG27" s="18"/>
      <c r="AH27" s="18"/>
      <c r="AI27" s="18"/>
      <c r="AJ27" s="18"/>
    </row>
    <row r="28" spans="2:36" x14ac:dyDescent="0.2">
      <c r="B28" s="73"/>
      <c r="C28" t="s">
        <v>4</v>
      </c>
      <c r="D28" s="6">
        <f t="shared" ref="D28:G29" si="6">D13/$P13</f>
        <v>1.3616431874973738</v>
      </c>
      <c r="E28" s="6">
        <f t="shared" si="6"/>
        <v>1.0061850765075189</v>
      </c>
      <c r="F28" s="6">
        <f t="shared" si="6"/>
        <v>0.98690116938694716</v>
      </c>
      <c r="G28" s="6">
        <f t="shared" si="6"/>
        <v>1.154587180943643</v>
      </c>
      <c r="H28" s="73"/>
      <c r="I28" t="s">
        <v>4</v>
      </c>
      <c r="J28" s="6">
        <f t="shared" ref="J28:M29" si="7">J13/$P13</f>
        <v>1.1454840184063613</v>
      </c>
      <c r="K28" s="6">
        <f t="shared" si="7"/>
        <v>0.7453816494218799</v>
      </c>
      <c r="L28" s="6">
        <f t="shared" si="7"/>
        <v>0.74520403547044034</v>
      </c>
      <c r="M28" s="6">
        <f t="shared" si="7"/>
        <v>0.75397272465057008</v>
      </c>
      <c r="N28" s="73"/>
      <c r="O28" t="s">
        <v>4</v>
      </c>
      <c r="P28" s="6">
        <f t="shared" ref="P28:S29" si="8">P13/$P13</f>
        <v>1</v>
      </c>
      <c r="Q28" s="6">
        <f t="shared" si="8"/>
        <v>0.61876227471652634</v>
      </c>
      <c r="R28" s="6">
        <f t="shared" si="8"/>
        <v>0.51987838454931978</v>
      </c>
      <c r="S28" s="6">
        <f t="shared" si="8"/>
        <v>0.52369349313463309</v>
      </c>
      <c r="X28" s="18"/>
    </row>
    <row r="29" spans="2:36" x14ac:dyDescent="0.2">
      <c r="B29" s="73"/>
      <c r="C29" t="s">
        <v>3</v>
      </c>
      <c r="D29" s="6">
        <f t="shared" si="6"/>
        <v>1.1270178412306033</v>
      </c>
      <c r="E29" s="6">
        <f t="shared" si="6"/>
        <v>1.0870925053292875</v>
      </c>
      <c r="F29" s="6">
        <f t="shared" si="6"/>
        <v>1.4265803788229234</v>
      </c>
      <c r="G29" s="6">
        <f t="shared" si="6"/>
        <v>1.3622291629049652</v>
      </c>
      <c r="H29" s="73"/>
      <c r="I29" t="s">
        <v>3</v>
      </c>
      <c r="J29" s="6">
        <f t="shared" si="7"/>
        <v>1.0058412067171052</v>
      </c>
      <c r="K29" s="6">
        <f t="shared" si="7"/>
        <v>0.90141299406737541</v>
      </c>
      <c r="L29" s="6">
        <f t="shared" si="7"/>
        <v>0.9020989815378756</v>
      </c>
      <c r="M29" s="6">
        <f t="shared" si="7"/>
        <v>0.89898785487978528</v>
      </c>
      <c r="N29" s="73"/>
      <c r="O29" t="s">
        <v>3</v>
      </c>
      <c r="P29" s="6">
        <f t="shared" si="8"/>
        <v>1</v>
      </c>
      <c r="Q29" s="6">
        <f t="shared" si="8"/>
        <v>0.86516672433148056</v>
      </c>
      <c r="R29" s="6">
        <f t="shared" si="8"/>
        <v>0.86459241514060725</v>
      </c>
      <c r="S29" s="6">
        <f t="shared" si="8"/>
        <v>0.8598847923622196</v>
      </c>
      <c r="Z29" s="11"/>
    </row>
    <row r="30" spans="2:36" x14ac:dyDescent="0.2">
      <c r="B30" s="73"/>
      <c r="C30" t="s">
        <v>8</v>
      </c>
      <c r="D30" s="2">
        <v>1.69538352</v>
      </c>
      <c r="E30" s="2">
        <v>1.3506431699999999</v>
      </c>
      <c r="F30" s="2">
        <v>1.6743778600000001</v>
      </c>
      <c r="G30" s="2">
        <v>1.38063019</v>
      </c>
      <c r="H30" s="73"/>
      <c r="I30" t="s">
        <v>8</v>
      </c>
      <c r="J30" s="2">
        <v>1.69538352</v>
      </c>
      <c r="K30" s="2">
        <v>1.3506431699999999</v>
      </c>
      <c r="L30" s="2">
        <v>1.6743778600000001</v>
      </c>
      <c r="M30" s="2">
        <v>1.38063019</v>
      </c>
      <c r="N30" s="73"/>
      <c r="O30" t="s">
        <v>8</v>
      </c>
      <c r="P30" s="2">
        <v>1.69538352</v>
      </c>
      <c r="Q30" s="2">
        <v>1.3506431699999999</v>
      </c>
      <c r="R30" s="2">
        <v>1.6743778600000001</v>
      </c>
      <c r="S30" s="2">
        <v>1.38063019</v>
      </c>
      <c r="Z30" s="18"/>
    </row>
    <row r="32" spans="2:36" ht="17" thickBot="1" x14ac:dyDescent="0.25"/>
    <row r="33" spans="17:30" x14ac:dyDescent="0.2">
      <c r="U33" s="49"/>
      <c r="V33" s="75" t="s">
        <v>21</v>
      </c>
      <c r="W33" s="75"/>
      <c r="X33" s="75"/>
      <c r="Y33" s="75" t="s">
        <v>24</v>
      </c>
      <c r="Z33" s="75"/>
      <c r="AA33" s="75"/>
      <c r="AB33" s="75" t="s">
        <v>23</v>
      </c>
      <c r="AC33" s="75"/>
      <c r="AD33" s="76"/>
    </row>
    <row r="34" spans="17:30" x14ac:dyDescent="0.2">
      <c r="U34" s="50"/>
      <c r="V34" t="str" cm="1">
        <f t="array" ref="V34:X38">TRANSPOSE(C19:G21)</f>
        <v>AR/VR1</v>
      </c>
      <c r="W34" t="str">
        <v>AR/VR2</v>
      </c>
      <c r="X34" t="str">
        <v>AR/VR3</v>
      </c>
      <c r="Y34" t="str" cm="1">
        <f t="array" ref="Y34:AA38">TRANSPOSE(I19:M21)</f>
        <v>AR/VR1</v>
      </c>
      <c r="Z34" t="str">
        <v>AR/VR2</v>
      </c>
      <c r="AA34" t="str">
        <v>AR/VR3</v>
      </c>
      <c r="AB34" t="str" cm="1">
        <f t="array" ref="AB34:AD38">TRANSPOSE(O19:S21)</f>
        <v>AR/VR1</v>
      </c>
      <c r="AC34" t="str">
        <v>AR/VR2</v>
      </c>
      <c r="AD34" s="51" t="str">
        <v>AR/VR3</v>
      </c>
    </row>
    <row r="35" spans="17:30" x14ac:dyDescent="0.2">
      <c r="U35" s="50" t="s">
        <v>1</v>
      </c>
      <c r="V35">
        <v>1</v>
      </c>
      <c r="W35">
        <v>1</v>
      </c>
      <c r="X35">
        <v>1</v>
      </c>
      <c r="Y35">
        <v>1.2086440677966102</v>
      </c>
      <c r="Z35">
        <v>1.4964556962025317</v>
      </c>
      <c r="AA35">
        <v>1.0777431603543959</v>
      </c>
      <c r="AB35">
        <v>1.0689830508474576</v>
      </c>
      <c r="AC35">
        <v>1.2140084388185655</v>
      </c>
      <c r="AD35" s="51">
        <v>1.0274072631681432</v>
      </c>
    </row>
    <row r="36" spans="17:30" x14ac:dyDescent="0.2">
      <c r="U36" s="50" t="s">
        <v>13</v>
      </c>
      <c r="V36">
        <v>0.69254237288135589</v>
      </c>
      <c r="W36">
        <v>0.79957805907172996</v>
      </c>
      <c r="X36">
        <v>0.88667121020348549</v>
      </c>
      <c r="Y36">
        <v>0.76406779661016944</v>
      </c>
      <c r="Z36">
        <v>1.1037130801687765</v>
      </c>
      <c r="AA36">
        <v>1.0356829909453802</v>
      </c>
      <c r="AB36">
        <v>0.7349152542372881</v>
      </c>
      <c r="AC36">
        <v>0.8875949367088608</v>
      </c>
      <c r="AD36" s="51">
        <v>0.95326647843442702</v>
      </c>
    </row>
    <row r="37" spans="17:30" x14ac:dyDescent="0.2">
      <c r="U37" s="50" t="s">
        <v>14</v>
      </c>
      <c r="V37">
        <v>0.64813559322033898</v>
      </c>
      <c r="W37">
        <v>0.69426160337552745</v>
      </c>
      <c r="X37">
        <v>0.8544932333755233</v>
      </c>
      <c r="Y37">
        <v>0.76406779661016944</v>
      </c>
      <c r="Z37">
        <v>1.089873417721519</v>
      </c>
      <c r="AA37">
        <v>1.0544737610748709</v>
      </c>
      <c r="AB37">
        <v>0.7047457627118644</v>
      </c>
      <c r="AC37">
        <v>0.80902953586497894</v>
      </c>
      <c r="AD37" s="51">
        <v>0.94830104176808494</v>
      </c>
    </row>
    <row r="38" spans="17:30" x14ac:dyDescent="0.2">
      <c r="Q38" s="5">
        <f>1/V38</f>
        <v>1.9395134779750165</v>
      </c>
      <c r="R38" s="5">
        <f>1/W38</f>
        <v>1.6940671908506078</v>
      </c>
      <c r="S38" s="5">
        <f>1/X38</f>
        <v>1.3618403606470431</v>
      </c>
      <c r="U38" s="50" t="s">
        <v>12</v>
      </c>
      <c r="V38">
        <v>0.51559322033898303</v>
      </c>
      <c r="W38">
        <v>0.59029535864978899</v>
      </c>
      <c r="X38">
        <v>0.73430045759906537</v>
      </c>
      <c r="Y38">
        <v>0.69</v>
      </c>
      <c r="Z38">
        <v>1.0515611814345991</v>
      </c>
      <c r="AA38">
        <v>1.0241456528088793</v>
      </c>
      <c r="AB38">
        <v>0.64627118644067794</v>
      </c>
      <c r="AC38">
        <v>0.84818565400843882</v>
      </c>
      <c r="AD38" s="51">
        <v>0.84183623795151397</v>
      </c>
    </row>
    <row r="39" spans="17:30" x14ac:dyDescent="0.2">
      <c r="Q39" s="5"/>
      <c r="R39" s="5"/>
      <c r="S39" s="5"/>
      <c r="U39" s="50"/>
      <c r="AD39" s="51"/>
    </row>
    <row r="40" spans="17:30" x14ac:dyDescent="0.2">
      <c r="U40" s="50"/>
      <c r="V40" s="73" t="s">
        <v>21</v>
      </c>
      <c r="W40" s="73"/>
      <c r="X40" s="73"/>
      <c r="Y40" s="73" t="s">
        <v>24</v>
      </c>
      <c r="Z40" s="73"/>
      <c r="AA40" s="73"/>
      <c r="AB40" s="73" t="s">
        <v>23</v>
      </c>
      <c r="AC40" s="73"/>
      <c r="AD40" s="74"/>
    </row>
    <row r="41" spans="17:30" x14ac:dyDescent="0.2">
      <c r="U41" s="50"/>
      <c r="V41" t="str" cm="1">
        <f t="array" ref="V41:X45">TRANSPOSE(C23:G25)</f>
        <v>AR/VR1</v>
      </c>
      <c r="W41" t="str">
        <v>AR/VR2</v>
      </c>
      <c r="X41" t="str">
        <v>AR/VR3</v>
      </c>
      <c r="Y41" t="str" cm="1">
        <f t="array" ref="Y41:AA45">TRANSPOSE(I23:M25)</f>
        <v>AR/VR1</v>
      </c>
      <c r="Z41" t="str">
        <v>AR/VR2</v>
      </c>
      <c r="AA41" t="str">
        <v>AR/VR3</v>
      </c>
      <c r="AB41" t="str" cm="1">
        <f t="array" ref="AB41:AD45">TRANSPOSE(O23:S25)</f>
        <v>AR/VR1</v>
      </c>
      <c r="AC41" t="str">
        <v>AR/VR2</v>
      </c>
      <c r="AD41" s="51" t="str">
        <v>AR/VR3</v>
      </c>
    </row>
    <row r="42" spans="17:30" x14ac:dyDescent="0.2">
      <c r="U42" s="50" t="s">
        <v>1</v>
      </c>
      <c r="V42">
        <v>1.5509891986486517</v>
      </c>
      <c r="W42">
        <v>1.8075769763372633</v>
      </c>
      <c r="X42">
        <v>1.2166424288974125</v>
      </c>
      <c r="Y42">
        <v>1</v>
      </c>
      <c r="Z42">
        <v>1</v>
      </c>
      <c r="AA42">
        <v>1</v>
      </c>
      <c r="AB42">
        <v>1.1157246104799088</v>
      </c>
      <c r="AC42">
        <v>1.1605120835936862</v>
      </c>
      <c r="AD42" s="51">
        <v>1.0425693340343207</v>
      </c>
    </row>
    <row r="43" spans="17:30" x14ac:dyDescent="0.2">
      <c r="U43" s="50" t="s">
        <v>13</v>
      </c>
      <c r="V43">
        <v>1.450288934827098</v>
      </c>
      <c r="W43">
        <v>1.3089206015522792</v>
      </c>
      <c r="X43">
        <v>1.1365442611073431</v>
      </c>
      <c r="Y43">
        <v>0.78744719603685964</v>
      </c>
      <c r="Z43">
        <v>0.81779456895664715</v>
      </c>
      <c r="AA43">
        <v>0.81534911071969207</v>
      </c>
      <c r="AB43">
        <v>0.80270417091830515</v>
      </c>
      <c r="AC43">
        <v>0.87211954037135409</v>
      </c>
      <c r="AD43" s="51">
        <v>0.83632103469865249</v>
      </c>
    </row>
    <row r="44" spans="17:30" x14ac:dyDescent="0.2">
      <c r="U44" s="50" t="s">
        <v>14</v>
      </c>
      <c r="V44">
        <v>1.5930780546993648</v>
      </c>
      <c r="W44">
        <v>1.5971767991726675</v>
      </c>
      <c r="X44">
        <v>1.4977870618006488</v>
      </c>
      <c r="Y44">
        <v>0.78744719603685964</v>
      </c>
      <c r="Z44">
        <v>0.81788814777040364</v>
      </c>
      <c r="AA44">
        <v>0.81563494638789225</v>
      </c>
      <c r="AB44">
        <v>0.81100509931639553</v>
      </c>
      <c r="AC44">
        <v>0.88781706880385813</v>
      </c>
      <c r="AD44" s="51">
        <v>0.83813628968871412</v>
      </c>
    </row>
    <row r="45" spans="17:30" x14ac:dyDescent="0.2">
      <c r="Q45" s="5">
        <f>1/Y45</f>
        <v>1.3717526529283894</v>
      </c>
      <c r="R45" s="5">
        <f>1/Z45</f>
        <v>1.266313561328996</v>
      </c>
      <c r="S45" s="5">
        <f>1/AA45</f>
        <v>1.2480034918206404</v>
      </c>
      <c r="U45" s="50" t="s">
        <v>12</v>
      </c>
      <c r="V45">
        <v>1.3820465864451854</v>
      </c>
      <c r="W45">
        <v>1.5027985428804773</v>
      </c>
      <c r="X45">
        <v>1.3671145622631302</v>
      </c>
      <c r="Y45">
        <v>0.7289943984181263</v>
      </c>
      <c r="Z45">
        <v>0.78969382508270713</v>
      </c>
      <c r="AA45">
        <v>0.80127980935466581</v>
      </c>
      <c r="AB45">
        <v>0.77572028835326157</v>
      </c>
      <c r="AC45">
        <v>0.99834931489157919</v>
      </c>
      <c r="AD45" s="51">
        <v>0.86444066993837498</v>
      </c>
    </row>
    <row r="46" spans="17:30" x14ac:dyDescent="0.2">
      <c r="U46" s="50"/>
      <c r="AD46" s="51"/>
    </row>
    <row r="47" spans="17:30" x14ac:dyDescent="0.2">
      <c r="U47" s="50"/>
      <c r="AD47" s="51"/>
    </row>
    <row r="48" spans="17:30" x14ac:dyDescent="0.2">
      <c r="U48" s="50"/>
      <c r="V48" s="73" t="s">
        <v>21</v>
      </c>
      <c r="W48" s="73"/>
      <c r="X48" s="73"/>
      <c r="Y48" s="73" t="s">
        <v>24</v>
      </c>
      <c r="Z48" s="73"/>
      <c r="AA48" s="73"/>
      <c r="AB48" s="73" t="s">
        <v>23</v>
      </c>
      <c r="AC48" s="73"/>
      <c r="AD48" s="74"/>
    </row>
    <row r="49" spans="17:30" x14ac:dyDescent="0.2">
      <c r="U49" s="50"/>
      <c r="V49" t="str" cm="1">
        <f t="array" ref="V49:X53">TRANSPOSE(C27:G29)</f>
        <v>AR/VR1</v>
      </c>
      <c r="W49" t="str">
        <v>AR/VR2</v>
      </c>
      <c r="X49" t="str">
        <v>AR/VR3</v>
      </c>
      <c r="Y49" t="str" cm="1">
        <f t="array" ref="Y49:AA53">TRANSPOSE(I27:M29)</f>
        <v>AR/VR1</v>
      </c>
      <c r="Z49" t="str">
        <v>AR/VR2</v>
      </c>
      <c r="AA49" t="str">
        <v>AR/VR3</v>
      </c>
      <c r="AB49" t="str" cm="1">
        <f t="array" ref="AB49:AD53">TRANSPOSE(O27:S29)</f>
        <v>AR/VR1</v>
      </c>
      <c r="AC49" t="str">
        <v>AR/VR2</v>
      </c>
      <c r="AD49" s="51" t="str">
        <v>AR/VR3</v>
      </c>
    </row>
    <row r="50" spans="17:30" x14ac:dyDescent="0.2">
      <c r="U50" s="50" t="s">
        <v>1</v>
      </c>
      <c r="V50">
        <v>1.1911699284938011</v>
      </c>
      <c r="W50">
        <v>1.3616431874973738</v>
      </c>
      <c r="X50">
        <v>1.1270178412306033</v>
      </c>
      <c r="Y50">
        <v>1.0515847302661778</v>
      </c>
      <c r="Z50">
        <v>1.1454840184063613</v>
      </c>
      <c r="AA50">
        <v>1.0058412067171052</v>
      </c>
      <c r="AB50">
        <v>1</v>
      </c>
      <c r="AC50">
        <v>1</v>
      </c>
      <c r="AD50" s="51">
        <v>1</v>
      </c>
    </row>
    <row r="51" spans="17:30" x14ac:dyDescent="0.2">
      <c r="U51" s="50" t="s">
        <v>13</v>
      </c>
      <c r="V51">
        <v>1.0518253847865746</v>
      </c>
      <c r="W51">
        <v>1.0061850765075189</v>
      </c>
      <c r="X51">
        <v>1.0870925053292875</v>
      </c>
      <c r="Y51">
        <v>0.48221293125106779</v>
      </c>
      <c r="Z51">
        <v>0.7453816494218799</v>
      </c>
      <c r="AA51">
        <v>0.90141299406737541</v>
      </c>
      <c r="AB51">
        <v>0.47727399082609623</v>
      </c>
      <c r="AC51">
        <v>0.61876227471652634</v>
      </c>
      <c r="AD51" s="51">
        <v>0.86516672433148056</v>
      </c>
    </row>
    <row r="52" spans="17:30" x14ac:dyDescent="0.2">
      <c r="U52" s="50" t="s">
        <v>14</v>
      </c>
      <c r="V52">
        <v>1.0395709137098144</v>
      </c>
      <c r="W52">
        <v>0.98690116938694716</v>
      </c>
      <c r="X52">
        <v>1.4265803788229234</v>
      </c>
      <c r="Y52">
        <v>0.48221293125106779</v>
      </c>
      <c r="Z52">
        <v>0.74520403547044034</v>
      </c>
      <c r="AA52">
        <v>0.9020989815378756</v>
      </c>
      <c r="AB52">
        <v>0.47093663629327071</v>
      </c>
      <c r="AC52">
        <v>0.51987838454931978</v>
      </c>
      <c r="AD52" s="51">
        <v>0.86459241514060725</v>
      </c>
    </row>
    <row r="53" spans="17:30" ht="17" thickBot="1" x14ac:dyDescent="0.25">
      <c r="Q53" s="5">
        <f>1/AB53</f>
        <v>2.5917490854537819</v>
      </c>
      <c r="R53" s="5">
        <f>1/AC53</f>
        <v>1.9095138914451173</v>
      </c>
      <c r="S53" s="5">
        <f>1/AD53</f>
        <v>1.1629464887416663</v>
      </c>
      <c r="U53" s="52" t="s">
        <v>12</v>
      </c>
      <c r="V53" s="53">
        <v>0.81391659201837363</v>
      </c>
      <c r="W53" s="53">
        <v>1.154587180943643</v>
      </c>
      <c r="X53" s="53">
        <v>1.3622291629049652</v>
      </c>
      <c r="Y53" s="53">
        <v>0.39886731922676494</v>
      </c>
      <c r="Z53" s="53">
        <v>0.75397272465057008</v>
      </c>
      <c r="AA53" s="53">
        <v>0.89898785487978528</v>
      </c>
      <c r="AB53" s="53">
        <v>0.38583981976207116</v>
      </c>
      <c r="AC53" s="53">
        <v>0.52369349313463309</v>
      </c>
      <c r="AD53" s="54">
        <v>0.8598847923622196</v>
      </c>
    </row>
  </sheetData>
  <mergeCells count="33">
    <mergeCell ref="D2:G2"/>
    <mergeCell ref="J2:M2"/>
    <mergeCell ref="P2:S2"/>
    <mergeCell ref="B4:B7"/>
    <mergeCell ref="H4:H7"/>
    <mergeCell ref="N4:N7"/>
    <mergeCell ref="B8:B11"/>
    <mergeCell ref="H8:H11"/>
    <mergeCell ref="N8:N11"/>
    <mergeCell ref="B12:B15"/>
    <mergeCell ref="H12:H15"/>
    <mergeCell ref="N12:N15"/>
    <mergeCell ref="D17:G17"/>
    <mergeCell ref="J17:M17"/>
    <mergeCell ref="P17:S17"/>
    <mergeCell ref="B19:B22"/>
    <mergeCell ref="H19:H22"/>
    <mergeCell ref="N19:N22"/>
    <mergeCell ref="V33:X33"/>
    <mergeCell ref="Y33:AA33"/>
    <mergeCell ref="AB33:AD33"/>
    <mergeCell ref="B23:B26"/>
    <mergeCell ref="H23:H26"/>
    <mergeCell ref="N23:N26"/>
    <mergeCell ref="B27:B30"/>
    <mergeCell ref="H27:H30"/>
    <mergeCell ref="N27:N30"/>
    <mergeCell ref="V40:X40"/>
    <mergeCell ref="Y40:AA40"/>
    <mergeCell ref="AB40:AD40"/>
    <mergeCell ref="V48:X48"/>
    <mergeCell ref="Y48:AA48"/>
    <mergeCell ref="AB48:AD4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EFBF-95B3-944B-AEB1-DFBA9D1D2A09}">
  <dimension ref="C2:V34"/>
  <sheetViews>
    <sheetView tabSelected="1" topLeftCell="R8" zoomScale="180" zoomScaleNormal="75" workbookViewId="0">
      <selection activeCell="U10" sqref="U10"/>
    </sheetView>
  </sheetViews>
  <sheetFormatPr baseColWidth="10" defaultRowHeight="16" x14ac:dyDescent="0.2"/>
  <sheetData>
    <row r="2" spans="3:22" x14ac:dyDescent="0.2">
      <c r="J2" s="73" t="s">
        <v>31</v>
      </c>
      <c r="K2" s="73"/>
      <c r="L2" s="73"/>
      <c r="M2" s="73"/>
      <c r="N2" s="73"/>
    </row>
    <row r="3" spans="3:22" x14ac:dyDescent="0.2">
      <c r="J3" s="1"/>
      <c r="K3" s="1">
        <v>4</v>
      </c>
      <c r="L3" s="1">
        <v>8</v>
      </c>
      <c r="M3" s="1">
        <v>16</v>
      </c>
      <c r="N3" s="1">
        <v>32</v>
      </c>
      <c r="T3" s="11"/>
    </row>
    <row r="4" spans="3:22" x14ac:dyDescent="0.2">
      <c r="J4" s="1" t="s">
        <v>5</v>
      </c>
      <c r="K4" s="26">
        <v>42846</v>
      </c>
      <c r="L4" s="26">
        <v>22222</v>
      </c>
      <c r="M4" s="26">
        <v>13651</v>
      </c>
      <c r="N4" s="26">
        <v>9968</v>
      </c>
      <c r="T4" s="11"/>
      <c r="V4" s="18"/>
    </row>
    <row r="5" spans="3:22" x14ac:dyDescent="0.2">
      <c r="J5" s="1" t="s">
        <v>6</v>
      </c>
      <c r="K5" s="26">
        <v>70064.324999999997</v>
      </c>
      <c r="L5" s="26">
        <v>48560.639999999999</v>
      </c>
      <c r="M5" s="26">
        <v>40619.61</v>
      </c>
      <c r="N5" s="26">
        <v>41487.109999999899</v>
      </c>
      <c r="T5" s="11"/>
      <c r="V5" s="18"/>
    </row>
    <row r="6" spans="3:22" x14ac:dyDescent="0.2">
      <c r="J6" s="1" t="s">
        <v>7</v>
      </c>
      <c r="K6" s="26">
        <v>268777681.03500003</v>
      </c>
      <c r="L6" s="26">
        <v>89939768.879999995</v>
      </c>
      <c r="M6" s="26">
        <v>36733665.479999997</v>
      </c>
      <c r="N6" s="26">
        <v>25718802.57</v>
      </c>
      <c r="T6" s="11"/>
      <c r="V6" s="18"/>
    </row>
    <row r="7" spans="3:22" x14ac:dyDescent="0.2">
      <c r="P7" s="10"/>
      <c r="V7" s="18"/>
    </row>
    <row r="9" spans="3:22" x14ac:dyDescent="0.2">
      <c r="C9" s="73" t="s">
        <v>67</v>
      </c>
      <c r="D9" s="73"/>
      <c r="E9" s="73"/>
      <c r="F9" s="73"/>
      <c r="G9" s="73"/>
      <c r="H9" s="73"/>
      <c r="J9" s="73" t="s">
        <v>68</v>
      </c>
      <c r="K9" s="73"/>
      <c r="L9" s="73"/>
      <c r="M9" s="73"/>
      <c r="N9" s="73"/>
      <c r="P9" s="1"/>
    </row>
    <row r="10" spans="3:22" x14ac:dyDescent="0.2">
      <c r="D10">
        <v>4</v>
      </c>
      <c r="E10">
        <v>8</v>
      </c>
      <c r="F10">
        <v>16</v>
      </c>
      <c r="G10">
        <v>32</v>
      </c>
      <c r="K10">
        <v>4</v>
      </c>
      <c r="L10">
        <v>8</v>
      </c>
      <c r="M10">
        <v>16</v>
      </c>
      <c r="N10">
        <v>32</v>
      </c>
      <c r="P10" s="1"/>
    </row>
    <row r="11" spans="3:22" x14ac:dyDescent="0.2">
      <c r="C11" s="1" t="s">
        <v>29</v>
      </c>
      <c r="D11" s="1">
        <v>1</v>
      </c>
      <c r="E11" s="1">
        <v>0.44389800359999998</v>
      </c>
      <c r="F11" s="1">
        <v>0.2170836917</v>
      </c>
      <c r="G11" s="1">
        <v>0.1084564648</v>
      </c>
      <c r="J11" s="1" t="s">
        <v>5</v>
      </c>
      <c r="K11" s="1">
        <v>1</v>
      </c>
      <c r="L11" s="1">
        <f>L4/K4</f>
        <v>0.51864818186061712</v>
      </c>
      <c r="M11" s="1">
        <f>M4/K4</f>
        <v>0.31860617093777716</v>
      </c>
      <c r="N11" s="1">
        <f>N4/K4</f>
        <v>0.23264715492694768</v>
      </c>
      <c r="P11" s="1"/>
    </row>
    <row r="12" spans="3:22" x14ac:dyDescent="0.2">
      <c r="C12" s="1" t="s">
        <v>6</v>
      </c>
      <c r="D12" s="1">
        <v>1</v>
      </c>
      <c r="E12" s="12">
        <v>0.98699999999999999</v>
      </c>
      <c r="F12" s="12">
        <v>1.01</v>
      </c>
      <c r="G12" s="12">
        <v>1.05</v>
      </c>
      <c r="J12" s="1" t="s">
        <v>6</v>
      </c>
      <c r="K12" s="1">
        <v>1</v>
      </c>
      <c r="L12" s="1">
        <f>L5/K5</f>
        <v>0.69308653155511024</v>
      </c>
      <c r="M12" s="1">
        <f>M5/K5</f>
        <v>0.5797473964103701</v>
      </c>
      <c r="N12" s="1">
        <f>N5/K5</f>
        <v>0.59212887585800478</v>
      </c>
    </row>
    <row r="13" spans="3:22" x14ac:dyDescent="0.2">
      <c r="C13" s="1" t="s">
        <v>7</v>
      </c>
      <c r="D13" s="1">
        <v>1</v>
      </c>
      <c r="E13" s="12">
        <v>0.41599999999999998</v>
      </c>
      <c r="F13" s="12">
        <v>0.20699999999999999</v>
      </c>
      <c r="G13" s="12">
        <v>0.107</v>
      </c>
      <c r="J13" s="1" t="s">
        <v>7</v>
      </c>
      <c r="K13" s="1">
        <v>1</v>
      </c>
      <c r="L13" s="1">
        <f>L6/K6</f>
        <v>0.3346251390132654</v>
      </c>
      <c r="M13" s="1">
        <f>M6/K6</f>
        <v>0.13666932960559536</v>
      </c>
      <c r="N13" s="1">
        <f>N6/K6</f>
        <v>9.568801423899076E-2</v>
      </c>
    </row>
    <row r="16" spans="3:22" ht="17" thickBot="1" x14ac:dyDescent="0.25"/>
    <row r="17" spans="3:18" x14ac:dyDescent="0.2">
      <c r="C17" s="49"/>
      <c r="D17" s="55">
        <v>4</v>
      </c>
      <c r="E17" s="56">
        <v>8</v>
      </c>
      <c r="F17" s="56">
        <v>16</v>
      </c>
      <c r="G17" s="57">
        <v>32</v>
      </c>
    </row>
    <row r="18" spans="3:18" x14ac:dyDescent="0.2">
      <c r="C18" s="58" t="s">
        <v>30</v>
      </c>
      <c r="D18" s="1">
        <v>1</v>
      </c>
      <c r="E18" s="1">
        <v>0.44389800359999998</v>
      </c>
      <c r="F18" s="1">
        <v>0.2170836917</v>
      </c>
      <c r="G18" s="59">
        <v>0.1084564648</v>
      </c>
    </row>
    <row r="19" spans="3:18" x14ac:dyDescent="0.2">
      <c r="C19" s="58" t="s">
        <v>31</v>
      </c>
      <c r="D19" s="1">
        <f>K11</f>
        <v>1</v>
      </c>
      <c r="E19" s="1">
        <f t="shared" ref="E19:G19" si="0">L11</f>
        <v>0.51864818186061712</v>
      </c>
      <c r="F19" s="1">
        <f t="shared" si="0"/>
        <v>0.31860617093777716</v>
      </c>
      <c r="G19" s="59">
        <f t="shared" si="0"/>
        <v>0.23264715492694768</v>
      </c>
    </row>
    <row r="20" spans="3:18" x14ac:dyDescent="0.2">
      <c r="C20" s="50"/>
      <c r="G20" s="51"/>
      <c r="K20" s="1"/>
      <c r="L20" s="1"/>
      <c r="M20" s="1"/>
      <c r="N20" s="1"/>
      <c r="O20" s="1"/>
    </row>
    <row r="21" spans="3:18" x14ac:dyDescent="0.2">
      <c r="C21" s="58" t="s">
        <v>30</v>
      </c>
      <c r="D21" s="1">
        <v>1</v>
      </c>
      <c r="E21" s="12">
        <v>0.98699999999999999</v>
      </c>
      <c r="F21" s="12">
        <v>1.01</v>
      </c>
      <c r="G21" s="60">
        <v>1.05</v>
      </c>
      <c r="K21" s="1"/>
      <c r="L21" s="1"/>
      <c r="M21" s="1"/>
      <c r="N21" s="1"/>
      <c r="O21" s="1"/>
      <c r="Q21" s="1"/>
      <c r="R21" s="1"/>
    </row>
    <row r="22" spans="3:18" x14ac:dyDescent="0.2">
      <c r="C22" s="58" t="s">
        <v>31</v>
      </c>
      <c r="D22" s="1">
        <f>K12</f>
        <v>1</v>
      </c>
      <c r="E22" s="1">
        <f t="shared" ref="E22:G22" si="1">L12</f>
        <v>0.69308653155511024</v>
      </c>
      <c r="F22" s="1">
        <f t="shared" si="1"/>
        <v>0.5797473964103701</v>
      </c>
      <c r="G22" s="59">
        <f t="shared" si="1"/>
        <v>0.59212887585800478</v>
      </c>
      <c r="H22" s="25">
        <f>D22/G22</f>
        <v>1.6888215399915822</v>
      </c>
      <c r="K22" s="1"/>
      <c r="L22" s="1"/>
      <c r="M22" s="1"/>
      <c r="N22" s="1"/>
      <c r="O22" s="1"/>
      <c r="Q22" s="1"/>
      <c r="R22" s="1"/>
    </row>
    <row r="23" spans="3:18" x14ac:dyDescent="0.2">
      <c r="C23" s="50"/>
      <c r="G23" s="51"/>
      <c r="L23" s="1"/>
      <c r="Q23" s="1"/>
      <c r="R23" s="1"/>
    </row>
    <row r="24" spans="3:18" x14ac:dyDescent="0.2">
      <c r="C24" s="58" t="s">
        <v>30</v>
      </c>
      <c r="D24" s="1">
        <v>1</v>
      </c>
      <c r="E24" s="12">
        <v>0.41599999999999998</v>
      </c>
      <c r="F24" s="12">
        <v>0.20699999999999999</v>
      </c>
      <c r="G24" s="60">
        <v>0.107</v>
      </c>
      <c r="H24" s="24">
        <f>D24/G24</f>
        <v>9.3457943925233646</v>
      </c>
      <c r="L24" s="1"/>
      <c r="Q24" s="1"/>
      <c r="R24" s="1"/>
    </row>
    <row r="25" spans="3:18" ht="17" thickBot="1" x14ac:dyDescent="0.25">
      <c r="C25" s="61" t="s">
        <v>31</v>
      </c>
      <c r="D25" s="62">
        <f>K13</f>
        <v>1</v>
      </c>
      <c r="E25" s="62">
        <f t="shared" ref="E25:G25" si="2">L13</f>
        <v>0.3346251390132654</v>
      </c>
      <c r="F25" s="62">
        <f t="shared" si="2"/>
        <v>0.13666932960559536</v>
      </c>
      <c r="G25" s="63">
        <f t="shared" si="2"/>
        <v>9.568801423899076E-2</v>
      </c>
      <c r="H25" s="25">
        <f>D25/G25</f>
        <v>10.450629663004564</v>
      </c>
      <c r="L25" s="1"/>
    </row>
    <row r="26" spans="3:18" x14ac:dyDescent="0.2">
      <c r="D26" s="1"/>
      <c r="L26" s="1"/>
      <c r="M26" s="1"/>
      <c r="N26" s="1"/>
      <c r="O26" s="1"/>
      <c r="P26" s="1"/>
    </row>
    <row r="27" spans="3:18" x14ac:dyDescent="0.2">
      <c r="C27" s="1"/>
      <c r="L27" s="1"/>
      <c r="M27" s="1"/>
      <c r="N27" s="1"/>
      <c r="O27" s="1"/>
      <c r="P27" s="1"/>
    </row>
    <row r="28" spans="3:18" x14ac:dyDescent="0.2">
      <c r="C28" s="1"/>
      <c r="L28" s="1"/>
      <c r="M28" s="1"/>
      <c r="N28" s="1"/>
      <c r="O28" s="1"/>
      <c r="P28" s="1"/>
    </row>
    <row r="29" spans="3:18" x14ac:dyDescent="0.2">
      <c r="L29" s="1"/>
      <c r="M29" s="1"/>
      <c r="N29" s="1"/>
      <c r="O29" s="1"/>
      <c r="P29" s="1"/>
    </row>
    <row r="32" spans="3:18" x14ac:dyDescent="0.2">
      <c r="D32" s="1"/>
    </row>
    <row r="33" spans="3:8" x14ac:dyDescent="0.2">
      <c r="C33" s="1"/>
      <c r="H33" s="13"/>
    </row>
    <row r="34" spans="3:8" x14ac:dyDescent="0.2">
      <c r="C34" s="1"/>
      <c r="H34" s="13"/>
    </row>
  </sheetData>
  <mergeCells count="3">
    <mergeCell ref="J2:N2"/>
    <mergeCell ref="C9:H9"/>
    <mergeCell ref="J9:N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single_3x3_artifact</vt:lpstr>
      <vt:lpstr>tangram wo dram_artifact</vt:lpstr>
      <vt:lpstr>multi_3x3_artifact (2)</vt:lpstr>
      <vt:lpstr>SET_comp_artifact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jy3342</dc:creator>
  <cp:lastModifiedBy>gt2448</cp:lastModifiedBy>
  <dcterms:created xsi:type="dcterms:W3CDTF">2025-03-25T21:12:55Z</dcterms:created>
  <dcterms:modified xsi:type="dcterms:W3CDTF">2025-07-23T14:32:49Z</dcterms:modified>
</cp:coreProperties>
</file>