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<sst xmlns="http://schemas.openxmlformats.org/spreadsheetml/2006/main" count="34" uniqueCount="31">
  <si>
    <t xml:space="preserve">Terra (R$/ha)</t>
  </si>
  <si>
    <t xml:space="preserve">Dist. Fábrica (km)</t>
  </si>
  <si>
    <t xml:space="preserve">Implantação (R$/ha)</t>
  </si>
  <si>
    <t xml:space="preserve">Transp. (R$/km/m³)</t>
  </si>
  <si>
    <t xml:space="preserve">Capina(R$/ha)</t>
  </si>
  <si>
    <t xml:space="preserve">Roçada(R$/ha)</t>
  </si>
  <si>
    <t xml:space="preserve">Taxa anual</t>
  </si>
  <si>
    <t xml:space="preserve">Bateção Pré-Corte(R$/ha)</t>
  </si>
  <si>
    <t xml:space="preserve">Prot. Conservação (R$/ha)</t>
  </si>
  <si>
    <t xml:space="preserve">Colheita  (R$/m³)</t>
  </si>
  <si>
    <t xml:space="preserve">Venda (R$/m³)</t>
  </si>
  <si>
    <t xml:space="preserve">Vcomcc/idade</t>
  </si>
  <si>
    <t xml:space="preserve">ima</t>
  </si>
  <si>
    <t xml:space="preserve">idade/rotação</t>
  </si>
  <si>
    <t xml:space="preserve">Receita(VFR)</t>
  </si>
  <si>
    <t xml:space="preserve">VPC</t>
  </si>
  <si>
    <t xml:space="preserve">VPR</t>
  </si>
  <si>
    <t xml:space="preserve">VPL</t>
  </si>
  <si>
    <t xml:space="preserve">VPLinf</t>
  </si>
  <si>
    <t xml:space="preserve">B(C)PE</t>
  </si>
  <si>
    <t xml:space="preserve">VET</t>
  </si>
  <si>
    <t xml:space="preserve">B/C</t>
  </si>
  <si>
    <t xml:space="preserve">CMPr</t>
  </si>
  <si>
    <t xml:space="preserve">TIR</t>
  </si>
  <si>
    <t xml:space="preserve">VPL(TIR)</t>
  </si>
  <si>
    <t xml:space="preserve">idade</t>
  </si>
  <si>
    <t xml:space="preserve">custo</t>
  </si>
  <si>
    <t xml:space="preserve">receita</t>
  </si>
  <si>
    <t xml:space="preserve">liquido</t>
  </si>
  <si>
    <t xml:space="preserve">projeto</t>
  </si>
  <si>
    <t xml:space="preserve">producao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</si>
</sst>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6"/>
    <col collapsed="false" customWidth="true" hidden="false" outlineLevel="0" max="3" min="3" style="0" width="19.14"/>
    <col collapsed="false" customWidth="true" hidden="false" outlineLevel="0" max="4" min="4" style="0" width="18.58"/>
    <col collapsed="false" customWidth="true" hidden="false" outlineLevel="0" max="5" min="5" style="0" width="13.7"/>
    <col collapsed="false" customWidth="true" hidden="false" outlineLevel="0" max="6" min="6" style="0" width="14.01"/>
    <col collapsed="false" customWidth="true" hidden="false" outlineLevel="0" max="9" min="7" style="0" width="11.9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1" t="n">
        <v>5000</v>
      </c>
      <c r="B2" s="0" t="n">
        <v>100</v>
      </c>
      <c r="C2" s="1" t="n">
        <v>3500</v>
      </c>
      <c r="D2" s="1" t="n">
        <v>0.1</v>
      </c>
      <c r="E2" s="1" t="n">
        <v>150</v>
      </c>
      <c r="F2" s="1" t="n">
        <v>100</v>
      </c>
    </row>
    <row r="4" s="2" customFormat="true" ht="31.5" hidden="false" customHeight="true" outlineLevel="0" collapsed="false">
      <c r="A4" s="2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 customFormat="false" ht="15" hidden="false" customHeight="false" outlineLevel="0" collapsed="false">
      <c r="A5" s="4" t="n">
        <v>0.1</v>
      </c>
      <c r="B5" s="1" t="n">
        <v>50</v>
      </c>
      <c r="C5" s="1" t="n">
        <v>40</v>
      </c>
      <c r="D5" s="1" t="n">
        <v>8</v>
      </c>
      <c r="E5" s="1" t="n">
        <v>80</v>
      </c>
    </row>
    <row r="7" customFormat="false" ht="15" hidden="false" customHeight="false" outlineLevel="0" collapsed="false">
      <c r="A7" s="5" t="s">
        <v>11</v>
      </c>
      <c r="B7" s="6" t="n">
        <v>130.4628</v>
      </c>
      <c r="C7" s="6" t="n">
        <v>207.0386</v>
      </c>
      <c r="D7" s="6" t="n">
        <v>273.1431</v>
      </c>
      <c r="E7" s="6" t="n">
        <v>328.5611</v>
      </c>
      <c r="F7" s="6" t="n">
        <v>374.9042</v>
      </c>
      <c r="G7" s="6" t="n">
        <v>413.9029</v>
      </c>
      <c r="H7" s="6" t="n">
        <v>447.019</v>
      </c>
      <c r="I7" s="6" t="n">
        <v>475.4096</v>
      </c>
    </row>
    <row r="8" customFormat="false" ht="15" hidden="false" customHeight="false" outlineLevel="0" collapsed="false">
      <c r="A8" s="7" t="s">
        <v>12</v>
      </c>
      <c r="B8" s="8" t="n">
        <f aca="false">B7/B10</f>
        <v>43.4876</v>
      </c>
      <c r="C8" s="8" t="n">
        <f aca="false">C7/C10</f>
        <v>51.75965</v>
      </c>
      <c r="D8" s="8" t="n">
        <f aca="false">D7/D10</f>
        <v>54.62862</v>
      </c>
      <c r="E8" s="8" t="n">
        <f aca="false">E7/E10</f>
        <v>54.7601833333333</v>
      </c>
      <c r="F8" s="8" t="n">
        <f aca="false">F7/F10</f>
        <v>53.5577428571429</v>
      </c>
      <c r="G8" s="8" t="n">
        <f aca="false">G7/G10</f>
        <v>51.7378625</v>
      </c>
      <c r="H8" s="8" t="n">
        <f aca="false">H7/H10</f>
        <v>49.6687777777778</v>
      </c>
      <c r="I8" s="8" t="n">
        <f aca="false">I7/I10</f>
        <v>47.54096</v>
      </c>
    </row>
    <row r="9" customFormat="false" ht="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</row>
    <row r="10" customFormat="false" ht="15" hidden="false" customHeight="false" outlineLevel="0" collapsed="false">
      <c r="A10" s="5" t="s">
        <v>13</v>
      </c>
      <c r="B10" s="5" t="n">
        <v>3</v>
      </c>
      <c r="C10" s="5" t="n">
        <v>4</v>
      </c>
      <c r="D10" s="5" t="n">
        <v>5</v>
      </c>
      <c r="E10" s="5" t="n">
        <v>6</v>
      </c>
      <c r="F10" s="5" t="n">
        <v>7</v>
      </c>
      <c r="G10" s="5" t="n">
        <v>8</v>
      </c>
      <c r="H10" s="5" t="n">
        <v>9</v>
      </c>
      <c r="I10" s="5" t="n">
        <v>10</v>
      </c>
    </row>
    <row r="11" customFormat="false" ht="15" hidden="false" customHeight="false" outlineLevel="0" collapsed="false">
      <c r="A11" s="0" t="n">
        <v>0</v>
      </c>
      <c r="B11" s="1" t="n">
        <f aca="false">$C$2</f>
        <v>3500</v>
      </c>
      <c r="C11" s="1" t="n">
        <f aca="false">$C$2</f>
        <v>3500</v>
      </c>
      <c r="D11" s="1" t="n">
        <f aca="false">$C$2</f>
        <v>3500</v>
      </c>
      <c r="E11" s="1" t="n">
        <f aca="false">$C$2</f>
        <v>3500</v>
      </c>
      <c r="F11" s="1" t="n">
        <f aca="false">$C$2</f>
        <v>3500</v>
      </c>
      <c r="G11" s="1" t="n">
        <f aca="false">$C$2</f>
        <v>3500</v>
      </c>
      <c r="H11" s="1" t="n">
        <f aca="false">$C$2</f>
        <v>3500</v>
      </c>
      <c r="I11" s="1" t="n">
        <f aca="false">$C$2</f>
        <v>3500</v>
      </c>
    </row>
    <row r="12" customFormat="false" ht="15" hidden="false" customHeight="false" outlineLevel="0" collapsed="false">
      <c r="A12" s="0" t="n">
        <v>1</v>
      </c>
      <c r="B12" s="1" t="n">
        <f aca="false">$E$2+$C$5+$A$2*$A$5</f>
        <v>690</v>
      </c>
      <c r="C12" s="1" t="n">
        <f aca="false">$E$2+$C$5+$A$2*$A$5</f>
        <v>690</v>
      </c>
      <c r="D12" s="1" t="n">
        <f aca="false">$E$2+$C$5+$A$2*$A$5</f>
        <v>690</v>
      </c>
      <c r="E12" s="1" t="n">
        <f aca="false">$E$2+$C$5+$A$2*$A$5</f>
        <v>690</v>
      </c>
      <c r="F12" s="1" t="n">
        <f aca="false">$E$2+$C$5+$A$2*$A$5</f>
        <v>690</v>
      </c>
      <c r="G12" s="1" t="n">
        <f aca="false">$E$2+$C$5+$A$2*$A$5</f>
        <v>690</v>
      </c>
      <c r="H12" s="1" t="n">
        <f aca="false">$E$2+$C$5+$A$2*$A$5</f>
        <v>690</v>
      </c>
      <c r="I12" s="1" t="n">
        <f aca="false">$E$2+$C$5+$A$2*$A$5</f>
        <v>690</v>
      </c>
    </row>
    <row r="13" customFormat="false" ht="15" hidden="false" customHeight="false" outlineLevel="0" collapsed="false">
      <c r="A13" s="0" t="n">
        <v>2</v>
      </c>
      <c r="B13" s="1" t="n">
        <f aca="false">$F$2+$C$5+$A$2*$A$5</f>
        <v>640</v>
      </c>
      <c r="C13" s="1" t="n">
        <f aca="false">$F$2+$C$5+$A$2*$A$5</f>
        <v>640</v>
      </c>
      <c r="D13" s="1" t="n">
        <f aca="false">$F$2+$C$5+$A$2*$A$5</f>
        <v>640</v>
      </c>
      <c r="E13" s="1" t="n">
        <f aca="false">$F$2+$C$5+$A$2*$A$5</f>
        <v>640</v>
      </c>
      <c r="F13" s="1" t="n">
        <f aca="false">$F$2+$C$5+$A$2*$A$5</f>
        <v>640</v>
      </c>
      <c r="G13" s="1" t="n">
        <f aca="false">$F$2+$C$5+$A$2*$A$5</f>
        <v>640</v>
      </c>
      <c r="H13" s="1" t="n">
        <f aca="false">$F$2+$C$5+$A$2*$A$5</f>
        <v>640</v>
      </c>
      <c r="I13" s="1" t="n">
        <f aca="false">$F$2+$C$5+$A$2*$A$5</f>
        <v>640</v>
      </c>
    </row>
    <row r="14" customFormat="false" ht="15" hidden="false" customHeight="false" outlineLevel="0" collapsed="false">
      <c r="A14" s="0" t="n">
        <v>3</v>
      </c>
      <c r="B14" s="1" t="n">
        <f aca="false">$A$2*$A$5+$B$5+$D$5*B$7+$D$2*$B$2*B$7</f>
        <v>2898.3304</v>
      </c>
      <c r="C14" s="1" t="n">
        <f aca="false">$C$5+$A$2*$A$5</f>
        <v>540</v>
      </c>
      <c r="D14" s="1" t="n">
        <f aca="false">$C$5+$A$2*$A$5</f>
        <v>540</v>
      </c>
      <c r="E14" s="1" t="n">
        <f aca="false">$C$5+$A$2*$A$5</f>
        <v>540</v>
      </c>
      <c r="F14" s="1" t="n">
        <f aca="false">$C$5+$A$2*$A$5</f>
        <v>540</v>
      </c>
      <c r="G14" s="1" t="n">
        <f aca="false">$C$5+$A$2*$A$5</f>
        <v>540</v>
      </c>
      <c r="H14" s="1" t="n">
        <f aca="false">$C$5+$A$2*$A$5</f>
        <v>540</v>
      </c>
      <c r="I14" s="1" t="n">
        <f aca="false">$C$5+$A$2*$A$5</f>
        <v>540</v>
      </c>
    </row>
    <row r="15" customFormat="false" ht="15" hidden="false" customHeight="false" outlineLevel="0" collapsed="false">
      <c r="A15" s="0" t="n">
        <v>4</v>
      </c>
      <c r="B15" s="1"/>
      <c r="C15" s="1" t="n">
        <f aca="false">$A$2*$A$5+$B$5+$D$5*C$7+$D$2*$B$2*C$7</f>
        <v>4276.6948</v>
      </c>
      <c r="D15" s="1" t="n">
        <f aca="false">$C$5+$A$2*$A$5</f>
        <v>540</v>
      </c>
      <c r="E15" s="1" t="n">
        <f aca="false">$C$5+$A$2*$A$5</f>
        <v>540</v>
      </c>
      <c r="F15" s="1" t="n">
        <f aca="false">$C$5+$A$2*$A$5</f>
        <v>540</v>
      </c>
      <c r="G15" s="1" t="n">
        <f aca="false">$C$5+$A$2*$A$5</f>
        <v>540</v>
      </c>
      <c r="H15" s="1" t="n">
        <f aca="false">$C$5+$A$2*$A$5</f>
        <v>540</v>
      </c>
      <c r="I15" s="1" t="n">
        <f aca="false">$C$5+$A$2*$A$5</f>
        <v>540</v>
      </c>
    </row>
    <row r="16" customFormat="false" ht="15" hidden="false" customHeight="false" outlineLevel="0" collapsed="false">
      <c r="A16" s="0" t="n">
        <v>5</v>
      </c>
      <c r="B16" s="1"/>
      <c r="C16" s="1"/>
      <c r="D16" s="1" t="n">
        <f aca="false">$A$2*$A$5+$B$5+$D$5*D$7+$D$2*$B$2*D$7</f>
        <v>5466.5758</v>
      </c>
      <c r="E16" s="1" t="n">
        <f aca="false">$C$5+$A$2*$A$5</f>
        <v>540</v>
      </c>
      <c r="F16" s="1" t="n">
        <f aca="false">$C$5+$A$2*$A$5</f>
        <v>540</v>
      </c>
      <c r="G16" s="1" t="n">
        <f aca="false">$C$5+$A$2*$A$5</f>
        <v>540</v>
      </c>
      <c r="H16" s="1" t="n">
        <f aca="false">$C$5+$A$2*$A$5</f>
        <v>540</v>
      </c>
      <c r="I16" s="1" t="n">
        <f aca="false">$C$5+$A$2*$A$5</f>
        <v>540</v>
      </c>
    </row>
    <row r="17" customFormat="false" ht="15" hidden="false" customHeight="false" outlineLevel="0" collapsed="false">
      <c r="A17" s="0" t="n">
        <v>6</v>
      </c>
      <c r="B17" s="1"/>
      <c r="C17" s="1"/>
      <c r="D17" s="1"/>
      <c r="E17" s="1" t="n">
        <f aca="false">$A$2*$A$5+$B$5+$D$5*E$7+$D$2*$B$2*E$7</f>
        <v>6464.0998</v>
      </c>
      <c r="F17" s="1" t="n">
        <f aca="false">$C$5+$A$2*$A$5</f>
        <v>540</v>
      </c>
      <c r="G17" s="1" t="n">
        <f aca="false">$C$5+$A$2*$A$5</f>
        <v>540</v>
      </c>
      <c r="H17" s="1" t="n">
        <f aca="false">$C$5+$A$2*$A$5</f>
        <v>540</v>
      </c>
      <c r="I17" s="1" t="n">
        <f aca="false">$C$5+$A$2*$A$5</f>
        <v>540</v>
      </c>
    </row>
    <row r="18" customFormat="false" ht="15" hidden="false" customHeight="false" outlineLevel="0" collapsed="false">
      <c r="A18" s="0" t="n">
        <v>7</v>
      </c>
      <c r="B18" s="1"/>
      <c r="C18" s="1"/>
      <c r="D18" s="1"/>
      <c r="E18" s="1"/>
      <c r="F18" s="1" t="n">
        <f aca="false">$A$2*$A$5+$B$5+$D$5*F$7+$D$2*$B$2*F$7</f>
        <v>7298.2756</v>
      </c>
      <c r="G18" s="1" t="n">
        <f aca="false">$C$5+$A$2*$A$5</f>
        <v>540</v>
      </c>
      <c r="H18" s="1" t="n">
        <f aca="false">$C$5+$A$2*$A$5</f>
        <v>540</v>
      </c>
      <c r="I18" s="1" t="n">
        <f aca="false">$C$5+$A$2*$A$5</f>
        <v>540</v>
      </c>
    </row>
    <row r="19" customFormat="false" ht="15" hidden="false" customHeight="false" outlineLevel="0" collapsed="false">
      <c r="A19" s="0" t="n">
        <v>8</v>
      </c>
      <c r="B19" s="1"/>
      <c r="C19" s="1"/>
      <c r="D19" s="1"/>
      <c r="E19" s="1"/>
      <c r="F19" s="1"/>
      <c r="G19" s="1" t="n">
        <f aca="false">$A$2*$A$5+$B$5+$D$5*G$7+$D$2*$B$2*G$7</f>
        <v>8000.2522</v>
      </c>
      <c r="H19" s="1" t="n">
        <f aca="false">$C$5+$A$2*$A$5</f>
        <v>540</v>
      </c>
      <c r="I19" s="1" t="n">
        <f aca="false">$C$5+$A$2*$A$5</f>
        <v>540</v>
      </c>
    </row>
    <row r="20" customFormat="false" ht="15" hidden="false" customHeight="false" outlineLevel="0" collapsed="false">
      <c r="A20" s="0" t="n">
        <v>9</v>
      </c>
      <c r="B20" s="1"/>
      <c r="C20" s="1"/>
      <c r="D20" s="1"/>
      <c r="E20" s="1"/>
      <c r="F20" s="1"/>
      <c r="G20" s="1"/>
      <c r="H20" s="1" t="n">
        <f aca="false">$A$2*$A$5+$B$5+$D$5*H$7+$D$2*$B$2*H$7</f>
        <v>8596.342</v>
      </c>
      <c r="I20" s="1" t="n">
        <f aca="false">$C$5+$A$2*$A$5</f>
        <v>540</v>
      </c>
    </row>
    <row r="21" customFormat="false" ht="15" hidden="false" customHeight="false" outlineLevel="0" collapsed="false">
      <c r="A21" s="9" t="n">
        <v>10</v>
      </c>
      <c r="B21" s="10"/>
      <c r="C21" s="10"/>
      <c r="D21" s="10"/>
      <c r="E21" s="10"/>
      <c r="F21" s="10"/>
      <c r="G21" s="10"/>
      <c r="H21" s="10"/>
      <c r="I21" s="10" t="n">
        <f aca="false">$A$2*$A$5+$B$5+$D$5*I$7+$D$2*$B$2*I$7</f>
        <v>9107.3728</v>
      </c>
    </row>
    <row r="22" customFormat="false" ht="15" hidden="false" customHeight="false" outlineLevel="0" collapsed="false">
      <c r="A22" s="0" t="s">
        <v>14</v>
      </c>
      <c r="B22" s="1" t="n">
        <f aca="false">B7*$E$5</f>
        <v>10437.024</v>
      </c>
      <c r="C22" s="1" t="n">
        <f aca="false">C7*$E$5</f>
        <v>16563.088</v>
      </c>
      <c r="D22" s="1" t="n">
        <f aca="false">D7*$E$5</f>
        <v>21851.448</v>
      </c>
      <c r="E22" s="1" t="n">
        <f aca="false">E7*$E$5</f>
        <v>26284.888</v>
      </c>
      <c r="F22" s="1" t="n">
        <f aca="false">F7*$E$5</f>
        <v>29992.336</v>
      </c>
      <c r="G22" s="1" t="n">
        <f aca="false">G7*$E$5</f>
        <v>33112.232</v>
      </c>
      <c r="H22" s="1" t="n">
        <f aca="false">H7*$E$5</f>
        <v>35761.52</v>
      </c>
      <c r="I22" s="1" t="n">
        <f aca="false">I7*$E$5</f>
        <v>38032.768</v>
      </c>
    </row>
    <row r="23" customFormat="false" ht="15" hidden="false" customHeight="false" outlineLevel="0" collapsed="false">
      <c r="A23" s="0" t="s">
        <v>15</v>
      </c>
      <c r="B23" s="1" t="n">
        <f aca="false">NPV($A$5,B$12:B$21)+B$11</f>
        <v>6833.75687453043</v>
      </c>
      <c r="C23" s="1" t="n">
        <f aca="false">NPV($A$5,C12:C21)+C11</f>
        <v>7982.94843248412</v>
      </c>
      <c r="D23" s="1" t="n">
        <f aca="false">NPV($A$5,D12:D21)+D11</f>
        <v>8825.04908383059</v>
      </c>
      <c r="E23" s="1" t="n">
        <f aca="false">NPV($A$5,E12:E21)+E11</f>
        <v>9414.84893830921</v>
      </c>
      <c r="F23" s="1" t="n">
        <f aca="false">NPV($A$5,F12:F21)+F11</f>
        <v>9816.01841539749</v>
      </c>
      <c r="G23" s="1" t="n">
        <f aca="false">NPV($A$5,G12:G21)+G11</f>
        <v>10080.1311208561</v>
      </c>
      <c r="H23" s="1" t="n">
        <f aca="false">NPV($A$5,H12:H21)+H11</f>
        <v>10245.5565802456</v>
      </c>
      <c r="I23" s="1" t="n">
        <f aca="false">NPV($A$5,I12:I21)+I11</f>
        <v>10340.1675926244</v>
      </c>
    </row>
    <row r="24" customFormat="false" ht="15" hidden="false" customHeight="false" outlineLevel="0" collapsed="false">
      <c r="A24" s="0" t="s">
        <v>16</v>
      </c>
      <c r="B24" s="1" t="n">
        <f aca="false">B$22/((1+$A$5)^B$10)</f>
        <v>7841.49060856499</v>
      </c>
      <c r="C24" s="1" t="n">
        <f aca="false">C22/((1+$A$5)^C10)</f>
        <v>11312.8119663957</v>
      </c>
      <c r="D24" s="1" t="n">
        <f aca="false">D22/((1+$A$5)^D10)</f>
        <v>13568.0300029183</v>
      </c>
      <c r="E24" s="1" t="n">
        <f aca="false">E22/((1+$A$5)^E10)</f>
        <v>14837.1340303834</v>
      </c>
      <c r="F24" s="1" t="n">
        <f aca="false">F22/((1+$A$5)^F10)</f>
        <v>15390.8107031031</v>
      </c>
      <c r="G24" s="1" t="n">
        <f aca="false">G22/((1+$A$5)^G10)</f>
        <v>15447.1006032169</v>
      </c>
      <c r="H24" s="1" t="n">
        <f aca="false">H22/((1+$A$5)^H10)</f>
        <v>15166.37546138</v>
      </c>
      <c r="I24" s="1" t="n">
        <f aca="false">I22/((1+$A$5)^I10)</f>
        <v>14663.2784808302</v>
      </c>
    </row>
    <row r="25" customFormat="false" ht="15" hidden="false" customHeight="false" outlineLevel="0" collapsed="false">
      <c r="A25" s="0" t="s">
        <v>17</v>
      </c>
      <c r="B25" s="1" t="n">
        <f aca="false">B24-B23</f>
        <v>1007.73373403456</v>
      </c>
      <c r="C25" s="1" t="n">
        <f aca="false">C24-C23</f>
        <v>3329.86353391158</v>
      </c>
      <c r="D25" s="1" t="n">
        <f aca="false">D24-D23</f>
        <v>4742.98091908771</v>
      </c>
      <c r="E25" s="1" t="n">
        <f aca="false">E24-E23</f>
        <v>5422.2850920742</v>
      </c>
      <c r="F25" s="1" t="n">
        <f aca="false">F24-F23</f>
        <v>5574.79228770561</v>
      </c>
      <c r="G25" s="1" t="n">
        <f aca="false">G24-G23</f>
        <v>5366.96948236076</v>
      </c>
      <c r="H25" s="1" t="n">
        <f aca="false">H24-H23</f>
        <v>4920.81888113439</v>
      </c>
      <c r="I25" s="1" t="n">
        <f aca="false">I24-I23</f>
        <v>4323.11088820577</v>
      </c>
    </row>
    <row r="26" customFormat="false" ht="15" hidden="false" customHeight="false" outlineLevel="0" collapsed="false">
      <c r="A26" s="0" t="s">
        <v>18</v>
      </c>
      <c r="B26" s="1" t="n">
        <f aca="false">B25*((1+$A$5)^B10)/(((1+$A$5)^B10)-1)</f>
        <v>4052.24652567977</v>
      </c>
      <c r="C26" s="1" t="n">
        <f aca="false">C25*((1+$A$5)^C10)/(((1+$A$5)^C10)-1)</f>
        <v>10504.7472527471</v>
      </c>
      <c r="D26" s="1" t="n">
        <f aca="false">D25*((1+$A$5)^D10)/(((1+$A$5)^D10)-1)</f>
        <v>12511.8641791288</v>
      </c>
      <c r="E26" s="11" t="n">
        <f aca="false">E25*((1+$A$5)^E10)/(((1+$A$5)^E10)-1)</f>
        <v>12449.966755707</v>
      </c>
      <c r="F26" s="1" t="n">
        <f aca="false">F25*((1+$A$5)^F10)/(((1+$A$5)^F10)-1)</f>
        <v>11450.929955832</v>
      </c>
      <c r="G26" s="1" t="n">
        <f aca="false">G25*((1+$A$5)^G10)/(((1+$A$5)^G10)-1)</f>
        <v>10060.0632197512</v>
      </c>
      <c r="H26" s="1" t="n">
        <f aca="false">H25*((1+$A$5)^H10)/(((1+$A$5)^H10)-1)</f>
        <v>8544.53643207383</v>
      </c>
      <c r="I26" s="1" t="n">
        <f aca="false">I25*((1+$A$5)^I10)/(((1+$A$5)^I10)-1)</f>
        <v>7035.66388621933</v>
      </c>
    </row>
    <row r="27" customFormat="false" ht="15" hidden="false" customHeight="false" outlineLevel="0" collapsed="false">
      <c r="A27" s="0" t="s">
        <v>19</v>
      </c>
      <c r="B27" s="1" t="n">
        <f aca="false">B26*$A$5</f>
        <v>405.224652567977</v>
      </c>
      <c r="C27" s="1" t="n">
        <f aca="false">C26*$A$5</f>
        <v>1050.47472527471</v>
      </c>
      <c r="D27" s="1" t="n">
        <f aca="false">D26*$A$5</f>
        <v>1251.18641791288</v>
      </c>
      <c r="E27" s="11" t="n">
        <f aca="false">E26*$A$5</f>
        <v>1244.9966755707</v>
      </c>
      <c r="F27" s="1" t="n">
        <f aca="false">F26*$A$5</f>
        <v>1145.0929955832</v>
      </c>
      <c r="G27" s="1" t="n">
        <f aca="false">G26*$A$5</f>
        <v>1006.00632197512</v>
      </c>
      <c r="H27" s="1" t="n">
        <f aca="false">H26*$A$5</f>
        <v>854.453643207383</v>
      </c>
      <c r="I27" s="1" t="n">
        <f aca="false">I26*$A$5</f>
        <v>703.566388621933</v>
      </c>
    </row>
    <row r="28" customFormat="false" ht="15" hidden="false" customHeight="false" outlineLevel="0" collapsed="false">
      <c r="A28" s="0" t="s">
        <v>20</v>
      </c>
      <c r="B28" s="1" t="n">
        <f aca="false">B26+$A$2</f>
        <v>9052.24652567977</v>
      </c>
      <c r="C28" s="1" t="n">
        <f aca="false">C26+$A$2</f>
        <v>15504.7472527471</v>
      </c>
      <c r="D28" s="1" t="n">
        <f aca="false">D26+$A$2</f>
        <v>17511.8641791288</v>
      </c>
      <c r="E28" s="11" t="n">
        <f aca="false">E26+$A$2</f>
        <v>17449.966755707</v>
      </c>
      <c r="F28" s="1" t="n">
        <f aca="false">F26+$A$2</f>
        <v>16450.929955832</v>
      </c>
      <c r="G28" s="1" t="n">
        <f aca="false">G26+$A$2</f>
        <v>15060.0632197512</v>
      </c>
      <c r="H28" s="1" t="n">
        <f aca="false">H26+$A$2</f>
        <v>13544.5364320738</v>
      </c>
      <c r="I28" s="1" t="n">
        <f aca="false">I26+$A$2</f>
        <v>12035.6638862193</v>
      </c>
    </row>
    <row r="29" customFormat="false" ht="15" hidden="false" customHeight="false" outlineLevel="0" collapsed="false">
      <c r="A29" s="0" t="s">
        <v>21</v>
      </c>
      <c r="B29" s="1" t="n">
        <f aca="false">B24/B23</f>
        <v>1.14746408930502</v>
      </c>
      <c r="C29" s="1" t="n">
        <f aca="false">C24/C23</f>
        <v>1.41712201476359</v>
      </c>
      <c r="D29" s="1" t="n">
        <f aca="false">D24/D23</f>
        <v>1.53744527356543</v>
      </c>
      <c r="E29" s="1" t="n">
        <f aca="false">E24/E23</f>
        <v>1.57592905925562</v>
      </c>
      <c r="F29" s="12" t="n">
        <f aca="false">F24/F23</f>
        <v>1.5679280591977</v>
      </c>
      <c r="G29" s="1" t="n">
        <f aca="false">G24/G23</f>
        <v>1.53243052277924</v>
      </c>
      <c r="H29" s="1" t="n">
        <f aca="false">H24/H23</f>
        <v>1.48028809782986</v>
      </c>
      <c r="I29" s="1" t="n">
        <f aca="false">I24/I23</f>
        <v>1.41808905411644</v>
      </c>
    </row>
    <row r="30" customFormat="false" ht="15" hidden="false" customHeight="false" outlineLevel="0" collapsed="false">
      <c r="A30" s="0" t="s">
        <v>22</v>
      </c>
      <c r="B30" s="1" t="n">
        <f aca="false">(B23*(1+$A$5)^B10)/B7</f>
        <v>69.7189574346097</v>
      </c>
      <c r="C30" s="1" t="n">
        <f aca="false">(C23*(1+$A$5)^C10)/C7</f>
        <v>56.4524431676026</v>
      </c>
      <c r="D30" s="1" t="n">
        <f aca="false">(D23*(1+$A$5)^D10)/D7</f>
        <v>52.0343724589785</v>
      </c>
      <c r="E30" s="1" t="n">
        <f aca="false">(E23*(1+$A$5)^E10)/E7</f>
        <v>50.7637063547693</v>
      </c>
      <c r="F30" s="12" t="n">
        <f aca="false">(F23*(1+$A$5)^F10)/F7</f>
        <v>51.0227491183081</v>
      </c>
      <c r="G30" s="1" t="n">
        <f aca="false">(G23*(1+$A$5)^G10)/G7</f>
        <v>52.2046505931706</v>
      </c>
      <c r="H30" s="1" t="n">
        <f aca="false">(H23*(1+$A$5)^H10)/H7</f>
        <v>54.0435339021384</v>
      </c>
      <c r="I30" s="1" t="n">
        <f aca="false">(I23*(1+$A$5)^I10)/I7</f>
        <v>56.4139464780266</v>
      </c>
    </row>
    <row r="31" customFormat="false" ht="15" hidden="false" customHeight="false" outlineLevel="0" collapsed="false">
      <c r="A31" s="0" t="s">
        <v>23</v>
      </c>
      <c r="B31" s="4" t="n">
        <v>0.184256619019673</v>
      </c>
      <c r="C31" s="13" t="n">
        <v>0.271457259834083</v>
      </c>
      <c r="D31" s="4" t="n">
        <v>0.272813248177587</v>
      </c>
      <c r="E31" s="4" t="n">
        <v>0.252765078398022</v>
      </c>
      <c r="F31" s="4" t="n">
        <v>0.228868651716402</v>
      </c>
      <c r="G31" s="4" t="n">
        <v>0.206119003501078</v>
      </c>
      <c r="H31" s="4" t="n">
        <v>0.185790793474462</v>
      </c>
      <c r="I31" s="4" t="n">
        <v>0.167997690418324</v>
      </c>
    </row>
    <row r="32" customFormat="false" ht="15" hidden="false" customHeight="false" outlineLevel="0" collapsed="false">
      <c r="A32" s="0" t="s">
        <v>24</v>
      </c>
      <c r="B32" s="1" t="n">
        <f aca="false">B$22/((1+B31)^B$10)-(NPV(B31,B$12:B$21)+B$11)</f>
        <v>6.72525857225992E-008</v>
      </c>
      <c r="C32" s="1" t="n">
        <f aca="false">C$22/((1+C31)^C$10)-(NPV(C31,C$12:C$21)+C$11)</f>
        <v>1.87756086234003E-008</v>
      </c>
      <c r="D32" s="1" t="n">
        <f aca="false">D$22/((1+D31)^D$10)-(NPV(D31,D$12:D$21)+D$11)</f>
        <v>3.12320480588824E-008</v>
      </c>
      <c r="E32" s="1" t="n">
        <f aca="false">E$22/((1+E31)^E$10)-(NPV(E31,E$12:E$21)+E$11)</f>
        <v>6.18256308371201E-008</v>
      </c>
      <c r="F32" s="1" t="n">
        <f aca="false">F$22/((1+F31)^F$10)-(NPV(F31,F$12:F$21)+F$11)</f>
        <v>-0.000734370759346348</v>
      </c>
      <c r="G32" s="1" t="n">
        <f aca="false">G$22/((1+G31)^G$10)-(NPV(G31,G$12:G$21)+G$11)</f>
        <v>2.47732714342419E-007</v>
      </c>
      <c r="H32" s="1" t="n">
        <f aca="false">H$22/((1+H31)^H$10)-(NPV(H31,H$12:H$21)+H$11)</f>
        <v>4.71025487058796E-007</v>
      </c>
      <c r="I32" s="1" t="n">
        <f aca="false">I$22/((1+I31)^I$10)-(NPV(I31,I$12:I$21)+I$11)</f>
        <v>8.58583916851785E-007</v>
      </c>
    </row>
    <row r="35" customFormat="false" ht="15" hidden="false" customHeight="false" outlineLevel="0" collapsed="false">
      <c r="D35" s="0" t="s">
        <v>25</v>
      </c>
      <c r="E35" s="0" t="s">
        <v>26</v>
      </c>
      <c r="F35" s="0" t="s">
        <v>27</v>
      </c>
      <c r="G35" s="0" t="s">
        <v>28</v>
      </c>
    </row>
    <row r="36" customFormat="false" ht="15" hidden="false" customHeight="false" outlineLevel="0" collapsed="false">
      <c r="D36" s="0" t="n">
        <v>0</v>
      </c>
      <c r="E36" s="1" t="n">
        <v>3500</v>
      </c>
      <c r="F36" s="1" t="n">
        <v>0</v>
      </c>
      <c r="G36" s="1" t="n">
        <f aca="false">F36-E36</f>
        <v>-3500</v>
      </c>
    </row>
    <row r="37" customFormat="false" ht="15" hidden="false" customHeight="false" outlineLevel="0" collapsed="false">
      <c r="D37" s="0" t="n">
        <v>1</v>
      </c>
      <c r="E37" s="1" t="n">
        <v>690</v>
      </c>
      <c r="F37" s="1" t="n">
        <v>0</v>
      </c>
      <c r="G37" s="1" t="n">
        <f aca="false">F37-E37</f>
        <v>-690</v>
      </c>
    </row>
    <row r="38" customFormat="false" ht="15" hidden="false" customHeight="false" outlineLevel="0" collapsed="false">
      <c r="D38" s="0" t="n">
        <v>2</v>
      </c>
      <c r="E38" s="1" t="n">
        <v>640</v>
      </c>
      <c r="F38" s="1" t="n">
        <v>0</v>
      </c>
      <c r="G38" s="1" t="n">
        <f aca="false">F38-E38</f>
        <v>-640</v>
      </c>
    </row>
    <row r="39" customFormat="false" ht="15" hidden="false" customHeight="false" outlineLevel="0" collapsed="false">
      <c r="D39" s="0" t="n">
        <v>3</v>
      </c>
      <c r="E39" s="1" t="n">
        <v>540</v>
      </c>
      <c r="F39" s="1" t="n">
        <v>0</v>
      </c>
      <c r="G39" s="1" t="n">
        <f aca="false">F39-E39</f>
        <v>-540</v>
      </c>
    </row>
    <row r="40" customFormat="false" ht="15" hidden="false" customHeight="false" outlineLevel="0" collapsed="false">
      <c r="D40" s="0" t="n">
        <v>4</v>
      </c>
      <c r="E40" s="1" t="n">
        <v>540</v>
      </c>
      <c r="F40" s="1" t="n">
        <v>0</v>
      </c>
      <c r="G40" s="1" t="n">
        <f aca="false">F40-E40</f>
        <v>-540</v>
      </c>
    </row>
    <row r="41" customFormat="false" ht="15" hidden="false" customHeight="false" outlineLevel="0" collapsed="false">
      <c r="D41" s="0" t="n">
        <v>5</v>
      </c>
      <c r="E41" s="1" t="n">
        <v>540</v>
      </c>
      <c r="F41" s="1" t="n">
        <v>0</v>
      </c>
      <c r="G41" s="1" t="n">
        <f aca="false">F41-E41</f>
        <v>-540</v>
      </c>
    </row>
    <row r="42" customFormat="false" ht="15" hidden="false" customHeight="false" outlineLevel="0" collapsed="false">
      <c r="D42" s="0" t="n">
        <v>6</v>
      </c>
      <c r="E42" s="1" t="n">
        <v>540</v>
      </c>
      <c r="F42" s="1" t="n">
        <v>0</v>
      </c>
      <c r="G42" s="1" t="n">
        <f aca="false">F42-E42</f>
        <v>-540</v>
      </c>
    </row>
    <row r="43" customFormat="false" ht="15" hidden="false" customHeight="false" outlineLevel="0" collapsed="false">
      <c r="D43" s="0" t="n">
        <v>7</v>
      </c>
      <c r="E43" s="1" t="n">
        <v>7298.2756</v>
      </c>
      <c r="F43" s="1" t="n">
        <v>29992.336</v>
      </c>
      <c r="G43" s="1" t="n">
        <f aca="false">F43-E43</f>
        <v>22694.0604</v>
      </c>
    </row>
    <row r="44" customFormat="false" ht="15" hidden="false" customHeight="false" outlineLevel="0" collapsed="false">
      <c r="G44" s="4" t="n">
        <f aca="false">IRR(G36:G43,0.1)</f>
        <v>0.228868623867041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3" min="3" style="0" width="9.29"/>
    <col collapsed="false" customWidth="true" hidden="false" outlineLevel="0" max="4" min="4" style="0" width="9.59"/>
    <col collapsed="false" customWidth="true" hidden="false" outlineLevel="0" max="5" min="5" style="0" width="9.29"/>
  </cols>
  <sheetData>
    <row r="1" customFormat="false" ht="15" hidden="false" customHeight="false" outlineLevel="0" collapsed="false">
      <c r="A1" s="0" t="s">
        <v>29</v>
      </c>
      <c r="B1" s="0" t="s">
        <v>25</v>
      </c>
      <c r="C1" s="0" t="s">
        <v>26</v>
      </c>
      <c r="D1" s="0" t="s">
        <v>27</v>
      </c>
      <c r="E1" s="0" t="s">
        <v>30</v>
      </c>
    </row>
    <row r="2" customFormat="false" ht="15" hidden="false" customHeight="false" outlineLevel="0" collapsed="false">
      <c r="A2" s="0" t="n">
        <v>3</v>
      </c>
      <c r="B2" s="0" t="n">
        <v>0</v>
      </c>
      <c r="C2" s="1" t="n">
        <v>3500</v>
      </c>
      <c r="D2" s="0" t="n">
        <v>0</v>
      </c>
      <c r="E2" s="0" t="n">
        <v>0</v>
      </c>
    </row>
    <row r="3" customFormat="false" ht="15" hidden="false" customHeight="false" outlineLevel="0" collapsed="false">
      <c r="A3" s="0" t="n">
        <v>3</v>
      </c>
      <c r="B3" s="0" t="n">
        <v>1</v>
      </c>
      <c r="C3" s="1" t="n">
        <v>690</v>
      </c>
      <c r="D3" s="0" t="n">
        <v>0</v>
      </c>
      <c r="E3" s="0" t="n">
        <v>0</v>
      </c>
    </row>
    <row r="4" customFormat="false" ht="15" hidden="false" customHeight="false" outlineLevel="0" collapsed="false">
      <c r="A4" s="0" t="n">
        <v>3</v>
      </c>
      <c r="B4" s="0" t="n">
        <v>2</v>
      </c>
      <c r="C4" s="1" t="n">
        <v>640</v>
      </c>
      <c r="D4" s="0" t="n">
        <v>0</v>
      </c>
      <c r="E4" s="0" t="n">
        <v>0</v>
      </c>
    </row>
    <row r="5" customFormat="false" ht="15" hidden="false" customHeight="false" outlineLevel="0" collapsed="false">
      <c r="A5" s="0" t="n">
        <v>3</v>
      </c>
      <c r="B5" s="0" t="n">
        <v>3</v>
      </c>
      <c r="C5" s="1" t="n">
        <v>2898.3304</v>
      </c>
      <c r="D5" s="1" t="n">
        <v>10437.024</v>
      </c>
      <c r="E5" s="1" t="n">
        <v>130.4628</v>
      </c>
    </row>
    <row r="6" customFormat="false" ht="15" hidden="false" customHeight="false" outlineLevel="0" collapsed="false">
      <c r="A6" s="0" t="n">
        <v>4</v>
      </c>
      <c r="B6" s="0" t="n">
        <v>0</v>
      </c>
      <c r="C6" s="0" t="n">
        <v>3500</v>
      </c>
      <c r="D6" s="0" t="n">
        <v>0</v>
      </c>
      <c r="E6" s="0" t="n">
        <v>0</v>
      </c>
    </row>
    <row r="7" customFormat="false" ht="15" hidden="false" customHeight="false" outlineLevel="0" collapsed="false">
      <c r="A7" s="0" t="n">
        <v>4</v>
      </c>
      <c r="B7" s="0" t="n">
        <v>1</v>
      </c>
      <c r="C7" s="0" t="n">
        <v>690</v>
      </c>
      <c r="D7" s="0" t="n">
        <v>0</v>
      </c>
      <c r="E7" s="0" t="n">
        <v>0</v>
      </c>
    </row>
    <row r="8" customFormat="false" ht="15" hidden="false" customHeight="false" outlineLevel="0" collapsed="false">
      <c r="A8" s="0" t="n">
        <v>4</v>
      </c>
      <c r="B8" s="0" t="n">
        <v>2</v>
      </c>
      <c r="C8" s="0" t="n">
        <v>640</v>
      </c>
      <c r="D8" s="0" t="n">
        <v>0</v>
      </c>
      <c r="E8" s="0" t="n">
        <v>0</v>
      </c>
    </row>
    <row r="9" customFormat="false" ht="15" hidden="false" customHeight="false" outlineLevel="0" collapsed="false">
      <c r="A9" s="0" t="n">
        <v>4</v>
      </c>
      <c r="B9" s="0" t="n">
        <v>3</v>
      </c>
      <c r="C9" s="0" t="n">
        <v>540</v>
      </c>
      <c r="D9" s="0" t="n">
        <v>0</v>
      </c>
      <c r="E9" s="0" t="n">
        <v>0</v>
      </c>
    </row>
    <row r="10" customFormat="false" ht="15" hidden="false" customHeight="false" outlineLevel="0" collapsed="false">
      <c r="A10" s="0" t="n">
        <v>4</v>
      </c>
      <c r="B10" s="0" t="n">
        <v>4</v>
      </c>
      <c r="C10" s="0" t="n">
        <v>4276.6948</v>
      </c>
      <c r="D10" s="0" t="n">
        <v>16563.088</v>
      </c>
      <c r="E10" s="0" t="n">
        <v>207.0386</v>
      </c>
    </row>
    <row r="11" customFormat="false" ht="15" hidden="false" customHeight="false" outlineLevel="0" collapsed="false">
      <c r="A11" s="0" t="n">
        <v>5</v>
      </c>
      <c r="B11" s="0" t="n">
        <v>0</v>
      </c>
      <c r="C11" s="0" t="n">
        <v>3500</v>
      </c>
      <c r="D11" s="0" t="n">
        <v>0</v>
      </c>
      <c r="E11" s="0" t="n">
        <v>0</v>
      </c>
    </row>
    <row r="12" customFormat="false" ht="15" hidden="false" customHeight="false" outlineLevel="0" collapsed="false">
      <c r="A12" s="0" t="n">
        <v>5</v>
      </c>
      <c r="B12" s="0" t="n">
        <v>1</v>
      </c>
      <c r="C12" s="0" t="n">
        <v>690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0" t="n">
        <v>5</v>
      </c>
      <c r="B13" s="0" t="n">
        <v>2</v>
      </c>
      <c r="C13" s="0" t="n">
        <v>640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0" t="n">
        <v>5</v>
      </c>
      <c r="B14" s="0" t="n">
        <v>3</v>
      </c>
      <c r="C14" s="0" t="n">
        <v>540</v>
      </c>
      <c r="D14" s="0" t="n">
        <v>0</v>
      </c>
      <c r="E14" s="0" t="n">
        <v>0</v>
      </c>
    </row>
    <row r="15" customFormat="false" ht="15" hidden="false" customHeight="false" outlineLevel="0" collapsed="false">
      <c r="A15" s="0" t="n">
        <v>5</v>
      </c>
      <c r="B15" s="0" t="n">
        <v>4</v>
      </c>
      <c r="C15" s="0" t="n">
        <v>540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0" t="n">
        <v>5</v>
      </c>
      <c r="B16" s="0" t="n">
        <v>5</v>
      </c>
      <c r="C16" s="0" t="n">
        <v>5466.5758</v>
      </c>
      <c r="D16" s="0" t="n">
        <v>21851.448</v>
      </c>
      <c r="E16" s="0" t="n">
        <v>273.1431</v>
      </c>
    </row>
    <row r="17" customFormat="false" ht="15" hidden="false" customHeight="false" outlineLevel="0" collapsed="false">
      <c r="A17" s="0" t="n">
        <v>6</v>
      </c>
      <c r="B17" s="0" t="n">
        <v>0</v>
      </c>
      <c r="C17" s="0" t="n">
        <v>3500</v>
      </c>
      <c r="D17" s="0" t="n">
        <v>0</v>
      </c>
      <c r="E17" s="0" t="n">
        <v>0</v>
      </c>
    </row>
    <row r="18" customFormat="false" ht="15" hidden="false" customHeight="false" outlineLevel="0" collapsed="false">
      <c r="A18" s="0" t="n">
        <v>6</v>
      </c>
      <c r="B18" s="0" t="n">
        <v>1</v>
      </c>
      <c r="C18" s="0" t="n">
        <v>690</v>
      </c>
      <c r="D18" s="0" t="n">
        <v>0</v>
      </c>
      <c r="E18" s="0" t="n">
        <v>0</v>
      </c>
    </row>
    <row r="19" customFormat="false" ht="15" hidden="false" customHeight="false" outlineLevel="0" collapsed="false">
      <c r="A19" s="0" t="n">
        <v>6</v>
      </c>
      <c r="B19" s="0" t="n">
        <v>2</v>
      </c>
      <c r="C19" s="0" t="n">
        <v>640</v>
      </c>
      <c r="D19" s="0" t="n">
        <v>0</v>
      </c>
      <c r="E19" s="0" t="n">
        <v>0</v>
      </c>
    </row>
    <row r="20" customFormat="false" ht="15" hidden="false" customHeight="false" outlineLevel="0" collapsed="false">
      <c r="A20" s="0" t="n">
        <v>6</v>
      </c>
      <c r="B20" s="0" t="n">
        <v>3</v>
      </c>
      <c r="C20" s="0" t="n">
        <v>540</v>
      </c>
      <c r="D20" s="0" t="n">
        <v>0</v>
      </c>
      <c r="E20" s="0" t="n">
        <v>0</v>
      </c>
    </row>
    <row r="21" customFormat="false" ht="15" hidden="false" customHeight="false" outlineLevel="0" collapsed="false">
      <c r="A21" s="0" t="n">
        <v>6</v>
      </c>
      <c r="B21" s="0" t="n">
        <v>4</v>
      </c>
      <c r="C21" s="0" t="n">
        <v>540</v>
      </c>
      <c r="D21" s="0" t="n">
        <v>0</v>
      </c>
      <c r="E21" s="0" t="n">
        <v>0</v>
      </c>
    </row>
    <row r="22" customFormat="false" ht="15" hidden="false" customHeight="false" outlineLevel="0" collapsed="false">
      <c r="A22" s="0" t="n">
        <v>6</v>
      </c>
      <c r="B22" s="0" t="n">
        <v>5</v>
      </c>
      <c r="C22" s="0" t="n">
        <v>540</v>
      </c>
      <c r="D22" s="0" t="n">
        <v>0</v>
      </c>
      <c r="E22" s="0" t="n">
        <v>0</v>
      </c>
    </row>
    <row r="23" customFormat="false" ht="15" hidden="false" customHeight="false" outlineLevel="0" collapsed="false">
      <c r="A23" s="0" t="n">
        <v>6</v>
      </c>
      <c r="B23" s="0" t="n">
        <v>6</v>
      </c>
      <c r="C23" s="0" t="n">
        <v>6464.0998</v>
      </c>
      <c r="D23" s="0" t="n">
        <v>26284.888</v>
      </c>
      <c r="E23" s="0" t="n">
        <v>328.5611</v>
      </c>
    </row>
    <row r="24" customFormat="false" ht="15" hidden="false" customHeight="false" outlineLevel="0" collapsed="false">
      <c r="A24" s="0" t="n">
        <v>7</v>
      </c>
      <c r="B24" s="0" t="n">
        <v>0</v>
      </c>
      <c r="C24" s="0" t="n">
        <v>3500</v>
      </c>
      <c r="D24" s="0" t="n">
        <v>0</v>
      </c>
      <c r="E24" s="0" t="n">
        <v>0</v>
      </c>
    </row>
    <row r="25" customFormat="false" ht="15" hidden="false" customHeight="false" outlineLevel="0" collapsed="false">
      <c r="A25" s="0" t="n">
        <v>7</v>
      </c>
      <c r="B25" s="0" t="n">
        <v>1</v>
      </c>
      <c r="C25" s="0" t="n">
        <v>690</v>
      </c>
      <c r="D25" s="0" t="n">
        <v>0</v>
      </c>
      <c r="E25" s="0" t="n">
        <v>0</v>
      </c>
    </row>
    <row r="26" customFormat="false" ht="15" hidden="false" customHeight="false" outlineLevel="0" collapsed="false">
      <c r="A26" s="0" t="n">
        <v>7</v>
      </c>
      <c r="B26" s="0" t="n">
        <v>2</v>
      </c>
      <c r="C26" s="0" t="n">
        <v>640</v>
      </c>
      <c r="D26" s="0" t="n">
        <v>0</v>
      </c>
      <c r="E26" s="0" t="n">
        <v>0</v>
      </c>
    </row>
    <row r="27" customFormat="false" ht="15" hidden="false" customHeight="false" outlineLevel="0" collapsed="false">
      <c r="A27" s="0" t="n">
        <v>7</v>
      </c>
      <c r="B27" s="0" t="n">
        <v>3</v>
      </c>
      <c r="C27" s="0" t="n">
        <v>540</v>
      </c>
      <c r="D27" s="0" t="n">
        <v>0</v>
      </c>
      <c r="E27" s="0" t="n">
        <v>0</v>
      </c>
    </row>
    <row r="28" customFormat="false" ht="15" hidden="false" customHeight="false" outlineLevel="0" collapsed="false">
      <c r="A28" s="0" t="n">
        <v>7</v>
      </c>
      <c r="B28" s="0" t="n">
        <v>4</v>
      </c>
      <c r="C28" s="0" t="n">
        <v>540</v>
      </c>
      <c r="D28" s="0" t="n">
        <v>0</v>
      </c>
      <c r="E28" s="0" t="n">
        <v>0</v>
      </c>
    </row>
    <row r="29" customFormat="false" ht="15" hidden="false" customHeight="false" outlineLevel="0" collapsed="false">
      <c r="A29" s="0" t="n">
        <v>7</v>
      </c>
      <c r="B29" s="0" t="n">
        <v>5</v>
      </c>
      <c r="C29" s="0" t="n">
        <v>540</v>
      </c>
      <c r="D29" s="0" t="n">
        <v>0</v>
      </c>
      <c r="E29" s="0" t="n">
        <v>0</v>
      </c>
    </row>
    <row r="30" customFormat="false" ht="15" hidden="false" customHeight="false" outlineLevel="0" collapsed="false">
      <c r="A30" s="0" t="n">
        <v>7</v>
      </c>
      <c r="B30" s="0" t="n">
        <v>6</v>
      </c>
      <c r="C30" s="0" t="n">
        <v>540</v>
      </c>
      <c r="D30" s="0" t="n">
        <v>0</v>
      </c>
      <c r="E30" s="0" t="n">
        <v>0</v>
      </c>
    </row>
    <row r="31" customFormat="false" ht="15" hidden="false" customHeight="false" outlineLevel="0" collapsed="false">
      <c r="A31" s="0" t="n">
        <v>7</v>
      </c>
      <c r="B31" s="0" t="n">
        <v>7</v>
      </c>
      <c r="C31" s="0" t="n">
        <v>7298.2756</v>
      </c>
      <c r="D31" s="0" t="n">
        <v>29992.336</v>
      </c>
      <c r="E31" s="0" t="n">
        <v>374.9042</v>
      </c>
    </row>
    <row r="32" customFormat="false" ht="15" hidden="false" customHeight="false" outlineLevel="0" collapsed="false">
      <c r="A32" s="0" t="n">
        <v>8</v>
      </c>
      <c r="B32" s="0" t="n">
        <v>0</v>
      </c>
      <c r="C32" s="0" t="n">
        <v>3500</v>
      </c>
      <c r="D32" s="0" t="n">
        <v>0</v>
      </c>
      <c r="E32" s="0" t="n">
        <v>0</v>
      </c>
    </row>
    <row r="33" customFormat="false" ht="15" hidden="false" customHeight="false" outlineLevel="0" collapsed="false">
      <c r="A33" s="0" t="n">
        <v>8</v>
      </c>
      <c r="B33" s="0" t="n">
        <v>1</v>
      </c>
      <c r="C33" s="0" t="n">
        <v>690</v>
      </c>
      <c r="D33" s="0" t="n">
        <v>0</v>
      </c>
      <c r="E33" s="0" t="n">
        <v>0</v>
      </c>
    </row>
    <row r="34" customFormat="false" ht="15" hidden="false" customHeight="false" outlineLevel="0" collapsed="false">
      <c r="A34" s="0" t="n">
        <v>8</v>
      </c>
      <c r="B34" s="0" t="n">
        <v>2</v>
      </c>
      <c r="C34" s="0" t="n">
        <v>640</v>
      </c>
      <c r="D34" s="0" t="n">
        <v>0</v>
      </c>
      <c r="E34" s="0" t="n">
        <v>0</v>
      </c>
    </row>
    <row r="35" customFormat="false" ht="15" hidden="false" customHeight="false" outlineLevel="0" collapsed="false">
      <c r="A35" s="0" t="n">
        <v>8</v>
      </c>
      <c r="B35" s="0" t="n">
        <v>3</v>
      </c>
      <c r="C35" s="0" t="n">
        <v>540</v>
      </c>
      <c r="D35" s="0" t="n">
        <v>0</v>
      </c>
      <c r="E35" s="0" t="n">
        <v>0</v>
      </c>
    </row>
    <row r="36" customFormat="false" ht="15" hidden="false" customHeight="false" outlineLevel="0" collapsed="false">
      <c r="A36" s="0" t="n">
        <v>8</v>
      </c>
      <c r="B36" s="0" t="n">
        <v>4</v>
      </c>
      <c r="C36" s="0" t="n">
        <v>540</v>
      </c>
      <c r="D36" s="0" t="n">
        <v>0</v>
      </c>
      <c r="E36" s="0" t="n">
        <v>0</v>
      </c>
    </row>
    <row r="37" customFormat="false" ht="15" hidden="false" customHeight="false" outlineLevel="0" collapsed="false">
      <c r="A37" s="0" t="n">
        <v>8</v>
      </c>
      <c r="B37" s="0" t="n">
        <v>5</v>
      </c>
      <c r="C37" s="0" t="n">
        <v>540</v>
      </c>
      <c r="D37" s="0" t="n">
        <v>0</v>
      </c>
      <c r="E37" s="0" t="n">
        <v>0</v>
      </c>
    </row>
    <row r="38" customFormat="false" ht="15" hidden="false" customHeight="false" outlineLevel="0" collapsed="false">
      <c r="A38" s="0" t="n">
        <v>8</v>
      </c>
      <c r="B38" s="0" t="n">
        <v>6</v>
      </c>
      <c r="C38" s="0" t="n">
        <v>540</v>
      </c>
      <c r="D38" s="0" t="n">
        <v>0</v>
      </c>
      <c r="E38" s="0" t="n">
        <v>0</v>
      </c>
    </row>
    <row r="39" customFormat="false" ht="15" hidden="false" customHeight="false" outlineLevel="0" collapsed="false">
      <c r="A39" s="0" t="n">
        <v>8</v>
      </c>
      <c r="B39" s="0" t="n">
        <v>7</v>
      </c>
      <c r="C39" s="0" t="n">
        <v>540</v>
      </c>
      <c r="D39" s="0" t="n">
        <v>0</v>
      </c>
      <c r="E39" s="0" t="n">
        <v>0</v>
      </c>
    </row>
    <row r="40" customFormat="false" ht="15" hidden="false" customHeight="false" outlineLevel="0" collapsed="false">
      <c r="A40" s="0" t="n">
        <v>8</v>
      </c>
      <c r="B40" s="0" t="n">
        <v>8</v>
      </c>
      <c r="C40" s="0" t="n">
        <v>8000.2522</v>
      </c>
      <c r="D40" s="0" t="n">
        <v>33112.232</v>
      </c>
      <c r="E40" s="0" t="n">
        <v>413.9029</v>
      </c>
    </row>
    <row r="41" customFormat="false" ht="15" hidden="false" customHeight="false" outlineLevel="0" collapsed="false">
      <c r="A41" s="0" t="n">
        <v>9</v>
      </c>
      <c r="B41" s="0" t="n">
        <v>0</v>
      </c>
      <c r="C41" s="0" t="n">
        <v>3500</v>
      </c>
      <c r="D41" s="0" t="n">
        <v>0</v>
      </c>
      <c r="E41" s="0" t="n">
        <v>0</v>
      </c>
    </row>
    <row r="42" customFormat="false" ht="15" hidden="false" customHeight="false" outlineLevel="0" collapsed="false">
      <c r="A42" s="0" t="n">
        <v>9</v>
      </c>
      <c r="B42" s="0" t="n">
        <v>1</v>
      </c>
      <c r="C42" s="0" t="n">
        <v>690</v>
      </c>
      <c r="D42" s="0" t="n">
        <v>0</v>
      </c>
      <c r="E42" s="0" t="n">
        <v>0</v>
      </c>
    </row>
    <row r="43" customFormat="false" ht="15" hidden="false" customHeight="false" outlineLevel="0" collapsed="false">
      <c r="A43" s="0" t="n">
        <v>9</v>
      </c>
      <c r="B43" s="0" t="n">
        <v>2</v>
      </c>
      <c r="C43" s="0" t="n">
        <v>640</v>
      </c>
      <c r="D43" s="0" t="n">
        <v>0</v>
      </c>
      <c r="E43" s="0" t="n">
        <v>0</v>
      </c>
    </row>
    <row r="44" customFormat="false" ht="15" hidden="false" customHeight="false" outlineLevel="0" collapsed="false">
      <c r="A44" s="0" t="n">
        <v>9</v>
      </c>
      <c r="B44" s="0" t="n">
        <v>3</v>
      </c>
      <c r="C44" s="0" t="n">
        <v>540</v>
      </c>
      <c r="D44" s="0" t="n">
        <v>0</v>
      </c>
      <c r="E44" s="0" t="n">
        <v>0</v>
      </c>
    </row>
    <row r="45" customFormat="false" ht="15" hidden="false" customHeight="false" outlineLevel="0" collapsed="false">
      <c r="A45" s="0" t="n">
        <v>9</v>
      </c>
      <c r="B45" s="0" t="n">
        <v>4</v>
      </c>
      <c r="C45" s="0" t="n">
        <v>540</v>
      </c>
      <c r="D45" s="0" t="n">
        <v>0</v>
      </c>
      <c r="E45" s="0" t="n">
        <v>0</v>
      </c>
    </row>
    <row r="46" customFormat="false" ht="15" hidden="false" customHeight="false" outlineLevel="0" collapsed="false">
      <c r="A46" s="0" t="n">
        <v>9</v>
      </c>
      <c r="B46" s="0" t="n">
        <v>5</v>
      </c>
      <c r="C46" s="0" t="n">
        <v>540</v>
      </c>
      <c r="D46" s="0" t="n">
        <v>0</v>
      </c>
      <c r="E46" s="0" t="n">
        <v>0</v>
      </c>
    </row>
    <row r="47" customFormat="false" ht="15" hidden="false" customHeight="false" outlineLevel="0" collapsed="false">
      <c r="A47" s="0" t="n">
        <v>9</v>
      </c>
      <c r="B47" s="0" t="n">
        <v>6</v>
      </c>
      <c r="C47" s="0" t="n">
        <v>540</v>
      </c>
      <c r="D47" s="0" t="n">
        <v>0</v>
      </c>
      <c r="E47" s="0" t="n">
        <v>0</v>
      </c>
    </row>
    <row r="48" customFormat="false" ht="15" hidden="false" customHeight="false" outlineLevel="0" collapsed="false">
      <c r="A48" s="0" t="n">
        <v>9</v>
      </c>
      <c r="B48" s="0" t="n">
        <v>7</v>
      </c>
      <c r="C48" s="0" t="n">
        <v>540</v>
      </c>
      <c r="D48" s="0" t="n">
        <v>0</v>
      </c>
      <c r="E48" s="0" t="n">
        <v>0</v>
      </c>
    </row>
    <row r="49" customFormat="false" ht="15" hidden="false" customHeight="false" outlineLevel="0" collapsed="false">
      <c r="A49" s="0" t="n">
        <v>9</v>
      </c>
      <c r="B49" s="0" t="n">
        <v>8</v>
      </c>
      <c r="C49" s="0" t="n">
        <v>540</v>
      </c>
      <c r="D49" s="0" t="n">
        <v>0</v>
      </c>
      <c r="E49" s="0" t="n">
        <v>0</v>
      </c>
    </row>
    <row r="50" customFormat="false" ht="15" hidden="false" customHeight="false" outlineLevel="0" collapsed="false">
      <c r="A50" s="0" t="n">
        <v>9</v>
      </c>
      <c r="B50" s="0" t="n">
        <v>9</v>
      </c>
      <c r="C50" s="0" t="n">
        <v>8596.342</v>
      </c>
      <c r="D50" s="0" t="n">
        <v>35761.52</v>
      </c>
      <c r="E50" s="0" t="n">
        <v>447.019</v>
      </c>
    </row>
    <row r="51" customFormat="false" ht="15" hidden="false" customHeight="false" outlineLevel="0" collapsed="false">
      <c r="A51" s="0" t="n">
        <v>10</v>
      </c>
      <c r="B51" s="0" t="n">
        <v>0</v>
      </c>
      <c r="C51" s="0" t="n">
        <v>3500</v>
      </c>
      <c r="D51" s="0" t="n">
        <v>0</v>
      </c>
      <c r="E51" s="0" t="n">
        <v>0</v>
      </c>
    </row>
    <row r="52" customFormat="false" ht="15" hidden="false" customHeight="false" outlineLevel="0" collapsed="false">
      <c r="A52" s="0" t="n">
        <v>10</v>
      </c>
      <c r="B52" s="0" t="n">
        <v>1</v>
      </c>
      <c r="C52" s="0" t="n">
        <v>690</v>
      </c>
      <c r="D52" s="0" t="n">
        <v>0</v>
      </c>
      <c r="E52" s="0" t="n">
        <v>0</v>
      </c>
    </row>
    <row r="53" customFormat="false" ht="15" hidden="false" customHeight="false" outlineLevel="0" collapsed="false">
      <c r="A53" s="0" t="n">
        <v>10</v>
      </c>
      <c r="B53" s="0" t="n">
        <v>2</v>
      </c>
      <c r="C53" s="0" t="n">
        <v>640</v>
      </c>
      <c r="D53" s="0" t="n">
        <v>0</v>
      </c>
      <c r="E53" s="0" t="n">
        <v>0</v>
      </c>
    </row>
    <row r="54" customFormat="false" ht="15" hidden="false" customHeight="false" outlineLevel="0" collapsed="false">
      <c r="A54" s="0" t="n">
        <v>10</v>
      </c>
      <c r="B54" s="0" t="n">
        <v>3</v>
      </c>
      <c r="C54" s="0" t="n">
        <v>540</v>
      </c>
      <c r="D54" s="0" t="n">
        <v>0</v>
      </c>
      <c r="E54" s="0" t="n">
        <v>0</v>
      </c>
    </row>
    <row r="55" customFormat="false" ht="15" hidden="false" customHeight="false" outlineLevel="0" collapsed="false">
      <c r="A55" s="0" t="n">
        <v>10</v>
      </c>
      <c r="B55" s="0" t="n">
        <v>4</v>
      </c>
      <c r="C55" s="0" t="n">
        <v>540</v>
      </c>
      <c r="D55" s="0" t="n">
        <v>0</v>
      </c>
      <c r="E55" s="0" t="n">
        <v>0</v>
      </c>
    </row>
    <row r="56" customFormat="false" ht="15" hidden="false" customHeight="false" outlineLevel="0" collapsed="false">
      <c r="A56" s="0" t="n">
        <v>10</v>
      </c>
      <c r="B56" s="0" t="n">
        <v>5</v>
      </c>
      <c r="C56" s="0" t="n">
        <v>540</v>
      </c>
      <c r="D56" s="0" t="n">
        <v>0</v>
      </c>
      <c r="E56" s="0" t="n">
        <v>0</v>
      </c>
    </row>
    <row r="57" customFormat="false" ht="15" hidden="false" customHeight="false" outlineLevel="0" collapsed="false">
      <c r="A57" s="0" t="n">
        <v>10</v>
      </c>
      <c r="B57" s="0" t="n">
        <v>6</v>
      </c>
      <c r="C57" s="0" t="n">
        <v>540</v>
      </c>
      <c r="D57" s="0" t="n">
        <v>0</v>
      </c>
      <c r="E57" s="0" t="n">
        <v>0</v>
      </c>
    </row>
    <row r="58" customFormat="false" ht="15" hidden="false" customHeight="false" outlineLevel="0" collapsed="false">
      <c r="A58" s="0" t="n">
        <v>10</v>
      </c>
      <c r="B58" s="0" t="n">
        <v>7</v>
      </c>
      <c r="C58" s="0" t="n">
        <v>540</v>
      </c>
      <c r="D58" s="0" t="n">
        <v>0</v>
      </c>
      <c r="E58" s="0" t="n">
        <v>0</v>
      </c>
    </row>
    <row r="59" customFormat="false" ht="15" hidden="false" customHeight="false" outlineLevel="0" collapsed="false">
      <c r="A59" s="0" t="n">
        <v>10</v>
      </c>
      <c r="B59" s="0" t="n">
        <v>8</v>
      </c>
      <c r="C59" s="0" t="n">
        <v>540</v>
      </c>
      <c r="D59" s="0" t="n">
        <v>0</v>
      </c>
      <c r="E59" s="0" t="n">
        <v>0</v>
      </c>
    </row>
    <row r="60" customFormat="false" ht="15" hidden="false" customHeight="false" outlineLevel="0" collapsed="false">
      <c r="A60" s="0" t="n">
        <v>10</v>
      </c>
      <c r="B60" s="0" t="n">
        <v>9</v>
      </c>
      <c r="C60" s="0" t="n">
        <v>540</v>
      </c>
      <c r="D60" s="0" t="n">
        <v>0</v>
      </c>
      <c r="E60" s="0" t="n">
        <v>0</v>
      </c>
    </row>
    <row r="61" customFormat="false" ht="15" hidden="false" customHeight="false" outlineLevel="0" collapsed="false">
      <c r="A61" s="0" t="n">
        <v>10</v>
      </c>
      <c r="B61" s="0" t="n">
        <v>10</v>
      </c>
      <c r="C61" s="0" t="n">
        <v>9107.3728</v>
      </c>
      <c r="D61" s="0" t="n">
        <v>38032.768</v>
      </c>
      <c r="E61" s="0" t="n">
        <v>475.4096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2019-06-13T12:27:10Z</dcterms:created>
  <dc:creator>Cláudio Thiersch</dc:creator>
  <dc:description/>
  <dc:language>pt-BR</dc:language>
  <cp:lastModifiedBy/>
  <dcterms:modified xsi:type="dcterms:W3CDTF">2021-04-14T18:24:55Z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