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stat\23-03\"/>
    </mc:Choice>
  </mc:AlternateContent>
  <xr:revisionPtr revIDLastSave="0" documentId="13_ncr:1_{160778D5-CDA3-43F1-8597-204CB5150A82}" xr6:coauthVersionLast="36" xr6:coauthVersionMax="47" xr10:uidLastSave="{00000000-0000-0000-0000-000000000000}"/>
  <bookViews>
    <workbookView minimized="1" xWindow="0" yWindow="0" windowWidth="24000" windowHeight="9675" xr2:uid="{00000000-000D-0000-FFFF-FFFF00000000}"/>
  </bookViews>
  <sheets>
    <sheet name="Amostra" sheetId="1" r:id="rId1"/>
  </sheets>
  <definedNames>
    <definedName name="_xlchart.v1.0" hidden="1">Amostra!$E$3:$E$33</definedName>
    <definedName name="_xlchart.v1.1" hidden="1">Amostra!$C$3:$C$33</definedName>
    <definedName name="_xlchart.v1.2" hidden="1">Amostra!$F$3:$F$33</definedName>
    <definedName name="_xlchart.v1.3" hidden="1">Amostra!$F$3:$F$33</definedName>
    <definedName name="_xlchart.v1.4" hidden="1">Amostra!$B$3:$B$33</definedName>
  </definedNames>
  <calcPr calcId="191028"/>
</workbook>
</file>

<file path=xl/calcChain.xml><?xml version="1.0" encoding="utf-8"?>
<calcChain xmlns="http://schemas.openxmlformats.org/spreadsheetml/2006/main">
  <c r="J12" i="1" l="1"/>
  <c r="P15" i="1"/>
  <c r="S14" i="1" l="1"/>
  <c r="S13" i="1"/>
  <c r="S12" i="1"/>
  <c r="S11" i="1"/>
  <c r="S10" i="1"/>
  <c r="S9" i="1"/>
  <c r="S8" i="1"/>
  <c r="S7" i="1"/>
  <c r="P14" i="1"/>
  <c r="P13" i="1"/>
  <c r="P12" i="1"/>
  <c r="P11" i="1"/>
  <c r="P10" i="1"/>
  <c r="P9" i="1"/>
  <c r="P8" i="1"/>
  <c r="P7" i="1"/>
  <c r="J14" i="1"/>
  <c r="M14" i="1"/>
  <c r="M13" i="1"/>
  <c r="M12" i="1"/>
  <c r="M11" i="1"/>
  <c r="M10" i="1"/>
  <c r="M9" i="1"/>
  <c r="M8" i="1"/>
  <c r="M7" i="1"/>
  <c r="J13" i="1"/>
  <c r="J7" i="1"/>
  <c r="J11" i="1"/>
  <c r="J10" i="1"/>
  <c r="J9" i="1"/>
  <c r="J8" i="1"/>
  <c r="J5" i="1" l="1"/>
  <c r="S4" i="1"/>
  <c r="S3" i="1"/>
  <c r="S5" i="1" a="1"/>
  <c r="S5" i="1" s="1"/>
  <c r="P5" i="1" a="1"/>
  <c r="P5" i="1" s="1"/>
  <c r="P4" i="1"/>
  <c r="P3" i="1"/>
  <c r="M5" i="1"/>
  <c r="M4" i="1"/>
  <c r="M3" i="1"/>
  <c r="J4" i="1"/>
  <c r="J3" i="1"/>
</calcChain>
</file>

<file path=xl/sharedStrings.xml><?xml version="1.0" encoding="utf-8"?>
<sst xmlns="http://schemas.openxmlformats.org/spreadsheetml/2006/main" count="120" uniqueCount="26">
  <si>
    <t>Idade</t>
  </si>
  <si>
    <t>Tempo de Serviço (anos)</t>
  </si>
  <si>
    <t>Escolaridade</t>
  </si>
  <si>
    <t>Salário R$</t>
  </si>
  <si>
    <t>no. de dependentes</t>
  </si>
  <si>
    <t>Possui automóvel próprio</t>
  </si>
  <si>
    <t>Médio</t>
  </si>
  <si>
    <t>Sim</t>
  </si>
  <si>
    <t>Superior</t>
  </si>
  <si>
    <t>Fundamental</t>
  </si>
  <si>
    <t>Não</t>
  </si>
  <si>
    <t>Média</t>
  </si>
  <si>
    <t>Mediana</t>
  </si>
  <si>
    <t>Moda</t>
  </si>
  <si>
    <t>Coluna1</t>
  </si>
  <si>
    <t>Tempo de Serviço</t>
  </si>
  <si>
    <t>Salário</t>
  </si>
  <si>
    <t>Nº de Dependentes</t>
  </si>
  <si>
    <t>Minimo</t>
  </si>
  <si>
    <t>Q1</t>
  </si>
  <si>
    <t>Q2</t>
  </si>
  <si>
    <t>Q3</t>
  </si>
  <si>
    <t>Máximo</t>
  </si>
  <si>
    <t>Q3 = P30</t>
  </si>
  <si>
    <t>P5</t>
  </si>
  <si>
    <t>P95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</si>
</sst>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R$ &quot;* #,##0.00_);_(&quot;R$ &quot;* \(#,##0.00\);_(&quot;R$ &quot;* &quot;-&quot;??_);_(@_)"/>
  </numFmts>
  <fonts count="4" x14ac:knownFonts="1">
    <font>
      <sz val="10"/>
      <name val="Arial"/>
    </font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3" fillId="0" borderId="0" xfId="0" applyFont="1"/>
    <xf numFmtId="0" fontId="0" fillId="0" borderId="0" xfId="0" applyAlignment="1">
      <alignment horizontal="center"/>
    </xf>
    <xf numFmtId="2" fontId="0" fillId="0" borderId="0" xfId="1" applyNumberFormat="1" applyFont="1" applyAlignment="1">
      <alignment horizont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3" fillId="0" borderId="7" xfId="0" applyFont="1" applyBorder="1" applyAlignment="1">
      <alignment vertical="center"/>
    </xf>
    <xf numFmtId="2" fontId="0" fillId="0" borderId="0" xfId="0" applyNumberFormat="1"/>
    <xf numFmtId="0" fontId="0" fillId="0" borderId="8" xfId="0" applyBorder="1"/>
    <xf numFmtId="0" fontId="3" fillId="0" borderId="8" xfId="0" applyFont="1" applyBorder="1"/>
    <xf numFmtId="2" fontId="3" fillId="0" borderId="8" xfId="0" applyNumberFormat="1" applyFont="1" applyBorder="1"/>
    <xf numFmtId="2" fontId="0" fillId="0" borderId="8" xfId="0" applyNumberFormat="1" applyBorder="1"/>
    <xf numFmtId="0" fontId="0" fillId="3" borderId="8" xfId="0" applyFill="1" applyBorder="1"/>
  </cellXfs>
  <cellStyles count="2">
    <cellStyle name="Moeda" xfId="1" builtinId="4"/>
    <cellStyle name="Normal" xfId="0" builtinId="0"/>
  </cellStyles>
  <dxfs count="4">
    <dxf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Gráfico de caixa da idade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Gráfico de caixa da idade</a:t>
          </a:r>
        </a:p>
      </cx:txPr>
    </cx:title>
    <cx:plotArea>
      <cx:plotAreaRegion>
        <cx:series layoutId="boxWhisker" uniqueId="{0EDA8885-4CC2-475E-80CA-68B7E4B3B181}">
          <cx:dataLabels>
            <cx:visibility seriesName="0" categoryName="0" value="1"/>
            <cx:dataLabel idx="34">
              <cx:spPr>
                <a:solidFill>
                  <a:schemeClr val="bg1"/>
                </a:solidFill>
              </cx:spPr>
            </cx:dataLabel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Gráfico de caixa do Tempo de Serviço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Gráfico de caixa do Tempo de Serviço</a:t>
          </a:r>
        </a:p>
      </cx:txPr>
    </cx:title>
    <cx:plotArea>
      <cx:plotAreaRegion>
        <cx:series layoutId="boxWhisker" uniqueId="{5F51BBC1-563C-4B4D-8C33-E5E33AD592FD}"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Gráfico de caixa do Salário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Gráfico de caixa do Salário</a:t>
          </a:r>
        </a:p>
      </cx:txPr>
    </cx:title>
    <cx:plotArea>
      <cx:plotAreaRegion>
        <cx:series layoutId="boxWhisker" uniqueId="{07A49FA7-4506-478A-9340-D64CF7D2E7A5}"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Gráfico de caixa do Número de Dependentes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Gráfico de caixa do Número de Dependentes</a:t>
          </a:r>
        </a:p>
      </cx:txPr>
    </cx:title>
    <cx:plotArea>
      <cx:plotAreaRegion>
        <cx:series layoutId="boxWhisker" uniqueId="{DAA3EA6B-370F-4563-874D-A458FCFD1BC4}"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667712</xdr:colOff>
      <xdr:row>15</xdr:row>
      <xdr:rowOff>148551</xdr:rowOff>
    </xdr:from>
    <xdr:to>
      <xdr:col>13</xdr:col>
      <xdr:colOff>563803</xdr:colOff>
      <xdr:row>32</xdr:row>
      <xdr:rowOff>111220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1E8BE175-79B7-4E8B-813B-5CF5620643D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82409" y="2929081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14</xdr:col>
      <xdr:colOff>148168</xdr:colOff>
      <xdr:row>15</xdr:row>
      <xdr:rowOff>90824</xdr:rowOff>
    </xdr:from>
    <xdr:to>
      <xdr:col>20</xdr:col>
      <xdr:colOff>284789</xdr:colOff>
      <xdr:row>32</xdr:row>
      <xdr:rowOff>53493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1D1D3166-9C1A-401D-AAA9-2F2A18FDBDE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644910" y="2871354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8</xdr:col>
      <xdr:colOff>51956</xdr:colOff>
      <xdr:row>33</xdr:row>
      <xdr:rowOff>4233</xdr:rowOff>
    </xdr:from>
    <xdr:to>
      <xdr:col>14</xdr:col>
      <xdr:colOff>44259</xdr:colOff>
      <xdr:row>49</xdr:row>
      <xdr:rowOff>130463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>
              <a:extLst>
                <a:ext uri="{FF2B5EF4-FFF2-40B4-BE49-F238E27FC236}">
                  <a16:creationId xmlns:a16="http://schemas.microsoft.com/office/drawing/2014/main" id="{89A9034A-9D00-4201-AB9F-8864CA1C6ED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69001" y="5728854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14</xdr:col>
      <xdr:colOff>157789</xdr:colOff>
      <xdr:row>33</xdr:row>
      <xdr:rowOff>13854</xdr:rowOff>
    </xdr:from>
    <xdr:to>
      <xdr:col>20</xdr:col>
      <xdr:colOff>294410</xdr:colOff>
      <xdr:row>49</xdr:row>
      <xdr:rowOff>140084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áfico 4">
              <a:extLst>
                <a:ext uri="{FF2B5EF4-FFF2-40B4-BE49-F238E27FC236}">
                  <a16:creationId xmlns:a16="http://schemas.microsoft.com/office/drawing/2014/main" id="{02A2F9F1-AD26-4517-87DB-37CAA50EC72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654531" y="57384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D8CB8E-B904-4F2D-ACB0-35250FF9FF93}" name="Tabela1" displayName="Tabela1" ref="I2:J5" totalsRowShown="0" headerRowBorderDxfId="3" tableBorderDxfId="2" totalsRowBorderDxfId="1">
  <autoFilter ref="I2:J5" xr:uid="{5B92A0EC-AE11-4D97-9B0C-07D83C832EDD}"/>
  <tableColumns count="2">
    <tableColumn id="1" xr3:uid="{D974CB89-3DF4-486D-8BE6-52ED249A9AD6}" name="Idade" dataDxfId="0"/>
    <tableColumn id="2" xr3:uid="{6A554FBD-49D7-492C-B69F-ABD9073B3D26}" name="Coluna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D6F0CE-741D-469E-BBBB-8EB7A366BFE6}" name="Tabela3" displayName="Tabela3" ref="L2:M5" totalsRowShown="0">
  <autoFilter ref="L2:M5" xr:uid="{66D4EC4C-C0E8-400C-83E2-5915CCFD499B}"/>
  <tableColumns count="2">
    <tableColumn id="1" xr3:uid="{78FE60AD-562F-49B9-B315-784840B6A1D0}" name="Tempo de Serviço"/>
    <tableColumn id="2" xr3:uid="{447984DF-8B26-44DA-8EC9-64AEB25E9944}" name="Coluna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3345748-77FD-4064-B6C0-191C4EFA1D21}" name="Tabela5" displayName="Tabela5" ref="O2:P5" totalsRowShown="0">
  <autoFilter ref="O2:P5" xr:uid="{92077F0F-786B-474C-BD58-9EE7389A4D25}"/>
  <tableColumns count="2">
    <tableColumn id="1" xr3:uid="{F8550DC6-8914-459A-95EB-3797F0BD136A}" name="Salário"/>
    <tableColumn id="2" xr3:uid="{68CD2D11-F894-4DBC-A979-9FD48750CE83}" name="Coluna1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740D9C6-17AB-4D79-BACB-50F1FDC09DC9}" name="Tabela6" displayName="Tabela6" ref="R2:S5" totalsRowShown="0">
  <autoFilter ref="R2:S5" xr:uid="{6838D424-CDF0-46F8-A928-CF69AA15F25F}"/>
  <tableColumns count="2">
    <tableColumn id="1" xr3:uid="{231BF499-F045-4448-810E-682A6FF9B4C5}" name="Nº de Dependentes"/>
    <tableColumn id="2" xr3:uid="{29CD0D64-5169-4652-A73D-0EA7C3359563}" name="Coluna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40"/>
  <sheetViews>
    <sheetView tabSelected="1" zoomScale="99" zoomScaleNormal="99" workbookViewId="0">
      <selection activeCell="J12" sqref="J12"/>
    </sheetView>
  </sheetViews>
  <sheetFormatPr defaultRowHeight="12.75" x14ac:dyDescent="0.2"/>
  <cols>
    <col min="1" max="1" width="15" customWidth="1"/>
    <col min="2" max="2" width="6" customWidth="1"/>
    <col min="4" max="4" width="11.85546875" customWidth="1"/>
    <col min="5" max="5" width="12.140625" bestFit="1" customWidth="1"/>
    <col min="6" max="6" width="13.5703125" customWidth="1"/>
    <col min="7" max="8" width="10.5703125" customWidth="1"/>
    <col min="9" max="9" width="10" customWidth="1"/>
    <col min="10" max="10" width="11" customWidth="1"/>
    <col min="11" max="11" width="10.7109375" customWidth="1"/>
    <col min="12" max="12" width="18" customWidth="1"/>
    <col min="13" max="13" width="10" customWidth="1"/>
    <col min="16" max="16" width="10" customWidth="1"/>
    <col min="18" max="18" width="19.28515625" customWidth="1"/>
    <col min="19" max="19" width="10" customWidth="1"/>
  </cols>
  <sheetData>
    <row r="2" spans="2:19" ht="39" thickBot="1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1"/>
      <c r="I2" s="8" t="s">
        <v>0</v>
      </c>
      <c r="J2" s="9" t="s">
        <v>14</v>
      </c>
      <c r="L2" t="s">
        <v>15</v>
      </c>
      <c r="M2" t="s">
        <v>14</v>
      </c>
      <c r="O2" t="s">
        <v>16</v>
      </c>
      <c r="P2" t="s">
        <v>14</v>
      </c>
      <c r="R2" t="s">
        <v>17</v>
      </c>
      <c r="S2" t="s">
        <v>14</v>
      </c>
    </row>
    <row r="3" spans="2:19" x14ac:dyDescent="0.2">
      <c r="B3" s="4">
        <v>40</v>
      </c>
      <c r="C3" s="4">
        <v>3</v>
      </c>
      <c r="D3" s="4" t="s">
        <v>6</v>
      </c>
      <c r="E3" s="5">
        <v>2200</v>
      </c>
      <c r="F3" s="4">
        <v>3</v>
      </c>
      <c r="G3" s="4" t="s">
        <v>7</v>
      </c>
      <c r="I3" s="6" t="s">
        <v>11</v>
      </c>
      <c r="J3" s="7">
        <f>AVERAGE(B3:B33)</f>
        <v>31.29032258064516</v>
      </c>
      <c r="L3" t="s">
        <v>11</v>
      </c>
      <c r="M3">
        <f>AVERAGE(C3:C33)</f>
        <v>2.064516129032258</v>
      </c>
      <c r="O3" t="s">
        <v>11</v>
      </c>
      <c r="P3" s="12">
        <f>AVERAGE(E3:E33)</f>
        <v>2319.2580645161293</v>
      </c>
      <c r="R3" t="s">
        <v>11</v>
      </c>
      <c r="S3">
        <f>AVERAGE(F3:F33)</f>
        <v>1.2903225806451613</v>
      </c>
    </row>
    <row r="4" spans="2:19" x14ac:dyDescent="0.2">
      <c r="B4" s="4">
        <v>25</v>
      </c>
      <c r="C4" s="4">
        <v>2</v>
      </c>
      <c r="D4" s="4" t="s">
        <v>8</v>
      </c>
      <c r="E4" s="5">
        <v>3700</v>
      </c>
      <c r="F4" s="4">
        <v>1</v>
      </c>
      <c r="G4" s="4" t="s">
        <v>7</v>
      </c>
      <c r="I4" s="6" t="s">
        <v>12</v>
      </c>
      <c r="J4" s="7">
        <f>MEDIAN(B3:B33)</f>
        <v>30</v>
      </c>
      <c r="L4" t="s">
        <v>12</v>
      </c>
      <c r="M4">
        <f>MEDIAN(C3:C33)</f>
        <v>2</v>
      </c>
      <c r="O4" t="s">
        <v>12</v>
      </c>
      <c r="P4" s="12">
        <f>MEDIAN(E3:E33)</f>
        <v>2000</v>
      </c>
      <c r="R4" t="s">
        <v>12</v>
      </c>
      <c r="S4">
        <f>MEDIAN(F3:F33)</f>
        <v>1</v>
      </c>
    </row>
    <row r="5" spans="2:19" x14ac:dyDescent="0.2">
      <c r="B5" s="4">
        <v>32</v>
      </c>
      <c r="C5" s="4">
        <v>2</v>
      </c>
      <c r="D5" s="4" t="s">
        <v>6</v>
      </c>
      <c r="E5" s="5">
        <v>1850</v>
      </c>
      <c r="F5" s="4">
        <v>0</v>
      </c>
      <c r="G5" s="4" t="s">
        <v>7</v>
      </c>
      <c r="I5" s="10" t="s">
        <v>13</v>
      </c>
      <c r="J5" s="11">
        <f>MODE(B3:B33)</f>
        <v>25</v>
      </c>
      <c r="L5" t="s">
        <v>13</v>
      </c>
      <c r="M5">
        <f>MODE(C3:C33)</f>
        <v>2</v>
      </c>
      <c r="O5" t="s">
        <v>13</v>
      </c>
      <c r="P5">
        <f t="array" ref="P5">_xlfn.MODE.MULT(E3:E33)</f>
        <v>1045</v>
      </c>
      <c r="R5" t="s">
        <v>13</v>
      </c>
      <c r="S5">
        <f t="array" ref="S5">_xlfn.MODE.MULT(F3:F33)</f>
        <v>1</v>
      </c>
    </row>
    <row r="6" spans="2:19" x14ac:dyDescent="0.2">
      <c r="B6" s="4">
        <v>30</v>
      </c>
      <c r="C6" s="4">
        <v>1</v>
      </c>
      <c r="D6" s="4" t="s">
        <v>8</v>
      </c>
      <c r="E6" s="5">
        <v>3800</v>
      </c>
      <c r="F6" s="4">
        <v>0</v>
      </c>
      <c r="G6" s="4" t="s">
        <v>7</v>
      </c>
      <c r="J6" s="3"/>
    </row>
    <row r="7" spans="2:19" x14ac:dyDescent="0.2">
      <c r="B7" s="4">
        <v>34</v>
      </c>
      <c r="C7" s="4">
        <v>2</v>
      </c>
      <c r="D7" s="4" t="s">
        <v>9</v>
      </c>
      <c r="E7" s="5">
        <v>1045</v>
      </c>
      <c r="F7" s="4">
        <v>0</v>
      </c>
      <c r="G7" s="4" t="s">
        <v>7</v>
      </c>
      <c r="I7" s="17" t="s">
        <v>18</v>
      </c>
      <c r="J7" s="14">
        <f>MIN(B3:B33)</f>
        <v>18</v>
      </c>
      <c r="L7" s="17" t="s">
        <v>18</v>
      </c>
      <c r="M7" s="14">
        <f>MIN(C3:C33)</f>
        <v>1</v>
      </c>
      <c r="O7" s="17" t="s">
        <v>18</v>
      </c>
      <c r="P7" s="15">
        <f>MIN(E3:E33)</f>
        <v>1045</v>
      </c>
      <c r="R7" s="17" t="s">
        <v>18</v>
      </c>
      <c r="S7" s="14">
        <f>MIN(F3:F33)</f>
        <v>0</v>
      </c>
    </row>
    <row r="8" spans="2:19" x14ac:dyDescent="0.2">
      <c r="B8" s="4">
        <v>20</v>
      </c>
      <c r="C8" s="4">
        <v>1</v>
      </c>
      <c r="D8" s="4" t="s">
        <v>9</v>
      </c>
      <c r="E8" s="5">
        <v>1045</v>
      </c>
      <c r="F8" s="4">
        <v>0</v>
      </c>
      <c r="G8" s="4" t="s">
        <v>10</v>
      </c>
      <c r="I8" s="17" t="s">
        <v>19</v>
      </c>
      <c r="J8" s="14">
        <f>_xlfn.QUARTILE.EXC(B3:B33,1)</f>
        <v>24</v>
      </c>
      <c r="L8" s="17" t="s">
        <v>19</v>
      </c>
      <c r="M8" s="14">
        <f>_xlfn.QUARTILE.EXC(C3:C33,1)</f>
        <v>1</v>
      </c>
      <c r="O8" s="17" t="s">
        <v>19</v>
      </c>
      <c r="P8" s="14">
        <f>_xlfn.QUARTILE.EXC(E3:E33,1)</f>
        <v>1045</v>
      </c>
      <c r="R8" s="17" t="s">
        <v>19</v>
      </c>
      <c r="S8" s="14">
        <f>_xlfn.QUARTILE.EXC(F3:F33,1)</f>
        <v>0</v>
      </c>
    </row>
    <row r="9" spans="2:19" x14ac:dyDescent="0.2">
      <c r="B9" s="4">
        <v>22</v>
      </c>
      <c r="C9" s="4">
        <v>3</v>
      </c>
      <c r="D9" s="4" t="s">
        <v>6</v>
      </c>
      <c r="E9" s="5">
        <v>2578</v>
      </c>
      <c r="F9" s="4">
        <v>1</v>
      </c>
      <c r="G9" s="4" t="s">
        <v>10</v>
      </c>
      <c r="I9" s="17" t="s">
        <v>20</v>
      </c>
      <c r="J9" s="13">
        <f>_xlfn.QUARTILE.EXC(B3:B33,2)</f>
        <v>30</v>
      </c>
      <c r="L9" s="17" t="s">
        <v>20</v>
      </c>
      <c r="M9" s="13">
        <f>_xlfn.QUARTILE.EXC(C3:C33,2)</f>
        <v>2</v>
      </c>
      <c r="O9" s="17" t="s">
        <v>20</v>
      </c>
      <c r="P9" s="13">
        <f>_xlfn.QUARTILE.EXC(E3:E33,2)</f>
        <v>2000</v>
      </c>
      <c r="R9" s="17" t="s">
        <v>20</v>
      </c>
      <c r="S9" s="13">
        <f>_xlfn.QUARTILE.EXC(F3:F33,2)</f>
        <v>1</v>
      </c>
    </row>
    <row r="10" spans="2:19" x14ac:dyDescent="0.2">
      <c r="B10" s="4">
        <v>21</v>
      </c>
      <c r="C10" s="4">
        <v>3</v>
      </c>
      <c r="D10" s="4" t="s">
        <v>9</v>
      </c>
      <c r="E10" s="5">
        <v>1200</v>
      </c>
      <c r="F10" s="4">
        <v>1</v>
      </c>
      <c r="G10" s="4" t="s">
        <v>10</v>
      </c>
      <c r="I10" s="17" t="s">
        <v>21</v>
      </c>
      <c r="J10" s="13">
        <f>_xlfn.QUARTILE.EXC(B3:B33,3)</f>
        <v>37</v>
      </c>
      <c r="L10" s="17" t="s">
        <v>21</v>
      </c>
      <c r="M10" s="13">
        <f>_xlfn.QUARTILE.EXC(C3:C33,3)</f>
        <v>3</v>
      </c>
      <c r="O10" s="17" t="s">
        <v>21</v>
      </c>
      <c r="P10" s="13">
        <f>_xlfn.QUARTILE.EXC(E3:E33,3)</f>
        <v>2578</v>
      </c>
      <c r="R10" s="17" t="s">
        <v>21</v>
      </c>
      <c r="S10" s="13">
        <f>_xlfn.QUARTILE.EXC(F3:F33,3)</f>
        <v>2</v>
      </c>
    </row>
    <row r="11" spans="2:19" x14ac:dyDescent="0.2">
      <c r="B11" s="4">
        <v>31</v>
      </c>
      <c r="C11" s="4">
        <v>3</v>
      </c>
      <c r="D11" s="4" t="s">
        <v>8</v>
      </c>
      <c r="E11" s="5">
        <v>3705</v>
      </c>
      <c r="F11" s="4">
        <v>0</v>
      </c>
      <c r="G11" s="4" t="s">
        <v>7</v>
      </c>
      <c r="I11" s="17" t="s">
        <v>22</v>
      </c>
      <c r="J11" s="13">
        <f>MAX(B3:B33)</f>
        <v>55</v>
      </c>
      <c r="L11" s="17" t="s">
        <v>22</v>
      </c>
      <c r="M11" s="13">
        <f>MAX(C3:C33)</f>
        <v>4</v>
      </c>
      <c r="O11" s="17" t="s">
        <v>22</v>
      </c>
      <c r="P11" s="16">
        <f>MAX(E3:E33)</f>
        <v>5994</v>
      </c>
      <c r="R11" s="17" t="s">
        <v>22</v>
      </c>
      <c r="S11" s="13">
        <f>MAX(F3:F33)</f>
        <v>4</v>
      </c>
    </row>
    <row r="12" spans="2:19" x14ac:dyDescent="0.2">
      <c r="B12" s="4">
        <v>18</v>
      </c>
      <c r="C12" s="4">
        <v>1</v>
      </c>
      <c r="D12" s="4" t="s">
        <v>9</v>
      </c>
      <c r="E12" s="5">
        <v>1045</v>
      </c>
      <c r="F12" s="4">
        <v>0</v>
      </c>
      <c r="G12" s="4" t="s">
        <v>10</v>
      </c>
      <c r="I12" s="17" t="s">
        <v>23</v>
      </c>
      <c r="J12" s="13">
        <f>_xlfn.PERCENTILE.EXC(B3:B33,0.3)</f>
        <v>25</v>
      </c>
      <c r="L12" s="17" t="s">
        <v>23</v>
      </c>
      <c r="M12" s="13">
        <f>_xlfn.PERCENTILE.EXC(C3:C33,0.3)</f>
        <v>1</v>
      </c>
      <c r="O12" s="17" t="s">
        <v>23</v>
      </c>
      <c r="P12" s="13">
        <f>_xlfn.PERCENTILE.EXC(E3:E33,0.3)</f>
        <v>1559.9999999999998</v>
      </c>
      <c r="R12" s="17" t="s">
        <v>23</v>
      </c>
      <c r="S12" s="13">
        <f>_xlfn.PERCENTILE.EXC(F3:F33,0.3)</f>
        <v>1</v>
      </c>
    </row>
    <row r="13" spans="2:19" x14ac:dyDescent="0.2">
      <c r="B13" s="4">
        <v>30</v>
      </c>
      <c r="C13" s="4">
        <v>2</v>
      </c>
      <c r="D13" s="4" t="s">
        <v>6</v>
      </c>
      <c r="E13" s="5">
        <v>1900</v>
      </c>
      <c r="F13" s="4">
        <v>1</v>
      </c>
      <c r="G13" s="4" t="s">
        <v>7</v>
      </c>
      <c r="I13" s="17" t="s">
        <v>24</v>
      </c>
      <c r="J13" s="13">
        <f>_xlfn.PERCENTILE.EXC(B3:B33,0.05)</f>
        <v>19.2</v>
      </c>
      <c r="L13" s="17" t="s">
        <v>24</v>
      </c>
      <c r="M13" s="13">
        <f>_xlfn.PERCENTILE.EXC(C3:C33,0.05)</f>
        <v>1</v>
      </c>
      <c r="O13" s="17" t="s">
        <v>24</v>
      </c>
      <c r="P13" s="13">
        <f>_xlfn.PERCENTILE.EXC(E3:E33,0.05)</f>
        <v>1045</v>
      </c>
      <c r="R13" s="17" t="s">
        <v>24</v>
      </c>
      <c r="S13" s="13">
        <f>_xlfn.PERCENTILE.EXC(F3:F33,0.05)</f>
        <v>0</v>
      </c>
    </row>
    <row r="14" spans="2:19" x14ac:dyDescent="0.2">
      <c r="B14" s="4">
        <v>41</v>
      </c>
      <c r="C14" s="4">
        <v>2</v>
      </c>
      <c r="D14" s="4" t="s">
        <v>6</v>
      </c>
      <c r="E14" s="5">
        <v>2200</v>
      </c>
      <c r="F14" s="4">
        <v>1</v>
      </c>
      <c r="G14" s="4" t="s">
        <v>7</v>
      </c>
      <c r="I14" s="17" t="s">
        <v>25</v>
      </c>
      <c r="J14" s="13">
        <f>_xlfn.PERCENTILE.EXC(B3:B33,0.95)</f>
        <v>51.999999999999993</v>
      </c>
      <c r="L14" s="17" t="s">
        <v>25</v>
      </c>
      <c r="M14" s="13">
        <f>_xlfn.PERCENTILE.EXC(C3:C33,0.95)</f>
        <v>4</v>
      </c>
      <c r="O14" s="17" t="s">
        <v>25</v>
      </c>
      <c r="P14" s="13">
        <f>_xlfn.PERCENTILE.EXC(E3:E33,0.95)</f>
        <v>5397.5999999999985</v>
      </c>
      <c r="R14" s="17" t="s">
        <v>25</v>
      </c>
      <c r="S14" s="13">
        <f>_xlfn.PERCENTILE.EXC(F3:F33,0.95)</f>
        <v>3.3999999999999986</v>
      </c>
    </row>
    <row r="15" spans="2:19" x14ac:dyDescent="0.2">
      <c r="B15" s="4">
        <v>36</v>
      </c>
      <c r="C15" s="4">
        <v>3</v>
      </c>
      <c r="D15" s="4" t="s">
        <v>6</v>
      </c>
      <c r="E15" s="5">
        <v>2500</v>
      </c>
      <c r="F15" s="4">
        <v>2</v>
      </c>
      <c r="G15" s="4" t="s">
        <v>7</v>
      </c>
      <c r="P15">
        <f>_xlfn.PERCENTILE.EXC(E3:E33,0.9)</f>
        <v>4360</v>
      </c>
    </row>
    <row r="16" spans="2:19" x14ac:dyDescent="0.2">
      <c r="B16" s="4">
        <v>27</v>
      </c>
      <c r="C16" s="4">
        <v>2</v>
      </c>
      <c r="D16" s="4" t="s">
        <v>9</v>
      </c>
      <c r="E16" s="5">
        <v>1045</v>
      </c>
      <c r="F16" s="4">
        <v>1</v>
      </c>
      <c r="G16" s="4" t="s">
        <v>7</v>
      </c>
    </row>
    <row r="17" spans="2:11" x14ac:dyDescent="0.2">
      <c r="B17" s="4">
        <v>43</v>
      </c>
      <c r="C17" s="4">
        <v>3</v>
      </c>
      <c r="D17" s="4" t="s">
        <v>8</v>
      </c>
      <c r="E17" s="5">
        <v>3550</v>
      </c>
      <c r="F17" s="4">
        <v>3</v>
      </c>
      <c r="G17" s="4" t="s">
        <v>7</v>
      </c>
    </row>
    <row r="18" spans="2:11" x14ac:dyDescent="0.2">
      <c r="B18" s="4">
        <v>37</v>
      </c>
      <c r="C18" s="4">
        <v>2</v>
      </c>
      <c r="D18" s="4" t="s">
        <v>6</v>
      </c>
      <c r="E18" s="5">
        <v>1800</v>
      </c>
      <c r="F18" s="4">
        <v>2</v>
      </c>
      <c r="G18" s="4" t="s">
        <v>7</v>
      </c>
    </row>
    <row r="19" spans="2:11" x14ac:dyDescent="0.2">
      <c r="B19" s="4">
        <v>50</v>
      </c>
      <c r="C19" s="4">
        <v>2</v>
      </c>
      <c r="D19" s="4" t="s">
        <v>6</v>
      </c>
      <c r="E19" s="5">
        <v>1900</v>
      </c>
      <c r="F19" s="4">
        <v>3</v>
      </c>
      <c r="G19" s="4" t="s">
        <v>7</v>
      </c>
    </row>
    <row r="20" spans="2:11" x14ac:dyDescent="0.2">
      <c r="B20" s="4">
        <v>27</v>
      </c>
      <c r="C20" s="4">
        <v>3</v>
      </c>
      <c r="D20" s="4" t="s">
        <v>9</v>
      </c>
      <c r="E20" s="5">
        <v>1045</v>
      </c>
      <c r="F20" s="4">
        <v>1</v>
      </c>
      <c r="G20" s="4" t="s">
        <v>10</v>
      </c>
    </row>
    <row r="21" spans="2:11" x14ac:dyDescent="0.2">
      <c r="B21" s="4">
        <v>25</v>
      </c>
      <c r="C21" s="4">
        <v>2</v>
      </c>
      <c r="D21" s="4" t="s">
        <v>9</v>
      </c>
      <c r="E21" s="5">
        <v>1045</v>
      </c>
      <c r="F21" s="4">
        <v>2</v>
      </c>
      <c r="G21" s="4" t="s">
        <v>10</v>
      </c>
    </row>
    <row r="22" spans="2:11" x14ac:dyDescent="0.2">
      <c r="B22" s="4">
        <v>24</v>
      </c>
      <c r="C22" s="4">
        <v>1</v>
      </c>
      <c r="D22" s="4" t="s">
        <v>6</v>
      </c>
      <c r="E22" s="5">
        <v>2000</v>
      </c>
      <c r="F22" s="4">
        <v>1</v>
      </c>
      <c r="G22" s="4" t="s">
        <v>7</v>
      </c>
      <c r="I22" s="3"/>
      <c r="J22" s="3"/>
      <c r="K22" s="3"/>
    </row>
    <row r="23" spans="2:11" x14ac:dyDescent="0.2">
      <c r="B23" s="4">
        <v>25</v>
      </c>
      <c r="C23" s="4">
        <v>1</v>
      </c>
      <c r="D23" s="4" t="s">
        <v>8</v>
      </c>
      <c r="E23" s="5">
        <v>4500</v>
      </c>
      <c r="F23" s="4">
        <v>1</v>
      </c>
      <c r="G23" s="4" t="s">
        <v>7</v>
      </c>
    </row>
    <row r="24" spans="2:11" x14ac:dyDescent="0.2">
      <c r="B24" s="4">
        <v>20</v>
      </c>
      <c r="C24" s="4">
        <v>1</v>
      </c>
      <c r="D24" s="4" t="s">
        <v>6</v>
      </c>
      <c r="E24" s="5">
        <v>2570</v>
      </c>
      <c r="F24" s="4">
        <v>1</v>
      </c>
      <c r="G24" s="4" t="s">
        <v>10</v>
      </c>
    </row>
    <row r="25" spans="2:11" x14ac:dyDescent="0.2">
      <c r="B25" s="4">
        <v>41</v>
      </c>
      <c r="C25" s="4">
        <v>2</v>
      </c>
      <c r="D25" s="4" t="s">
        <v>9</v>
      </c>
      <c r="E25" s="5">
        <v>1045</v>
      </c>
      <c r="F25" s="4">
        <v>1</v>
      </c>
      <c r="G25" s="4" t="s">
        <v>7</v>
      </c>
    </row>
    <row r="26" spans="2:11" x14ac:dyDescent="0.2">
      <c r="B26" s="4">
        <v>33</v>
      </c>
      <c r="C26" s="4">
        <v>1</v>
      </c>
      <c r="D26" s="4" t="s">
        <v>6</v>
      </c>
      <c r="E26" s="5">
        <v>2200</v>
      </c>
      <c r="F26" s="4">
        <v>2</v>
      </c>
      <c r="G26" s="4" t="s">
        <v>7</v>
      </c>
    </row>
    <row r="27" spans="2:11" x14ac:dyDescent="0.2">
      <c r="B27" s="4">
        <v>45</v>
      </c>
      <c r="C27" s="4">
        <v>4</v>
      </c>
      <c r="D27" s="4" t="s">
        <v>8</v>
      </c>
      <c r="E27" s="5">
        <v>5994</v>
      </c>
      <c r="F27" s="4">
        <v>3</v>
      </c>
      <c r="G27" s="4" t="s">
        <v>7</v>
      </c>
      <c r="H27" s="3"/>
    </row>
    <row r="28" spans="2:11" x14ac:dyDescent="0.2">
      <c r="B28" s="4">
        <v>23</v>
      </c>
      <c r="C28" s="4">
        <v>1</v>
      </c>
      <c r="D28" s="4" t="s">
        <v>9</v>
      </c>
      <c r="E28" s="5">
        <v>1045</v>
      </c>
      <c r="F28" s="4">
        <v>2</v>
      </c>
      <c r="G28" s="4" t="s">
        <v>10</v>
      </c>
      <c r="H28" s="3"/>
    </row>
    <row r="29" spans="2:11" x14ac:dyDescent="0.2">
      <c r="B29" s="4">
        <v>35</v>
      </c>
      <c r="C29" s="4">
        <v>2</v>
      </c>
      <c r="D29" s="4" t="s">
        <v>6</v>
      </c>
      <c r="E29" s="5">
        <v>2450</v>
      </c>
      <c r="F29" s="4">
        <v>1</v>
      </c>
      <c r="G29" s="4" t="s">
        <v>7</v>
      </c>
      <c r="H29" s="3"/>
    </row>
    <row r="30" spans="2:11" x14ac:dyDescent="0.2">
      <c r="B30" s="4">
        <v>55</v>
      </c>
      <c r="C30" s="4">
        <v>4</v>
      </c>
      <c r="D30" s="4" t="s">
        <v>8</v>
      </c>
      <c r="E30" s="5">
        <v>5000</v>
      </c>
      <c r="F30" s="4">
        <v>4</v>
      </c>
      <c r="G30" s="4" t="s">
        <v>7</v>
      </c>
    </row>
    <row r="31" spans="2:11" x14ac:dyDescent="0.2">
      <c r="B31" s="4">
        <v>23</v>
      </c>
      <c r="C31" s="4">
        <v>1</v>
      </c>
      <c r="D31" s="4" t="s">
        <v>6</v>
      </c>
      <c r="E31" s="5">
        <v>1890</v>
      </c>
      <c r="F31" s="4">
        <v>0</v>
      </c>
      <c r="G31" s="4" t="s">
        <v>7</v>
      </c>
    </row>
    <row r="32" spans="2:11" x14ac:dyDescent="0.2">
      <c r="B32" s="4">
        <v>27</v>
      </c>
      <c r="C32" s="4">
        <v>1</v>
      </c>
      <c r="D32" s="4" t="s">
        <v>6</v>
      </c>
      <c r="E32" s="5">
        <v>1950</v>
      </c>
      <c r="F32" s="4">
        <v>2</v>
      </c>
      <c r="G32" s="4" t="s">
        <v>10</v>
      </c>
    </row>
    <row r="33" spans="1:7" x14ac:dyDescent="0.2">
      <c r="B33" s="4">
        <v>30</v>
      </c>
      <c r="C33" s="4">
        <v>3</v>
      </c>
      <c r="D33" s="4" t="s">
        <v>6</v>
      </c>
      <c r="E33" s="5">
        <v>2100</v>
      </c>
      <c r="F33" s="4">
        <v>0</v>
      </c>
      <c r="G33" s="4" t="s">
        <v>7</v>
      </c>
    </row>
    <row r="34" spans="1:7" x14ac:dyDescent="0.2">
      <c r="A34" s="3"/>
    </row>
    <row r="35" spans="1:7" x14ac:dyDescent="0.2">
      <c r="A35" s="3"/>
    </row>
    <row r="36" spans="1:7" x14ac:dyDescent="0.2">
      <c r="A36" s="3"/>
    </row>
    <row r="37" spans="1:7" x14ac:dyDescent="0.2">
      <c r="A37" s="3"/>
    </row>
    <row r="38" spans="1:7" x14ac:dyDescent="0.2">
      <c r="A38" s="3"/>
    </row>
    <row r="39" spans="1:7" x14ac:dyDescent="0.2">
      <c r="A39" s="3"/>
    </row>
    <row r="40" spans="1:7" x14ac:dyDescent="0.2">
      <c r="A40" s="3"/>
    </row>
  </sheetData>
  <phoneticPr fontId="2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  <tableParts count="4">
    <tablePart r:id="rId3"/>
    <tablePart r:id="rId4"/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ACB497AEBEE942BE642C4DCB9F9B16" ma:contentTypeVersion="0" ma:contentTypeDescription="Crie um novo documento." ma:contentTypeScope="" ma:versionID="f8823309c65b18f4762867424eb7c1d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d2d35cd79d80d3b38601b74d693a05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D9D0FD-0D22-45C4-9F11-C29C99558CCD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9A69F00-E589-4733-96E5-E3FB19FF66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1729D2-0E50-4D20-BB45-4BC98AD254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Amostra</vt:lpstr>
    </vt:vector>
  </TitlesOfParts>
  <Manager/>
  <Company>Fatec São José do Rio Preto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Agronegócios</dc:creator>
  <cp:keywords/>
  <dc:description/>
  <cp:lastModifiedBy>Aluno</cp:lastModifiedBy>
  <cp:revision/>
  <dcterms:created xsi:type="dcterms:W3CDTF">2011-08-05T03:07:34Z</dcterms:created>
  <dcterms:modified xsi:type="dcterms:W3CDTF">2022-04-02T18:39:19Z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0x0101000AACB497AEBEE942BE642C4DCB9F9B16</vt:lpwstr>
  </property>
</Properties>
</file>