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3D Objects\sistem\properties\gatinhos\Estatistica\Tabelas\"/>
    </mc:Choice>
  </mc:AlternateContent>
  <xr:revisionPtr revIDLastSave="0" documentId="13_ncr:1_{F723023A-C903-4A48-878D-4E6954C82482}" xr6:coauthVersionLast="36" xr6:coauthVersionMax="36" xr10:uidLastSave="{00000000-0000-0000-0000-000000000000}"/>
  <bookViews>
    <workbookView xWindow="0" yWindow="0" windowWidth="19725" windowHeight="9675" activeTab="1" xr2:uid="{00000000-000D-0000-FFFF-FFFF00000000}"/>
  </bookViews>
  <sheets>
    <sheet name="Planilha1" sheetId="2" r:id="rId1"/>
    <sheet name="Amostra" sheetId="1" r:id="rId2"/>
  </sheets>
  <definedNames>
    <definedName name="_xlchart.v1.0" hidden="1">Amostra!$F$3:$F$36</definedName>
    <definedName name="_xlchart.v1.1" hidden="1">Amostra!$F$3:$F$36</definedName>
    <definedName name="_xlchart.v1.2" hidden="1">Amostra!$C$3:$C$36</definedName>
    <definedName name="_xlchart.v1.3" hidden="1">Amostra!$E$3:$E$36</definedName>
  </definedNames>
  <calcPr calcId="191028"/>
  <pivotCaches>
    <pivotCache cacheId="0" r:id="rId3"/>
  </pivotCaches>
</workbook>
</file>

<file path=xl/calcChain.xml><?xml version="1.0" encoding="utf-8"?>
<calcChain xmlns="http://schemas.openxmlformats.org/spreadsheetml/2006/main">
  <c r="E66" i="1" l="1"/>
  <c r="E65" i="1"/>
  <c r="E64" i="1" l="1"/>
  <c r="E63" i="1"/>
  <c r="E62" i="1"/>
  <c r="E59" i="1"/>
  <c r="E58" i="1"/>
  <c r="E57" i="1"/>
  <c r="E52" i="1"/>
  <c r="E54" i="1"/>
  <c r="E53" i="1"/>
  <c r="F49" i="1"/>
  <c r="E49" i="1"/>
  <c r="F45" i="1"/>
  <c r="E45" i="1"/>
  <c r="F40" i="1"/>
  <c r="E40" i="1"/>
  <c r="D49" i="1"/>
  <c r="C49" i="1"/>
  <c r="B49" i="1"/>
  <c r="D45" i="1"/>
  <c r="C45" i="1"/>
  <c r="B45" i="1"/>
  <c r="D40" i="1"/>
  <c r="C40" i="1"/>
  <c r="B40" i="1" l="1"/>
</calcChain>
</file>

<file path=xl/sharedStrings.xml><?xml version="1.0" encoding="utf-8"?>
<sst xmlns="http://schemas.openxmlformats.org/spreadsheetml/2006/main" count="162" uniqueCount="42">
  <si>
    <t>Sexo</t>
  </si>
  <si>
    <t>Idade</t>
  </si>
  <si>
    <t>Escolaridade</t>
  </si>
  <si>
    <t>Tempo de Serviço (anos)</t>
  </si>
  <si>
    <t>Salário R$</t>
  </si>
  <si>
    <t>M</t>
  </si>
  <si>
    <t>Médio</t>
  </si>
  <si>
    <t>Superior</t>
  </si>
  <si>
    <t>F</t>
  </si>
  <si>
    <t>Fundamental</t>
  </si>
  <si>
    <t>Total Geral</t>
  </si>
  <si>
    <t>FI</t>
  </si>
  <si>
    <t>FA</t>
  </si>
  <si>
    <t>%</t>
  </si>
  <si>
    <t>20-29</t>
  </si>
  <si>
    <t>30-39</t>
  </si>
  <si>
    <t>40-49</t>
  </si>
  <si>
    <t>50-59</t>
  </si>
  <si>
    <t>Contagem de Idade</t>
  </si>
  <si>
    <t>Contagem de Idade2</t>
  </si>
  <si>
    <t>1270-2270</t>
  </si>
  <si>
    <t>2270-3270</t>
  </si>
  <si>
    <t>3270-4270</t>
  </si>
  <si>
    <t>4270-5270</t>
  </si>
  <si>
    <t>5270-6270</t>
  </si>
  <si>
    <t>SEXO</t>
  </si>
  <si>
    <t>IDADE</t>
  </si>
  <si>
    <t>TEMPO DE SERVICO</t>
  </si>
  <si>
    <t>SALARIO</t>
  </si>
  <si>
    <t>ESCOLARIDADE</t>
  </si>
  <si>
    <t>Media</t>
  </si>
  <si>
    <t>Moda</t>
  </si>
  <si>
    <t>Mediana</t>
  </si>
  <si>
    <t>TEMPO DE SERVIÇO</t>
  </si>
  <si>
    <t>Variancia</t>
  </si>
  <si>
    <t>Desvio Padrao</t>
  </si>
  <si>
    <t>Q1</t>
  </si>
  <si>
    <t>Q2</t>
  </si>
  <si>
    <t>Q3</t>
  </si>
  <si>
    <t>SALÁRIO</t>
  </si>
  <si>
    <t>D1=P1</t>
  </si>
  <si>
    <t>D3=P95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</si>
</sst>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1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  <font>
      <b/>
      <sz val="10"/>
      <color theme="1"/>
      <name val="Arial"/>
    </font>
    <font>
      <b/>
      <sz val="10"/>
      <color theme="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062C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5" fillId="6" borderId="0" xfId="0" applyFont="1" applyFill="1"/>
    <xf numFmtId="0" fontId="5" fillId="6" borderId="0" xfId="0" applyFont="1" applyFill="1" applyAlignment="1">
      <alignment horizontal="left"/>
    </xf>
    <xf numFmtId="0" fontId="5" fillId="6" borderId="0" xfId="0" applyNumberFormat="1" applyFont="1" applyFill="1"/>
    <xf numFmtId="10" fontId="5" fillId="6" borderId="0" xfId="0" applyNumberFormat="1" applyFont="1" applyFill="1"/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NumberFormat="1" applyFont="1" applyFill="1"/>
    <xf numFmtId="10" fontId="5" fillId="3" borderId="0" xfId="0" applyNumberFormat="1" applyFont="1" applyFill="1"/>
    <xf numFmtId="0" fontId="3" fillId="4" borderId="0" xfId="0" applyFon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1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10" fontId="0" fillId="9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10" fontId="0" fillId="2" borderId="0" xfId="0" applyNumberFormat="1" applyFill="1"/>
    <xf numFmtId="0" fontId="0" fillId="10" borderId="0" xfId="0" applyFill="1" applyAlignment="1">
      <alignment horizontal="left"/>
    </xf>
    <xf numFmtId="0" fontId="0" fillId="10" borderId="0" xfId="0" applyNumberFormat="1" applyFill="1"/>
    <xf numFmtId="10" fontId="0" fillId="10" borderId="0" xfId="0" applyNumberFormat="1" applyFill="1"/>
    <xf numFmtId="164" fontId="0" fillId="11" borderId="0" xfId="0" applyNumberFormat="1" applyFill="1" applyAlignment="1">
      <alignment horizontal="left"/>
    </xf>
    <xf numFmtId="164" fontId="0" fillId="11" borderId="0" xfId="0" applyNumberFormat="1" applyFill="1"/>
    <xf numFmtId="10" fontId="0" fillId="11" borderId="0" xfId="0" applyNumberFormat="1" applyFill="1"/>
    <xf numFmtId="0" fontId="0" fillId="11" borderId="0" xfId="0" applyNumberFormat="1" applyFill="1"/>
    <xf numFmtId="0" fontId="0" fillId="12" borderId="0" xfId="0" applyFill="1" applyAlignment="1">
      <alignment horizontal="left"/>
    </xf>
    <xf numFmtId="0" fontId="0" fillId="12" borderId="0" xfId="0" applyNumberFormat="1" applyFill="1"/>
    <xf numFmtId="10" fontId="0" fillId="12" borderId="0" xfId="0" applyNumberFormat="1" applyFill="1"/>
    <xf numFmtId="0" fontId="6" fillId="0" borderId="0" xfId="0" applyFont="1"/>
    <xf numFmtId="0" fontId="7" fillId="4" borderId="2" xfId="0" applyFont="1" applyFill="1" applyBorder="1" applyAlignment="1">
      <alignment horizontal="left"/>
    </xf>
    <xf numFmtId="0" fontId="7" fillId="4" borderId="2" xfId="0" applyNumberFormat="1" applyFont="1" applyFill="1" applyBorder="1"/>
    <xf numFmtId="0" fontId="8" fillId="4" borderId="1" xfId="0" applyFont="1" applyFill="1" applyBorder="1"/>
    <xf numFmtId="0" fontId="9" fillId="8" borderId="0" xfId="0" applyFont="1" applyFill="1"/>
    <xf numFmtId="0" fontId="9" fillId="8" borderId="0" xfId="0" applyNumberFormat="1" applyFont="1" applyFill="1"/>
    <xf numFmtId="10" fontId="9" fillId="8" borderId="0" xfId="0" applyNumberFormat="1" applyFont="1" applyFill="1"/>
    <xf numFmtId="2" fontId="9" fillId="8" borderId="0" xfId="0" applyNumberFormat="1" applyFont="1" applyFill="1" applyAlignment="1">
      <alignment horizontal="left"/>
    </xf>
    <xf numFmtId="0" fontId="10" fillId="8" borderId="1" xfId="0" applyFont="1" applyFill="1" applyBorder="1"/>
    <xf numFmtId="2" fontId="10" fillId="8" borderId="2" xfId="0" applyNumberFormat="1" applyFont="1" applyFill="1" applyBorder="1" applyAlignment="1">
      <alignment horizontal="left"/>
    </xf>
    <xf numFmtId="0" fontId="10" fillId="8" borderId="2" xfId="0" applyNumberFormat="1" applyFont="1" applyFill="1" applyBorder="1"/>
    <xf numFmtId="0" fontId="9" fillId="7" borderId="0" xfId="0" applyFont="1" applyFill="1"/>
    <xf numFmtId="0" fontId="9" fillId="7" borderId="0" xfId="0" applyNumberFormat="1" applyFont="1" applyFill="1"/>
    <xf numFmtId="10" fontId="9" fillId="7" borderId="0" xfId="0" applyNumberFormat="1" applyFont="1" applyFill="1"/>
    <xf numFmtId="0" fontId="9" fillId="7" borderId="0" xfId="0" applyFont="1" applyFill="1" applyAlignment="1">
      <alignment horizontal="left"/>
    </xf>
    <xf numFmtId="0" fontId="10" fillId="7" borderId="1" xfId="0" applyFont="1" applyFill="1" applyBorder="1"/>
    <xf numFmtId="0" fontId="10" fillId="7" borderId="2" xfId="0" applyFont="1" applyFill="1" applyBorder="1" applyAlignment="1">
      <alignment horizontal="left"/>
    </xf>
    <xf numFmtId="0" fontId="10" fillId="7" borderId="2" xfId="0" applyNumberFormat="1" applyFont="1" applyFill="1" applyBorder="1"/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right" vertical="center" wrapText="1"/>
    </xf>
    <xf numFmtId="0" fontId="12" fillId="6" borderId="10" xfId="0" applyFont="1" applyFill="1" applyBorder="1" applyAlignment="1">
      <alignment horizontal="right" vertical="center" wrapText="1"/>
    </xf>
    <xf numFmtId="0" fontId="12" fillId="5" borderId="10" xfId="0" applyFont="1" applyFill="1" applyBorder="1" applyAlignment="1">
      <alignment horizontal="right" vertical="center" wrapText="1"/>
    </xf>
    <xf numFmtId="0" fontId="12" fillId="13" borderId="10" xfId="0" applyFont="1" applyFill="1" applyBorder="1" applyAlignment="1">
      <alignment horizontal="right" vertical="center" wrapText="1"/>
    </xf>
    <xf numFmtId="0" fontId="13" fillId="4" borderId="11" xfId="0" applyFont="1" applyFill="1" applyBorder="1" applyAlignment="1">
      <alignment horizontal="right" vertical="center" wrapText="1"/>
    </xf>
    <xf numFmtId="0" fontId="11" fillId="14" borderId="0" xfId="0" applyFont="1" applyFill="1" applyAlignment="1">
      <alignment horizontal="right" wrapText="1"/>
    </xf>
    <xf numFmtId="0" fontId="11" fillId="14" borderId="0" xfId="0" applyFont="1" applyFill="1" applyAlignment="1">
      <alignment horizontal="right"/>
    </xf>
    <xf numFmtId="0" fontId="11" fillId="14" borderId="8" xfId="0" applyFont="1" applyFill="1" applyBorder="1" applyAlignment="1">
      <alignment horizontal="right"/>
    </xf>
    <xf numFmtId="2" fontId="11" fillId="14" borderId="8" xfId="1" applyNumberFormat="1" applyFont="1" applyFill="1" applyBorder="1" applyAlignment="1">
      <alignment horizontal="right"/>
    </xf>
    <xf numFmtId="0" fontId="11" fillId="14" borderId="3" xfId="0" applyFont="1" applyFill="1" applyBorder="1" applyAlignment="1">
      <alignment horizontal="right"/>
    </xf>
    <xf numFmtId="2" fontId="11" fillId="14" borderId="3" xfId="1" applyNumberFormat="1" applyFont="1" applyFill="1" applyBorder="1" applyAlignment="1">
      <alignment horizontal="right"/>
    </xf>
    <xf numFmtId="2" fontId="11" fillId="14" borderId="0" xfId="0" applyNumberFormat="1" applyFont="1" applyFill="1" applyAlignment="1">
      <alignment horizontal="right"/>
    </xf>
    <xf numFmtId="0" fontId="4" fillId="3" borderId="3" xfId="0" applyFont="1" applyFill="1" applyBorder="1" applyAlignment="1">
      <alignment horizontal="right"/>
    </xf>
    <xf numFmtId="1" fontId="11" fillId="14" borderId="0" xfId="0" applyNumberFormat="1" applyFont="1" applyFill="1" applyAlignment="1">
      <alignment horizontal="right"/>
    </xf>
    <xf numFmtId="0" fontId="11" fillId="14" borderId="9" xfId="0" applyFont="1" applyFill="1" applyBorder="1" applyAlignment="1">
      <alignment horizontal="right"/>
    </xf>
    <xf numFmtId="0" fontId="11" fillId="14" borderId="11" xfId="0" applyFont="1" applyFill="1" applyBorder="1" applyAlignment="1">
      <alignment horizontal="right"/>
    </xf>
    <xf numFmtId="0" fontId="15" fillId="17" borderId="7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left"/>
    </xf>
    <xf numFmtId="0" fontId="12" fillId="13" borderId="10" xfId="0" applyFont="1" applyFill="1" applyBorder="1" applyAlignment="1">
      <alignment horizontal="left"/>
    </xf>
    <xf numFmtId="0" fontId="12" fillId="13" borderId="11" xfId="0" applyFont="1" applyFill="1" applyBorder="1" applyAlignment="1">
      <alignment horizontal="left"/>
    </xf>
    <xf numFmtId="0" fontId="12" fillId="15" borderId="9" xfId="0" applyFont="1" applyFill="1" applyBorder="1" applyAlignment="1">
      <alignment horizontal="left"/>
    </xf>
    <xf numFmtId="0" fontId="12" fillId="15" borderId="10" xfId="0" applyFont="1" applyFill="1" applyBorder="1" applyAlignment="1">
      <alignment horizontal="left"/>
    </xf>
    <xf numFmtId="0" fontId="12" fillId="15" borderId="11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0" fontId="12" fillId="6" borderId="9" xfId="0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0" fontId="12" fillId="4" borderId="11" xfId="0" applyFont="1" applyFill="1" applyBorder="1" applyAlignment="1">
      <alignment horizontal="left"/>
    </xf>
    <xf numFmtId="0" fontId="12" fillId="16" borderId="9" xfId="0" applyFont="1" applyFill="1" applyBorder="1" applyAlignment="1">
      <alignment horizontal="left"/>
    </xf>
    <xf numFmtId="0" fontId="12" fillId="16" borderId="10" xfId="0" applyFont="1" applyFill="1" applyBorder="1" applyAlignment="1">
      <alignment horizontal="left"/>
    </xf>
    <xf numFmtId="0" fontId="12" fillId="16" borderId="11" xfId="0" applyFont="1" applyFill="1" applyBorder="1" applyAlignment="1">
      <alignment horizontal="left"/>
    </xf>
    <xf numFmtId="0" fontId="12" fillId="18" borderId="9" xfId="0" applyFont="1" applyFill="1" applyBorder="1" applyAlignment="1">
      <alignment horizontal="left"/>
    </xf>
    <xf numFmtId="0" fontId="12" fillId="18" borderId="10" xfId="0" applyFont="1" applyFill="1" applyBorder="1" applyAlignment="1">
      <alignment horizontal="left"/>
    </xf>
    <xf numFmtId="0" fontId="12" fillId="18" borderId="11" xfId="0" applyFont="1" applyFill="1" applyBorder="1" applyAlignment="1">
      <alignment horizontal="left"/>
    </xf>
    <xf numFmtId="0" fontId="12" fillId="19" borderId="9" xfId="0" applyFont="1" applyFill="1" applyBorder="1" applyAlignment="1">
      <alignment horizontal="left"/>
    </xf>
    <xf numFmtId="0" fontId="12" fillId="19" borderId="10" xfId="0" applyFont="1" applyFill="1" applyBorder="1" applyAlignment="1">
      <alignment horizontal="left"/>
    </xf>
    <xf numFmtId="0" fontId="12" fillId="19" borderId="11" xfId="0" applyFont="1" applyFill="1" applyBorder="1" applyAlignment="1">
      <alignment horizontal="left"/>
    </xf>
    <xf numFmtId="0" fontId="15" fillId="20" borderId="9" xfId="0" applyFont="1" applyFill="1" applyBorder="1" applyAlignment="1">
      <alignment horizontal="left"/>
    </xf>
    <xf numFmtId="0" fontId="15" fillId="20" borderId="10" xfId="0" applyFont="1" applyFill="1" applyBorder="1" applyAlignment="1">
      <alignment horizontal="left"/>
    </xf>
    <xf numFmtId="0" fontId="15" fillId="20" borderId="11" xfId="0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53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numFmt numFmtId="164" formatCode="_(&quot;R$ &quot;* #,##0.00_);_(&quot;R$ &quot;* \(#,##0.00\);_(&quot;R$ &quot;* &quot;-&quot;??_);_(@_)"/>
    </dxf>
    <dxf>
      <numFmt numFmtId="164" formatCode="_(&quot;R$ &quot;* #,##0.00_);_(&quot;R$ &quot;* \(#,##0.00\);_(&quot;R$ &quot;* &quot;-&quot;??_);_(@_)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 patternType="solid">
          <bgColor rgb="FFFFFF66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</dxfs>
  <tableStyles count="0" defaultTableStyle="TableStyleMedium2" defaultPivotStyle="PivotStyleLight16"/>
  <colors>
    <mruColors>
      <color rgb="FFF062C7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Medidas Separatrizes.xlsx]Planilha1!Tabela dinâmica1</c:name>
    <c:fmtId val="0"/>
  </c:pivotSource>
  <c:chart>
    <c:title>
      <c:layout>
        <c:manualLayout>
          <c:xMode val="edge"/>
          <c:yMode val="edge"/>
          <c:x val="0.47958974358974349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FI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C-4D23-8111-4938B5393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FC-4D23-8111-4938B53932E2}"/>
              </c:ext>
            </c:extLst>
          </c:dPt>
          <c:cat>
            <c:strRef>
              <c:f>Planilha1!$A$2:$A$4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Planilha1!$B$2:$B$4</c:f>
              <c:numCache>
                <c:formatCode>General</c:formatCode>
                <c:ptCount val="2"/>
                <c:pt idx="0">
                  <c:v>15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E-4371-8F3D-7893E5DA5C9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FC-4D23-8111-4938B5393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FC-4D23-8111-4938B53932E2}"/>
              </c:ext>
            </c:extLst>
          </c:dPt>
          <c:cat>
            <c:strRef>
              <c:f>Planilha1!$A$2:$A$4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Planilha1!$C$2:$C$4</c:f>
              <c:numCache>
                <c:formatCode>0.00%</c:formatCode>
                <c:ptCount val="2"/>
                <c:pt idx="0">
                  <c:v>0.44117647058823528</c:v>
                </c:pt>
                <c:pt idx="1">
                  <c:v>0.55882352941176472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E-4371-8F3D-7893E5DA5C9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FC-4D23-8111-4938B5393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FC-4D23-8111-4938B53932E2}"/>
              </c:ext>
            </c:extLst>
          </c:dPt>
          <c:cat>
            <c:strRef>
              <c:f>Planilha1!$A$2:$A$4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Planilha1!$D$2:$D$4</c:f>
              <c:numCache>
                <c:formatCode>General</c:formatCode>
                <c:ptCount val="2"/>
                <c:pt idx="0">
                  <c:v>15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E-4371-8F3D-7893E5DA5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Planilha1!$G$41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Planilha1!$F$42:$F$46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Total Geral</c:v>
                </c:pt>
              </c:strCache>
            </c:strRef>
          </c:cat>
          <c:val>
            <c:numRef>
              <c:f>Planilha1!$G$42:$G$46</c:f>
              <c:numCache>
                <c:formatCode>General</c:formatCode>
                <c:ptCount val="5"/>
                <c:pt idx="0">
                  <c:v>17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D-4444-9246-16EAD35D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439087"/>
        <c:axId val="1721907487"/>
      </c:lineChart>
      <c:catAx>
        <c:axId val="17414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907487"/>
        <c:crosses val="autoZero"/>
        <c:auto val="1"/>
        <c:lblAlgn val="ctr"/>
        <c:lblOffset val="100"/>
        <c:noMultiLvlLbl val="0"/>
      </c:catAx>
      <c:valAx>
        <c:axId val="17219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43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Medidas Separatrizes.xlsx]Planilha1!Tabela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Planilha1!$B$2:$B$4</c:f>
              <c:numCache>
                <c:formatCode>General</c:formatCode>
                <c:ptCount val="2"/>
                <c:pt idx="0">
                  <c:v>15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AF2-B62E-8E17014F233A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Planilha1!$C$2:$C$4</c:f>
              <c:numCache>
                <c:formatCode>0.00%</c:formatCode>
                <c:ptCount val="2"/>
                <c:pt idx="0">
                  <c:v>0.44117647058823528</c:v>
                </c:pt>
                <c:pt idx="1">
                  <c:v>0.55882352941176472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AF2-B62E-8E17014F233A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Planilha1!$D$2:$D$4</c:f>
              <c:numCache>
                <c:formatCode>General</c:formatCode>
                <c:ptCount val="2"/>
                <c:pt idx="0">
                  <c:v>15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F9-4AF2-B62E-8E17014F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691296"/>
        <c:axId val="2123547952"/>
      </c:barChart>
      <c:catAx>
        <c:axId val="202169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547952"/>
        <c:crosses val="autoZero"/>
        <c:auto val="1"/>
        <c:lblAlgn val="ctr"/>
        <c:lblOffset val="100"/>
        <c:noMultiLvlLbl val="0"/>
      </c:catAx>
      <c:valAx>
        <c:axId val="21235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16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Medidas Separatrizes.xlsx]Planilha1!Tabela dinâmica16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Planilha1!$L$1</c:f>
              <c:strCache>
                <c:ptCount val="1"/>
                <c:pt idx="0">
                  <c:v>FI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6A-47C7-B22C-14185827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6A-47C7-B22C-141858274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6A-47C7-B22C-14185827484D}"/>
              </c:ext>
            </c:extLst>
          </c:dPt>
          <c:cat>
            <c:strRef>
              <c:f>Planilha1!$K$2:$K$5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Planilha1!$L$2:$L$5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32D-AF1D-B911FD8BCEB9}"/>
            </c:ext>
          </c:extLst>
        </c:ser>
        <c:ser>
          <c:idx val="1"/>
          <c:order val="1"/>
          <c:tx>
            <c:strRef>
              <c:f>Planilha1!$M$1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6A-47C7-B22C-14185827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6A-47C7-B22C-141858274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6A-47C7-B22C-14185827484D}"/>
              </c:ext>
            </c:extLst>
          </c:dPt>
          <c:cat>
            <c:strRef>
              <c:f>Planilha1!$K$2:$K$5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Planilha1!$M$2:$M$5</c:f>
              <c:numCache>
                <c:formatCode>0.00%</c:formatCode>
                <c:ptCount val="3"/>
                <c:pt idx="0">
                  <c:v>0.14705882352941177</c:v>
                </c:pt>
                <c:pt idx="1">
                  <c:v>0.52941176470588236</c:v>
                </c:pt>
                <c:pt idx="2">
                  <c:v>0.3235294117647059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32D-AF1D-B911FD8BCEB9}"/>
            </c:ext>
          </c:extLst>
        </c:ser>
        <c:ser>
          <c:idx val="2"/>
          <c:order val="2"/>
          <c:tx>
            <c:strRef>
              <c:f>Planilha1!$N$1</c:f>
              <c:strCache>
                <c:ptCount val="1"/>
                <c:pt idx="0">
                  <c:v>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6A-47C7-B22C-14185827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6A-47C7-B22C-141858274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86A-47C7-B22C-14185827484D}"/>
              </c:ext>
            </c:extLst>
          </c:dPt>
          <c:cat>
            <c:strRef>
              <c:f>Planilha1!$K$2:$K$5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Planilha1!$N$2:$N$5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7-432D-AF1D-B911FD8B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- Medidas Separatrizes.xlsx]Planilha1!Tabela dinâmica16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Planilha1!$L$1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Planilha1!$K$2:$K$5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Planilha1!$L$2:$L$5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2-4285-8474-F04E1F0659D7}"/>
            </c:ext>
          </c:extLst>
        </c:ser>
        <c:ser>
          <c:idx val="1"/>
          <c:order val="1"/>
          <c:tx>
            <c:strRef>
              <c:f>Planilha1!$M$1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Planilha1!$K$2:$K$5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Planilha1!$M$2:$M$5</c:f>
              <c:numCache>
                <c:formatCode>0.00%</c:formatCode>
                <c:ptCount val="3"/>
                <c:pt idx="0">
                  <c:v>0.14705882352941177</c:v>
                </c:pt>
                <c:pt idx="1">
                  <c:v>0.52941176470588236</c:v>
                </c:pt>
                <c:pt idx="2">
                  <c:v>0.3235294117647059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2-4285-8474-F04E1F0659D7}"/>
            </c:ext>
          </c:extLst>
        </c:ser>
        <c:ser>
          <c:idx val="2"/>
          <c:order val="2"/>
          <c:tx>
            <c:strRef>
              <c:f>Planilha1!$N$1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Planilha1!$K$2:$K$5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Planilha1!$N$2:$N$5</c:f>
              <c:numCache>
                <c:formatCode>General</c:formatCode>
                <c:ptCount val="3"/>
                <c:pt idx="0">
                  <c:v>5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2-4285-8474-F04E1F065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6045808"/>
        <c:axId val="2017874736"/>
      </c:barChart>
      <c:catAx>
        <c:axId val="212604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7874736"/>
        <c:crosses val="autoZero"/>
        <c:auto val="1"/>
        <c:lblAlgn val="ctr"/>
        <c:lblOffset val="100"/>
        <c:noMultiLvlLbl val="0"/>
      </c:catAx>
      <c:valAx>
        <c:axId val="20178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0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Planilha1!$P$43:$Q$43</c:f>
              <c:strCache>
                <c:ptCount val="2"/>
                <c:pt idx="0">
                  <c:v>TEMPO DE SERVICO</c:v>
                </c:pt>
                <c:pt idx="1">
                  <c:v>FI</c:v>
                </c:pt>
              </c:strCache>
            </c:strRef>
          </c:cat>
          <c:val>
            <c:numRef>
              <c:f>Planilha1!$P$44:$Q$44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3B4-88C5-4AE1C4EAAB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Planilha1!$P$43:$Q$43</c:f>
              <c:strCache>
                <c:ptCount val="2"/>
                <c:pt idx="0">
                  <c:v>TEMPO DE SERVICO</c:v>
                </c:pt>
                <c:pt idx="1">
                  <c:v>FI</c:v>
                </c:pt>
              </c:strCache>
            </c:strRef>
          </c:cat>
          <c:val>
            <c:numRef>
              <c:f>Planilha1!$P$45:$Q$45</c:f>
              <c:numCache>
                <c:formatCode>General</c:formatCode>
                <c:ptCount val="2"/>
                <c:pt idx="0">
                  <c:v>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3B4-88C5-4AE1C4EAAB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Planilha1!$P$43:$Q$43</c:f>
              <c:strCache>
                <c:ptCount val="2"/>
                <c:pt idx="0">
                  <c:v>TEMPO DE SERVICO</c:v>
                </c:pt>
                <c:pt idx="1">
                  <c:v>FI</c:v>
                </c:pt>
              </c:strCache>
            </c:strRef>
          </c:cat>
          <c:val>
            <c:numRef>
              <c:f>Planilha1!$P$46:$Q$46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B9-43B4-88C5-4AE1C4EAAB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Planilha1!$P$43:$Q$43</c:f>
              <c:strCache>
                <c:ptCount val="2"/>
                <c:pt idx="0">
                  <c:v>TEMPO DE SERVICO</c:v>
                </c:pt>
                <c:pt idx="1">
                  <c:v>FI</c:v>
                </c:pt>
              </c:strCache>
            </c:strRef>
          </c:cat>
          <c:val>
            <c:numRef>
              <c:f>Planilha1!$P$47:$Q$47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B9-43B4-88C5-4AE1C4EAABC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Planilha1!$P$43:$Q$43</c:f>
              <c:strCache>
                <c:ptCount val="2"/>
                <c:pt idx="0">
                  <c:v>TEMPO DE SERVICO</c:v>
                </c:pt>
                <c:pt idx="1">
                  <c:v>FI</c:v>
                </c:pt>
              </c:strCache>
            </c:strRef>
          </c:cat>
          <c:val>
            <c:numRef>
              <c:f>Planilha1!$P$48:$Q$48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9-43B4-88C5-4AE1C4EAABC3}"/>
            </c:ext>
          </c:extLst>
        </c:ser>
        <c:ser>
          <c:idx val="5"/>
          <c:order val="5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Planilha1!$P$43:$Q$43</c:f>
              <c:strCache>
                <c:ptCount val="2"/>
                <c:pt idx="0">
                  <c:v>TEMPO DE SERVICO</c:v>
                </c:pt>
                <c:pt idx="1">
                  <c:v>FI</c:v>
                </c:pt>
              </c:strCache>
            </c:strRef>
          </c:cat>
          <c:val>
            <c:numRef>
              <c:f>Planilha1!$P$49:$Q$49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B9-43B4-88C5-4AE1C4EA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15337823"/>
        <c:axId val="1619853631"/>
      </c:barChart>
      <c:catAx>
        <c:axId val="16153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9853631"/>
        <c:crosses val="autoZero"/>
        <c:auto val="1"/>
        <c:lblAlgn val="ctr"/>
        <c:lblOffset val="100"/>
        <c:noMultiLvlLbl val="0"/>
      </c:catAx>
      <c:valAx>
        <c:axId val="16198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33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Planilha1!$Q$43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Planilha1!$P$44:$P$49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Total Geral</c:v>
                </c:pt>
              </c:strCache>
            </c:strRef>
          </c:cat>
          <c:val>
            <c:numRef>
              <c:f>Planilha1!$Q$44:$Q$49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9-41B1-AFD7-B6F0A5C4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408399"/>
        <c:axId val="1725381823"/>
      </c:lineChart>
      <c:catAx>
        <c:axId val="1748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5381823"/>
        <c:crosses val="autoZero"/>
        <c:auto val="1"/>
        <c:lblAlgn val="ctr"/>
        <c:lblOffset val="100"/>
        <c:noMultiLvlLbl val="0"/>
      </c:catAx>
      <c:valAx>
        <c:axId val="1725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40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Planilha1!$U$44</c:f>
              <c:strCache>
                <c:ptCount val="1"/>
                <c:pt idx="0">
                  <c:v> 1270-2270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Planilha1!$V$44</c:f>
              <c:numCache>
                <c:formatCode>_("R$ "* #,##0.00_);_("R$ "* \(#,##0.00\);_("R$ "* "-"??_);_(@_)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D-4F00-8BD5-116B504F2382}"/>
            </c:ext>
          </c:extLst>
        </c:ser>
        <c:ser>
          <c:idx val="1"/>
          <c:order val="1"/>
          <c:tx>
            <c:strRef>
              <c:f>Planilha1!$U$45</c:f>
              <c:strCache>
                <c:ptCount val="1"/>
                <c:pt idx="0">
                  <c:v> 2270-3270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Planilha1!$V$45</c:f>
              <c:numCache>
                <c:formatCode>_("R$ "* #,##0.00_);_("R$ "* \(#,##0.00\);_("R$ "* "-"??_);_(@_)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D-4F00-8BD5-116B504F2382}"/>
            </c:ext>
          </c:extLst>
        </c:ser>
        <c:ser>
          <c:idx val="2"/>
          <c:order val="2"/>
          <c:tx>
            <c:strRef>
              <c:f>Planilha1!$U$46</c:f>
              <c:strCache>
                <c:ptCount val="1"/>
                <c:pt idx="0">
                  <c:v> 3270-4270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Planilha1!$V$46</c:f>
              <c:numCache>
                <c:formatCode>_("R$ "* #,##0.00_);_("R$ "* \(#,##0.00\);_("R$ "* "-"??_);_(@_)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D-4F00-8BD5-116B504F2382}"/>
            </c:ext>
          </c:extLst>
        </c:ser>
        <c:ser>
          <c:idx val="3"/>
          <c:order val="3"/>
          <c:tx>
            <c:strRef>
              <c:f>Planilha1!$U$47</c:f>
              <c:strCache>
                <c:ptCount val="1"/>
                <c:pt idx="0">
                  <c:v> 4270-5270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Planilha1!$V$47</c:f>
              <c:numCache>
                <c:formatCode>_("R$ "* #,##0.00_);_("R$ "* \(#,##0.00\);_("R$ "*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D-4F00-8BD5-116B504F2382}"/>
            </c:ext>
          </c:extLst>
        </c:ser>
        <c:ser>
          <c:idx val="4"/>
          <c:order val="4"/>
          <c:tx>
            <c:strRef>
              <c:f>Planilha1!$U$48</c:f>
              <c:strCache>
                <c:ptCount val="1"/>
                <c:pt idx="0">
                  <c:v> 5270-6270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Planilha1!$V$48</c:f>
              <c:numCache>
                <c:formatCode>_("R$ "* #,##0.00_);_("R$ "* \(#,##0.00\);_("R$ "*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D-4F00-8BD5-116B504F2382}"/>
            </c:ext>
          </c:extLst>
        </c:ser>
        <c:ser>
          <c:idx val="5"/>
          <c:order val="5"/>
          <c:tx>
            <c:strRef>
              <c:f>Planilha1!$U$49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Planilha1!$V$49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D-4F00-8BD5-116B504F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417199"/>
        <c:axId val="1748834351"/>
      </c:barChart>
      <c:catAx>
        <c:axId val="17484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834351"/>
        <c:crosses val="autoZero"/>
        <c:auto val="1"/>
        <c:lblAlgn val="ctr"/>
        <c:lblOffset val="100"/>
        <c:noMultiLvlLbl val="0"/>
      </c:catAx>
      <c:valAx>
        <c:axId val="17488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84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Planilha1!$V$43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Planilha1!$U$44:$U$49</c:f>
              <c:strCache>
                <c:ptCount val="6"/>
                <c:pt idx="0">
                  <c:v> 1270-2270 </c:v>
                </c:pt>
                <c:pt idx="1">
                  <c:v> 2270-3270 </c:v>
                </c:pt>
                <c:pt idx="2">
                  <c:v> 3270-4270 </c:v>
                </c:pt>
                <c:pt idx="3">
                  <c:v> 4270-5270 </c:v>
                </c:pt>
                <c:pt idx="4">
                  <c:v> 5270-6270 </c:v>
                </c:pt>
                <c:pt idx="5">
                  <c:v>Total Geral</c:v>
                </c:pt>
              </c:strCache>
            </c:strRef>
          </c:cat>
          <c:val>
            <c:numRef>
              <c:f>Planilha1!$V$44:$V$49</c:f>
              <c:numCache>
                <c:formatCode>_("R$ "* #,##0.00_);_("R$ "* \(#,##0.00\);_("R$ "* "-"??_);_(@_)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8-4516-9654-19ECB548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33855"/>
        <c:axId val="1848974367"/>
      </c:lineChart>
      <c:catAx>
        <c:axId val="18534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8974367"/>
        <c:crosses val="autoZero"/>
        <c:auto val="1"/>
        <c:lblAlgn val="ctr"/>
        <c:lblOffset val="100"/>
        <c:noMultiLvlLbl val="0"/>
      </c:catAx>
      <c:valAx>
        <c:axId val="18489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 &quot;* #,##0.00_);_(&quot;R$ &quot;* \(#,##0.00\);_(&quot;R$ 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43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Planilha1!$F$42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Planilha1!$G$41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Planilha1!$G$42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4997-AA17-42844CACDC71}"/>
            </c:ext>
          </c:extLst>
        </c:ser>
        <c:ser>
          <c:idx val="1"/>
          <c:order val="1"/>
          <c:tx>
            <c:strRef>
              <c:f>Planilha1!$F$43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Planilha1!$G$41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Planilha1!$G$43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D-4997-AA17-42844CACDC71}"/>
            </c:ext>
          </c:extLst>
        </c:ser>
        <c:ser>
          <c:idx val="2"/>
          <c:order val="2"/>
          <c:tx>
            <c:strRef>
              <c:f>Planilha1!$F$44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Planilha1!$G$41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Planilha1!$G$44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D-4997-AA17-42844CACDC71}"/>
            </c:ext>
          </c:extLst>
        </c:ser>
        <c:ser>
          <c:idx val="3"/>
          <c:order val="3"/>
          <c:tx>
            <c:strRef>
              <c:f>Planilha1!$F$45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Planilha1!$G$41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Planilha1!$G$45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D-4997-AA17-42844CACDC71}"/>
            </c:ext>
          </c:extLst>
        </c:ser>
        <c:ser>
          <c:idx val="4"/>
          <c:order val="4"/>
          <c:tx>
            <c:strRef>
              <c:f>Planilha1!$F$46</c:f>
              <c:strCache>
                <c:ptCount val="1"/>
                <c:pt idx="0">
                  <c:v>Total Geral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Planilha1!$G$41</c:f>
              <c:strCache>
                <c:ptCount val="1"/>
                <c:pt idx="0">
                  <c:v>FI</c:v>
                </c:pt>
              </c:strCache>
            </c:strRef>
          </c:cat>
          <c:val>
            <c:numRef>
              <c:f>Planilha1!$G$46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D-4997-AA17-42844CAC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898847"/>
        <c:axId val="1716978031"/>
      </c:barChart>
      <c:catAx>
        <c:axId val="172189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978031"/>
        <c:crosses val="autoZero"/>
        <c:auto val="1"/>
        <c:lblAlgn val="ctr"/>
        <c:lblOffset val="100"/>
        <c:noMultiLvlLbl val="0"/>
      </c:catAx>
      <c:valAx>
        <c:axId val="17169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9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</a:t>
          </a:r>
        </a:p>
      </cx:txPr>
    </cx:title>
    <cx:plotArea>
      <cx:plotAreaRegion>
        <cx:series layoutId="boxWhisker" uniqueId="{94881AC1-B6CA-41DF-8630-B38A7365D65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973A2BEC-6522-4311-9294-FFD37939D46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58389132-496D-4E44-B69B-5F58081B92F3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9525</xdr:rowOff>
    </xdr:from>
    <xdr:to>
      <xdr:col>4</xdr:col>
      <xdr:colOff>9525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C9E576-3D28-4363-86E1-59FEEF42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14288</xdr:colOff>
      <xdr:row>20</xdr:row>
      <xdr:rowOff>161924</xdr:rowOff>
    </xdr:from>
    <xdr:to>
      <xdr:col>4</xdr:col>
      <xdr:colOff>0</xdr:colOff>
      <xdr:row>38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1A57EA-A49B-48D5-ABCD-F7564601F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5</xdr:row>
      <xdr:rowOff>19050</xdr:rowOff>
    </xdr:from>
    <xdr:to>
      <xdr:col>14</xdr:col>
      <xdr:colOff>0</xdr:colOff>
      <xdr:row>22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C7C607-68C5-4E83-A0DE-D74277BC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22</xdr:row>
      <xdr:rowOff>9525</xdr:rowOff>
    </xdr:from>
    <xdr:to>
      <xdr:col>14</xdr:col>
      <xdr:colOff>0</xdr:colOff>
      <xdr:row>39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317D7A-62A2-43D0-A82B-81CE684E9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590550</xdr:colOff>
      <xdr:row>7</xdr:row>
      <xdr:rowOff>19050</xdr:rowOff>
    </xdr:from>
    <xdr:to>
      <xdr:col>18</xdr:col>
      <xdr:colOff>1628775</xdr:colOff>
      <xdr:row>24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88EAD-1A4C-473E-B752-1369D5CF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604836</xdr:colOff>
      <xdr:row>24</xdr:row>
      <xdr:rowOff>19050</xdr:rowOff>
    </xdr:from>
    <xdr:to>
      <xdr:col>18</xdr:col>
      <xdr:colOff>1619249</xdr:colOff>
      <xdr:row>41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4ED6B8-C0FD-436D-ACAB-6FDD0CD6F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4762</xdr:colOff>
      <xdr:row>7</xdr:row>
      <xdr:rowOff>9525</xdr:rowOff>
    </xdr:from>
    <xdr:to>
      <xdr:col>24</xdr:col>
      <xdr:colOff>0</xdr:colOff>
      <xdr:row>24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EA7C144-27EC-4553-AF09-2680A80D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14287</xdr:colOff>
      <xdr:row>24</xdr:row>
      <xdr:rowOff>0</xdr:rowOff>
    </xdr:from>
    <xdr:to>
      <xdr:col>24</xdr:col>
      <xdr:colOff>0</xdr:colOff>
      <xdr:row>40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F604BD-1285-4F36-9C88-98A89611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4762</xdr:colOff>
      <xdr:row>6</xdr:row>
      <xdr:rowOff>9525</xdr:rowOff>
    </xdr:from>
    <xdr:to>
      <xdr:col>9</xdr:col>
      <xdr:colOff>0</xdr:colOff>
      <xdr:row>23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07AE0EA-AC07-43E1-BDB6-4B3422FC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14287</xdr:colOff>
      <xdr:row>22</xdr:row>
      <xdr:rowOff>152400</xdr:rowOff>
    </xdr:from>
    <xdr:to>
      <xdr:col>8</xdr:col>
      <xdr:colOff>1266825</xdr:colOff>
      <xdr:row>38</xdr:row>
      <xdr:rowOff>142875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4B8FC6-03A1-4A46-8E44-FF450DF03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63363</xdr:colOff>
      <xdr:row>11</xdr:row>
      <xdr:rowOff>63364</xdr:rowOff>
    </xdr:from>
    <xdr:to>
      <xdr:col>14</xdr:col>
      <xdr:colOff>317500</xdr:colOff>
      <xdr:row>30</xdr:row>
      <xdr:rowOff>38100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61BAD78-E0F6-478A-80AE-6600B6800C1C}"/>
            </a:ext>
          </a:extLst>
        </xdr:cNvPr>
        <xdr:cNvSpPr/>
      </xdr:nvSpPr>
      <xdr:spPr>
        <a:xfrm>
          <a:off x="8737463" y="2336664"/>
          <a:ext cx="6578737" cy="3594236"/>
        </a:xfrm>
        <a:prstGeom prst="rect">
          <a:avLst/>
        </a:prstGeom>
        <a:solidFill>
          <a:schemeClr val="bg2">
            <a:lumMod val="1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>
            <a:lnSpc>
              <a:spcPts val="1400"/>
            </a:lnSpc>
          </a:pPr>
          <a:r>
            <a:rPr lang="pt-BR" sz="12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Considere os dados sobre os funcionários da Empresa JJ e-Commerce LTDA (Dados fictícios)</a:t>
          </a:r>
        </a:p>
        <a:p>
          <a:pPr lvl="0">
            <a:lnSpc>
              <a:spcPts val="1400"/>
            </a:lnSpc>
          </a:pPr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Classifique as variáveis da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tabela em qualitativa (nominal ou ordinal) ou quantitativa (discreta ou contínua)</a:t>
          </a:r>
        </a:p>
        <a:p>
          <a:pPr marL="0" marR="0" lvl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200">
            <a:solidFill>
              <a:schemeClr val="bg1"/>
            </a:solidFill>
            <a:effectLst/>
          </a:endParaRPr>
        </a:p>
        <a:p>
          <a:pPr lvl="0">
            <a:lnSpc>
              <a:spcPts val="1400"/>
            </a:lnSpc>
          </a:pPr>
          <a:r>
            <a:rPr lang="pt-BR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Construa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as tabelas de frequências (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frequências simples, frequência relativa, frequência percentual e frequência acumulada)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para todas as variáveis.</a:t>
          </a:r>
          <a:r>
            <a:rPr lang="pt-BR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 sz="1200" b="1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Contrua os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gráficos para as varíáveis do exercício 1</a:t>
          </a:r>
          <a:r>
            <a:rPr lang="pt-B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r>
            <a:rPr lang="pt-BR" sz="1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Calcule para as variáveis quantitativas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Média, moda, mediana,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ariância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 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desvio padrão. O que pode ser dito sobre o comportamento dos dados do </a:t>
          </a:r>
          <a:r>
            <a:rPr lang="pt-BR" sz="1200" b="1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Salário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pPr lvl="0"/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5) </a:t>
          </a:r>
          <a:r>
            <a:rPr lang="pt-B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Construa os gráfico de caixas (BoxPlot) para as variáveis quantitativas e identifique os quartis no gráfico. Verifique se existem possíveis outliers.  </a:t>
          </a:r>
          <a:endParaRPr lang="pt-BR" sz="1200">
            <a:solidFill>
              <a:schemeClr val="bg1"/>
            </a:solidFill>
            <a:effectLst/>
          </a:endParaRPr>
        </a:p>
        <a:p>
          <a:pPr eaLnBrk="1" fontAlgn="auto" latinLnBrk="0" hangingPunct="1"/>
          <a:endParaRPr lang="pt-BR" sz="1200" b="1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pt-BR" sz="12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Quais decis e percentis você calcularia para a variável </a:t>
          </a:r>
          <a:r>
            <a:rPr lang="pt-BR" sz="1200" b="1" i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Salário</a:t>
          </a:r>
          <a:r>
            <a:rPr lang="pt-BR" sz="12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para que seja feita uma boa análise dos dados? Encontre esses valores e faça a análise dos resultados. </a:t>
          </a:r>
          <a:endParaRPr lang="pt-BR" sz="1200">
            <a:solidFill>
              <a:schemeClr val="bg1"/>
            </a:solidFill>
            <a:effectLst/>
          </a:endParaRPr>
        </a:p>
        <a:p>
          <a:pPr lvl="0"/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pt-BR" sz="12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25263</xdr:colOff>
      <xdr:row>1</xdr:row>
      <xdr:rowOff>63364</xdr:rowOff>
    </xdr:from>
    <xdr:to>
      <xdr:col>14</xdr:col>
      <xdr:colOff>322676</xdr:colOff>
      <xdr:row>9</xdr:row>
      <xdr:rowOff>177800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A0682D-E271-451F-B921-1AC938480441}"/>
            </a:ext>
          </a:extLst>
        </xdr:cNvPr>
        <xdr:cNvSpPr/>
      </xdr:nvSpPr>
      <xdr:spPr>
        <a:xfrm>
          <a:off x="8699363" y="253864"/>
          <a:ext cx="6622013" cy="1816236"/>
        </a:xfrm>
        <a:prstGeom prst="rect">
          <a:avLst/>
        </a:prstGeom>
        <a:solidFill>
          <a:schemeClr val="bg2">
            <a:lumMod val="1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/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1)	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Sexo - Qualitativa Nominal</a:t>
          </a:r>
        </a:p>
        <a:p>
          <a:pPr lvl="0"/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Idade - Quantitativa Discreta</a:t>
          </a:r>
        </a:p>
        <a:p>
          <a:pPr lvl="0"/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Escolaridade - Qualitativa Ordinal</a:t>
          </a:r>
        </a:p>
        <a:p>
          <a:pPr lvl="0"/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Tempo de Serviço - Quantitiva Discreta</a:t>
          </a:r>
        </a:p>
        <a:p>
          <a:pPr lvl="0"/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Salario - Quantitativa Discreta</a:t>
          </a:r>
        </a:p>
        <a:p>
          <a:pPr lvl="0"/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pPr lvl="0"/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4) </a:t>
          </a:r>
        </a:p>
        <a:p>
          <a:pPr lvl="0"/>
          <a:r>
            <a:rPr lang="pt-B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Quanto</a:t>
          </a:r>
          <a:r>
            <a:rPr lang="pt-BR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maior o salário, menor a quantidade de funcionarios que recebem o mesmo.</a:t>
          </a:r>
          <a:endParaRPr lang="pt-B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127000</xdr:colOff>
      <xdr:row>31</xdr:row>
      <xdr:rowOff>25400</xdr:rowOff>
    </xdr:from>
    <xdr:to>
      <xdr:col>14</xdr:col>
      <xdr:colOff>304800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1DA96B9-465D-440E-B07E-20E10F592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6108700"/>
              <a:ext cx="650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114300</xdr:colOff>
      <xdr:row>45</xdr:row>
      <xdr:rowOff>165100</xdr:rowOff>
    </xdr:from>
    <xdr:to>
      <xdr:col>14</xdr:col>
      <xdr:colOff>304800</xdr:colOff>
      <xdr:row>59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75FF00D-FEB6-4DA9-92AF-1560CD749E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88400" y="8940800"/>
              <a:ext cx="65151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60</xdr:row>
      <xdr:rowOff>88900</xdr:rowOff>
    </xdr:from>
    <xdr:to>
      <xdr:col>14</xdr:col>
      <xdr:colOff>330200</xdr:colOff>
      <xdr:row>74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6543112-2FA8-4A08-AB13-4E60BE67F4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1836400"/>
              <a:ext cx="650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652.900941550928" createdVersion="6" refreshedVersion="6" minRefreshableVersion="3" recordCount="34" xr:uid="{25C8F178-E619-4BB1-B5C7-76BDA16E7D4E}">
  <cacheSource type="worksheet">
    <worksheetSource ref="B2:F36" sheet="Amostra"/>
  </cacheSource>
  <cacheFields count="5">
    <cacheField name="Sexo" numFmtId="0">
      <sharedItems count="2">
        <s v="M"/>
        <s v="F"/>
      </sharedItems>
    </cacheField>
    <cacheField name="Idade" numFmtId="0">
      <sharedItems containsSemiMixedTypes="0" containsString="0" containsNumber="1" containsInteger="1" minValue="20" maxValue="55" count="21">
        <n v="40"/>
        <n v="25"/>
        <n v="32"/>
        <n v="30"/>
        <n v="34"/>
        <n v="20"/>
        <n v="22"/>
        <n v="21"/>
        <n v="31"/>
        <n v="41"/>
        <n v="36"/>
        <n v="27"/>
        <n v="43"/>
        <n v="37"/>
        <n v="50"/>
        <n v="24"/>
        <n v="33"/>
        <n v="45"/>
        <n v="23"/>
        <n v="35"/>
        <n v="55"/>
      </sharedItems>
      <fieldGroup base="1">
        <rangePr startNum="20" endNum="55" groupInterval="10"/>
        <groupItems count="6">
          <s v="&lt;20"/>
          <s v="20-29"/>
          <s v="30-39"/>
          <s v="40-49"/>
          <s v="50-59"/>
          <s v="&gt;60"/>
        </groupItems>
      </fieldGroup>
    </cacheField>
    <cacheField name="Escolaridade" numFmtId="0">
      <sharedItems count="3">
        <s v="Médio"/>
        <s v="Superior"/>
        <s v="Fundamental"/>
      </sharedItems>
    </cacheField>
    <cacheField name="Tempo de Serviço (anos)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Salário R$" numFmtId="2">
      <sharedItems containsSemiMixedTypes="0" containsString="0" containsNumber="1" minValue="1270" maxValue="5540" count="27">
        <n v="2200"/>
        <n v="3200"/>
        <n v="2150"/>
        <n v="1367.5"/>
        <n v="2500"/>
        <n v="2578"/>
        <n v="1412"/>
        <n v="4105"/>
        <n v="1450"/>
        <n v="2290"/>
        <n v="3500"/>
        <n v="2400"/>
        <n v="1500"/>
        <n v="4550"/>
        <n v="1270"/>
        <n v="1300"/>
        <n v="1998"/>
        <n v="4000"/>
        <n v="2570"/>
        <n v="1800"/>
        <n v="2800"/>
        <n v="4500"/>
        <n v="1550"/>
        <n v="2450"/>
        <n v="5540"/>
        <n v="2050"/>
        <n v="2100"/>
      </sharedItems>
      <fieldGroup base="4">
        <rangePr startNum="1270" endNum="5540" groupInterval="1000"/>
        <groupItems count="7">
          <s v="&lt;1270"/>
          <s v="1270-2270"/>
          <s v="2270-3270"/>
          <s v="3270-4270"/>
          <s v="4270-5270"/>
          <s v="5270-6270"/>
          <s v="&gt;627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x v="0"/>
  </r>
  <r>
    <x v="0"/>
    <x v="1"/>
    <x v="1"/>
    <x v="1"/>
    <x v="1"/>
  </r>
  <r>
    <x v="1"/>
    <x v="2"/>
    <x v="0"/>
    <x v="2"/>
    <x v="2"/>
  </r>
  <r>
    <x v="0"/>
    <x v="3"/>
    <x v="1"/>
    <x v="2"/>
    <x v="1"/>
  </r>
  <r>
    <x v="1"/>
    <x v="4"/>
    <x v="2"/>
    <x v="2"/>
    <x v="3"/>
  </r>
  <r>
    <x v="0"/>
    <x v="5"/>
    <x v="0"/>
    <x v="3"/>
    <x v="4"/>
  </r>
  <r>
    <x v="0"/>
    <x v="6"/>
    <x v="0"/>
    <x v="1"/>
    <x v="5"/>
  </r>
  <r>
    <x v="0"/>
    <x v="7"/>
    <x v="2"/>
    <x v="1"/>
    <x v="6"/>
  </r>
  <r>
    <x v="1"/>
    <x v="8"/>
    <x v="1"/>
    <x v="1"/>
    <x v="7"/>
  </r>
  <r>
    <x v="1"/>
    <x v="5"/>
    <x v="2"/>
    <x v="3"/>
    <x v="8"/>
  </r>
  <r>
    <x v="0"/>
    <x v="3"/>
    <x v="0"/>
    <x v="2"/>
    <x v="9"/>
  </r>
  <r>
    <x v="1"/>
    <x v="9"/>
    <x v="1"/>
    <x v="2"/>
    <x v="10"/>
  </r>
  <r>
    <x v="0"/>
    <x v="10"/>
    <x v="0"/>
    <x v="1"/>
    <x v="11"/>
  </r>
  <r>
    <x v="0"/>
    <x v="11"/>
    <x v="0"/>
    <x v="2"/>
    <x v="12"/>
  </r>
  <r>
    <x v="0"/>
    <x v="12"/>
    <x v="1"/>
    <x v="1"/>
    <x v="13"/>
  </r>
  <r>
    <x v="0"/>
    <x v="13"/>
    <x v="0"/>
    <x v="2"/>
    <x v="4"/>
  </r>
  <r>
    <x v="0"/>
    <x v="14"/>
    <x v="1"/>
    <x v="4"/>
    <x v="1"/>
  </r>
  <r>
    <x v="1"/>
    <x v="11"/>
    <x v="2"/>
    <x v="1"/>
    <x v="14"/>
  </r>
  <r>
    <x v="0"/>
    <x v="1"/>
    <x v="2"/>
    <x v="2"/>
    <x v="15"/>
  </r>
  <r>
    <x v="0"/>
    <x v="15"/>
    <x v="0"/>
    <x v="3"/>
    <x v="16"/>
  </r>
  <r>
    <x v="1"/>
    <x v="1"/>
    <x v="1"/>
    <x v="0"/>
    <x v="17"/>
  </r>
  <r>
    <x v="1"/>
    <x v="5"/>
    <x v="0"/>
    <x v="3"/>
    <x v="18"/>
  </r>
  <r>
    <x v="0"/>
    <x v="9"/>
    <x v="0"/>
    <x v="2"/>
    <x v="19"/>
  </r>
  <r>
    <x v="1"/>
    <x v="16"/>
    <x v="0"/>
    <x v="3"/>
    <x v="20"/>
  </r>
  <r>
    <x v="1"/>
    <x v="17"/>
    <x v="1"/>
    <x v="4"/>
    <x v="21"/>
  </r>
  <r>
    <x v="1"/>
    <x v="18"/>
    <x v="0"/>
    <x v="3"/>
    <x v="22"/>
  </r>
  <r>
    <x v="0"/>
    <x v="19"/>
    <x v="0"/>
    <x v="2"/>
    <x v="23"/>
  </r>
  <r>
    <x v="0"/>
    <x v="20"/>
    <x v="1"/>
    <x v="0"/>
    <x v="24"/>
  </r>
  <r>
    <x v="1"/>
    <x v="18"/>
    <x v="0"/>
    <x v="3"/>
    <x v="9"/>
  </r>
  <r>
    <x v="0"/>
    <x v="11"/>
    <x v="0"/>
    <x v="3"/>
    <x v="25"/>
  </r>
  <r>
    <x v="0"/>
    <x v="3"/>
    <x v="0"/>
    <x v="1"/>
    <x v="26"/>
  </r>
  <r>
    <x v="1"/>
    <x v="15"/>
    <x v="0"/>
    <x v="2"/>
    <x v="4"/>
  </r>
  <r>
    <x v="1"/>
    <x v="18"/>
    <x v="1"/>
    <x v="2"/>
    <x v="10"/>
  </r>
  <r>
    <x v="1"/>
    <x v="1"/>
    <x v="1"/>
    <x v="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C9690-8447-435E-8683-B364007EF64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SEXO">
  <location ref="A1:D4" firstHeaderRow="0" firstDataRow="1" firstDataCol="1"/>
  <pivotFields count="5">
    <pivotField axis="axisRow" dataField="1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0" subtotal="count" baseField="0" baseItem="0"/>
    <dataField name="%" fld="0" subtotal="count" showDataAs="percentOfTotal" baseField="0" baseItem="0" numFmtId="10"/>
    <dataField name="FA" fld="0" subtotal="count" showDataAs="runTotal" baseField="0" baseItem="0"/>
  </dataFields>
  <formats count="12"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66300-35B3-459C-BC03-F17C147F55FE}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ESCOLARIDADE">
  <location ref="K1:N5" firstHeaderRow="0" firstDataRow="1" firstDataCol="1"/>
  <pivotFields count="5"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2" subtotal="count" baseField="2" baseItem="0"/>
    <dataField name="%" fld="2" subtotal="count" showDataAs="percentOfTotal" baseField="2" baseItem="0" numFmtId="10"/>
    <dataField name="FA" fld="2" subtotal="count" showDataAs="runTotal" baseField="2" baseItem="0"/>
  </dataFields>
  <formats count="10">
    <format dxfId="21">
      <pivotArea field="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field="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1">
          <reference field="2" count="0"/>
        </references>
      </pivotArea>
    </format>
    <format dxfId="12">
      <pivotArea dataOnly="0" labelOnly="1" fieldPosition="0">
        <references count="1">
          <reference field="2" count="0"/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D343B-F94F-400E-A4FD-F454067DD34E}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ALARIO">
  <location ref="U1:X7" firstHeaderRow="0" firstDataRow="1" firstDataCol="1"/>
  <pivotFields count="5">
    <pivotField showAll="0"/>
    <pivotField showAll="0"/>
    <pivotField showAll="0"/>
    <pivotField showAll="0"/>
    <pivotField axis="axisRow" dataField="1"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4" subtotal="count" baseField="4" baseItem="1"/>
    <dataField name="%" fld="4" showDataAs="percentOfTotal" baseField="4" baseItem="0" numFmtId="10"/>
    <dataField name="FA" fld="4" baseField="0" baseItem="2"/>
  </dataFields>
  <formats count="12">
    <format dxfId="33">
      <pivotArea collapsedLevelsAreSubtotals="1" fieldPosition="0">
        <references count="2">
          <reference field="4294967294" count="1" selected="0">
            <x v="0"/>
          </reference>
          <reference field="4" count="5">
            <x v="1"/>
            <x v="2"/>
            <x v="3"/>
            <x v="4"/>
            <x v="5"/>
          </reference>
        </references>
      </pivotArea>
    </format>
    <format dxfId="32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31">
      <pivotArea field="4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field="4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22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42D6A-2348-4EB9-971A-5D9D08F4B349}" name="Tabela dinâ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EMPO DE SERVICO">
  <location ref="P1:S7" firstHeaderRow="0" firstDataRow="1" firstDataCol="1"/>
  <pivotFields count="5">
    <pivotField showAll="0"/>
    <pivotField showAll="0"/>
    <pivotField showAll="0">
      <items count="4">
        <item x="2"/>
        <item x="0"/>
        <item x="1"/>
        <item t="default"/>
      </items>
    </pivotField>
    <pivotField axis="axisRow" dataField="1" showAll="0">
      <items count="6">
        <item x="3"/>
        <item x="2"/>
        <item x="1"/>
        <item x="4"/>
        <item x="0"/>
        <item t="default"/>
      </items>
    </pivotField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3" subtotal="count" baseField="3" baseItem="0"/>
    <dataField name="%" fld="3" showDataAs="percentOfTotal" baseField="3" baseItem="0" numFmtId="10"/>
    <dataField name="FA" fld="3" showDataAs="runTotal" baseField="3" baseItem="0"/>
  </dataFields>
  <formats count="9">
    <format dxfId="42">
      <pivotArea field="3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">
      <pivotArea field="3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grandRow="1" outline="0" fieldPosition="0"/>
    </format>
    <format dxfId="36">
      <pivotArea dataOnly="0" fieldPosition="0">
        <references count="1">
          <reference field="3" count="0"/>
        </references>
      </pivotArea>
    </format>
    <format dxfId="35">
      <pivotArea collapsedLevelsAreSubtotals="1" fieldPosition="0">
        <references count="1">
          <reference field="3" count="0"/>
        </references>
      </pivotArea>
    </format>
    <format dxfId="3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C5530-7544-4506-8D48-5773CA55ED59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IDADE">
  <location ref="F1:I6" firstHeaderRow="0" firstDataRow="1" firstDataCol="1"/>
  <pivotFields count="5"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I" fld="1" subtotal="count" baseField="1" baseItem="1"/>
    <dataField name="Contagem de Idade2" fld="1" subtotal="count" showDataAs="percentOfTotal" baseField="1" baseItem="1" numFmtId="10"/>
    <dataField name="Contagem de Idade" fld="1" subtotal="count" showDataAs="runTotal" baseField="1" baseItem="1"/>
  </dataFields>
  <formats count="10">
    <format dxfId="52">
      <pivotArea field="1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0">
      <pivotArea field="1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collapsedLevelsAreSubtotals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43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012D-0859-4BAC-B765-8BB74FCB0CAD}">
  <dimension ref="A1:X49"/>
  <sheetViews>
    <sheetView workbookViewId="0">
      <selection activeCell="H42" sqref="H42"/>
    </sheetView>
  </sheetViews>
  <sheetFormatPr defaultRowHeight="12.75" x14ac:dyDescent="0.2"/>
  <cols>
    <col min="1" max="1" width="12.5703125" customWidth="1"/>
    <col min="2" max="2" width="17.85546875" customWidth="1"/>
    <col min="3" max="3" width="15.28515625" customWidth="1"/>
    <col min="4" max="4" width="13.140625" customWidth="1"/>
    <col min="5" max="5" width="3.7109375" customWidth="1"/>
    <col min="6" max="6" width="11.140625" bestFit="1" customWidth="1"/>
    <col min="7" max="7" width="11.140625" customWidth="1"/>
    <col min="8" max="8" width="20.140625" bestFit="1" customWidth="1"/>
    <col min="9" max="9" width="19.140625" bestFit="1" customWidth="1"/>
    <col min="10" max="10" width="4.140625" customWidth="1"/>
    <col min="11" max="11" width="17.85546875" bestFit="1" customWidth="1"/>
    <col min="13" max="13" width="20.7109375" customWidth="1"/>
    <col min="14" max="14" width="16.140625" customWidth="1"/>
    <col min="16" max="16" width="22.28515625" customWidth="1"/>
    <col min="17" max="17" width="6.85546875" customWidth="1"/>
    <col min="18" max="18" width="19.7109375" customWidth="1"/>
    <col min="19" max="19" width="24.7109375" customWidth="1"/>
    <col min="20" max="20" width="5.7109375" customWidth="1"/>
    <col min="21" max="21" width="12.5703125" customWidth="1"/>
    <col min="22" max="22" width="15.42578125" customWidth="1"/>
    <col min="23" max="24" width="15.140625" customWidth="1"/>
  </cols>
  <sheetData>
    <row r="1" spans="1:24" x14ac:dyDescent="0.2">
      <c r="A1" s="1" t="s">
        <v>25</v>
      </c>
      <c r="B1" s="1" t="s">
        <v>11</v>
      </c>
      <c r="C1" s="1" t="s">
        <v>13</v>
      </c>
      <c r="D1" s="1" t="s">
        <v>12</v>
      </c>
      <c r="F1" s="40" t="s">
        <v>26</v>
      </c>
      <c r="G1" s="40" t="s">
        <v>11</v>
      </c>
      <c r="H1" s="40" t="s">
        <v>19</v>
      </c>
      <c r="I1" s="40" t="s">
        <v>18</v>
      </c>
      <c r="K1" s="5" t="s">
        <v>29</v>
      </c>
      <c r="L1" s="5" t="s">
        <v>11</v>
      </c>
      <c r="M1" s="5" t="s">
        <v>13</v>
      </c>
      <c r="N1" s="5" t="s">
        <v>12</v>
      </c>
      <c r="P1" s="9" t="s">
        <v>27</v>
      </c>
      <c r="Q1" s="9" t="s">
        <v>11</v>
      </c>
      <c r="R1" s="9" t="s">
        <v>13</v>
      </c>
      <c r="S1" s="9" t="s">
        <v>12</v>
      </c>
      <c r="U1" s="33" t="s">
        <v>28</v>
      </c>
      <c r="V1" s="33" t="s">
        <v>11</v>
      </c>
      <c r="W1" s="33" t="s">
        <v>13</v>
      </c>
      <c r="X1" s="33" t="s">
        <v>12</v>
      </c>
    </row>
    <row r="2" spans="1:24" x14ac:dyDescent="0.2">
      <c r="A2" s="13" t="s">
        <v>8</v>
      </c>
      <c r="B2" s="14">
        <v>15</v>
      </c>
      <c r="C2" s="15">
        <v>0.44117647058823528</v>
      </c>
      <c r="D2" s="14">
        <v>15</v>
      </c>
      <c r="F2" s="16" t="s">
        <v>14</v>
      </c>
      <c r="G2" s="17">
        <v>17</v>
      </c>
      <c r="H2" s="18">
        <v>0.5</v>
      </c>
      <c r="I2" s="17">
        <v>17</v>
      </c>
      <c r="K2" s="19" t="s">
        <v>9</v>
      </c>
      <c r="L2" s="20">
        <v>5</v>
      </c>
      <c r="M2" s="21">
        <v>0.14705882352941177</v>
      </c>
      <c r="N2" s="20">
        <v>5</v>
      </c>
      <c r="P2" s="26">
        <v>1</v>
      </c>
      <c r="Q2" s="27">
        <v>8</v>
      </c>
      <c r="R2" s="28">
        <v>9.7560975609756101E-2</v>
      </c>
      <c r="S2" s="27">
        <v>8</v>
      </c>
      <c r="U2" s="22" t="s">
        <v>20</v>
      </c>
      <c r="V2" s="23">
        <v>13</v>
      </c>
      <c r="W2" s="24">
        <v>0.24521011287581446</v>
      </c>
      <c r="X2" s="25">
        <v>22147.5</v>
      </c>
    </row>
    <row r="3" spans="1:24" x14ac:dyDescent="0.2">
      <c r="A3" s="13" t="s">
        <v>5</v>
      </c>
      <c r="B3" s="14">
        <v>19</v>
      </c>
      <c r="C3" s="15">
        <v>0.55882352941176472</v>
      </c>
      <c r="D3" s="14">
        <v>34</v>
      </c>
      <c r="F3" s="16" t="s">
        <v>15</v>
      </c>
      <c r="G3" s="17">
        <v>10</v>
      </c>
      <c r="H3" s="18">
        <v>0.29411764705882354</v>
      </c>
      <c r="I3" s="17">
        <v>27</v>
      </c>
      <c r="K3" s="19" t="s">
        <v>6</v>
      </c>
      <c r="L3" s="20">
        <v>18</v>
      </c>
      <c r="M3" s="21">
        <v>0.52941176470588236</v>
      </c>
      <c r="N3" s="20">
        <v>23</v>
      </c>
      <c r="P3" s="26">
        <v>2</v>
      </c>
      <c r="Q3" s="27">
        <v>12</v>
      </c>
      <c r="R3" s="28">
        <v>0.29268292682926828</v>
      </c>
      <c r="S3" s="27">
        <v>32</v>
      </c>
      <c r="U3" s="22" t="s">
        <v>21</v>
      </c>
      <c r="V3" s="23">
        <v>13</v>
      </c>
      <c r="W3" s="24">
        <v>0.38172950769758801</v>
      </c>
      <c r="X3" s="25">
        <v>34478</v>
      </c>
    </row>
    <row r="4" spans="1:24" x14ac:dyDescent="0.2">
      <c r="A4" s="2" t="s">
        <v>10</v>
      </c>
      <c r="B4" s="3">
        <v>34</v>
      </c>
      <c r="C4" s="4">
        <v>1</v>
      </c>
      <c r="D4" s="3"/>
      <c r="F4" s="16" t="s">
        <v>16</v>
      </c>
      <c r="G4" s="17">
        <v>5</v>
      </c>
      <c r="H4" s="18">
        <v>0.14705882352941177</v>
      </c>
      <c r="I4" s="17">
        <v>32</v>
      </c>
      <c r="K4" s="19" t="s">
        <v>7</v>
      </c>
      <c r="L4" s="20">
        <v>11</v>
      </c>
      <c r="M4" s="21">
        <v>0.3235294117647059</v>
      </c>
      <c r="N4" s="20">
        <v>34</v>
      </c>
      <c r="P4" s="26">
        <v>3</v>
      </c>
      <c r="Q4" s="27">
        <v>9</v>
      </c>
      <c r="R4" s="28">
        <v>0.32926829268292684</v>
      </c>
      <c r="S4" s="27">
        <v>59</v>
      </c>
      <c r="U4" s="22" t="s">
        <v>22</v>
      </c>
      <c r="V4" s="23">
        <v>5</v>
      </c>
      <c r="W4" s="24">
        <v>0.21152451547544576</v>
      </c>
      <c r="X4" s="25">
        <v>19105</v>
      </c>
    </row>
    <row r="5" spans="1:24" x14ac:dyDescent="0.2">
      <c r="F5" s="16" t="s">
        <v>17</v>
      </c>
      <c r="G5" s="17">
        <v>2</v>
      </c>
      <c r="H5" s="18">
        <v>5.8823529411764705E-2</v>
      </c>
      <c r="I5" s="17">
        <v>34</v>
      </c>
      <c r="K5" s="6" t="s">
        <v>10</v>
      </c>
      <c r="L5" s="7">
        <v>34</v>
      </c>
      <c r="M5" s="8">
        <v>1</v>
      </c>
      <c r="N5" s="7"/>
      <c r="P5" s="26">
        <v>4</v>
      </c>
      <c r="Q5" s="27">
        <v>2</v>
      </c>
      <c r="R5" s="28">
        <v>9.7560975609756101E-2</v>
      </c>
      <c r="S5" s="27">
        <v>67</v>
      </c>
      <c r="U5" s="22" t="s">
        <v>23</v>
      </c>
      <c r="V5" s="23">
        <v>2</v>
      </c>
      <c r="W5" s="24">
        <v>0.10019873672089946</v>
      </c>
      <c r="X5" s="25">
        <v>9050</v>
      </c>
    </row>
    <row r="6" spans="1:24" x14ac:dyDescent="0.2">
      <c r="F6" s="43" t="s">
        <v>10</v>
      </c>
      <c r="G6" s="41">
        <v>34</v>
      </c>
      <c r="H6" s="42">
        <v>1</v>
      </c>
      <c r="I6" s="41"/>
      <c r="P6" s="26">
        <v>5</v>
      </c>
      <c r="Q6" s="27">
        <v>3</v>
      </c>
      <c r="R6" s="28">
        <v>0.18292682926829268</v>
      </c>
      <c r="S6" s="27">
        <v>82</v>
      </c>
      <c r="U6" s="22" t="s">
        <v>24</v>
      </c>
      <c r="V6" s="23">
        <v>1</v>
      </c>
      <c r="W6" s="24">
        <v>6.1337127230252267E-2</v>
      </c>
      <c r="X6" s="25">
        <v>5540</v>
      </c>
    </row>
    <row r="7" spans="1:24" x14ac:dyDescent="0.2">
      <c r="P7" s="10" t="s">
        <v>10</v>
      </c>
      <c r="Q7" s="11">
        <v>34</v>
      </c>
      <c r="R7" s="12">
        <v>1</v>
      </c>
      <c r="S7" s="11"/>
      <c r="U7" s="36" t="s">
        <v>10</v>
      </c>
      <c r="V7" s="34">
        <v>34</v>
      </c>
      <c r="W7" s="35">
        <v>1</v>
      </c>
      <c r="X7" s="34">
        <v>90320.5</v>
      </c>
    </row>
    <row r="19" spans="17:17" x14ac:dyDescent="0.2">
      <c r="Q19" s="29"/>
    </row>
    <row r="41" spans="6:22" x14ac:dyDescent="0.2">
      <c r="F41" s="44" t="s">
        <v>26</v>
      </c>
      <c r="G41" s="44" t="s">
        <v>11</v>
      </c>
    </row>
    <row r="42" spans="6:22" x14ac:dyDescent="0.2">
      <c r="F42" s="16" t="s">
        <v>14</v>
      </c>
      <c r="G42" s="17">
        <v>17</v>
      </c>
    </row>
    <row r="43" spans="6:22" x14ac:dyDescent="0.2">
      <c r="F43" s="16" t="s">
        <v>15</v>
      </c>
      <c r="G43" s="17">
        <v>10</v>
      </c>
      <c r="P43" s="32" t="s">
        <v>27</v>
      </c>
      <c r="Q43" s="32" t="s">
        <v>11</v>
      </c>
      <c r="U43" s="37" t="s">
        <v>28</v>
      </c>
      <c r="V43" s="37" t="s">
        <v>11</v>
      </c>
    </row>
    <row r="44" spans="6:22" x14ac:dyDescent="0.2">
      <c r="F44" s="16" t="s">
        <v>16</v>
      </c>
      <c r="G44" s="17">
        <v>5</v>
      </c>
      <c r="P44" s="26">
        <v>1</v>
      </c>
      <c r="Q44" s="27">
        <v>8</v>
      </c>
      <c r="U44" s="22" t="s">
        <v>20</v>
      </c>
      <c r="V44" s="23">
        <v>13</v>
      </c>
    </row>
    <row r="45" spans="6:22" x14ac:dyDescent="0.2">
      <c r="F45" s="16" t="s">
        <v>17</v>
      </c>
      <c r="G45" s="17">
        <v>2</v>
      </c>
      <c r="P45" s="26">
        <v>2</v>
      </c>
      <c r="Q45" s="27">
        <v>12</v>
      </c>
      <c r="U45" s="22" t="s">
        <v>21</v>
      </c>
      <c r="V45" s="23">
        <v>13</v>
      </c>
    </row>
    <row r="46" spans="6:22" x14ac:dyDescent="0.2">
      <c r="F46" s="45" t="s">
        <v>10</v>
      </c>
      <c r="G46" s="46">
        <v>34</v>
      </c>
      <c r="P46" s="26">
        <v>3</v>
      </c>
      <c r="Q46" s="27">
        <v>9</v>
      </c>
      <c r="U46" s="22" t="s">
        <v>22</v>
      </c>
      <c r="V46" s="23">
        <v>5</v>
      </c>
    </row>
    <row r="47" spans="6:22" x14ac:dyDescent="0.2">
      <c r="P47" s="26">
        <v>4</v>
      </c>
      <c r="Q47" s="27">
        <v>2</v>
      </c>
      <c r="U47" s="22" t="s">
        <v>23</v>
      </c>
      <c r="V47" s="23">
        <v>2</v>
      </c>
    </row>
    <row r="48" spans="6:22" x14ac:dyDescent="0.2">
      <c r="P48" s="26">
        <v>5</v>
      </c>
      <c r="Q48" s="27">
        <v>3</v>
      </c>
      <c r="U48" s="22" t="s">
        <v>24</v>
      </c>
      <c r="V48" s="23">
        <v>1</v>
      </c>
    </row>
    <row r="49" spans="16:22" x14ac:dyDescent="0.2">
      <c r="P49" s="30" t="s">
        <v>10</v>
      </c>
      <c r="Q49" s="31">
        <v>34</v>
      </c>
      <c r="U49" s="38" t="s">
        <v>10</v>
      </c>
      <c r="V49" s="39">
        <v>34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0"/>
  <sheetViews>
    <sheetView tabSelected="1" topLeftCell="A41" zoomScale="75" zoomScaleNormal="75" workbookViewId="0">
      <selection activeCell="F66" sqref="B62:F66"/>
    </sheetView>
  </sheetViews>
  <sheetFormatPr defaultRowHeight="15" x14ac:dyDescent="0.2"/>
  <cols>
    <col min="1" max="1" width="15" style="62" customWidth="1"/>
    <col min="2" max="2" width="14" style="62" customWidth="1"/>
    <col min="3" max="3" width="22" style="62" customWidth="1"/>
    <col min="4" max="4" width="20.7109375" style="62" customWidth="1"/>
    <col min="5" max="5" width="28.140625" style="62" bestFit="1" customWidth="1"/>
    <col min="6" max="6" width="19.140625" style="62" customWidth="1"/>
    <col min="7" max="7" width="10.5703125" style="62" customWidth="1"/>
    <col min="8" max="8" width="16" style="62" bestFit="1" customWidth="1"/>
    <col min="9" max="9" width="11" style="62" customWidth="1"/>
    <col min="10" max="10" width="10.7109375" style="62" customWidth="1"/>
    <col min="11" max="11" width="16" style="62" bestFit="1" customWidth="1"/>
    <col min="12" max="12" width="11" style="62" bestFit="1" customWidth="1"/>
    <col min="13" max="13" width="16.85546875" style="62" bestFit="1" customWidth="1"/>
    <col min="14" max="14" width="13.140625" style="62" bestFit="1" customWidth="1"/>
    <col min="15" max="15" width="19.28515625" style="62" bestFit="1" customWidth="1"/>
    <col min="16" max="16" width="11" style="62" bestFit="1" customWidth="1"/>
    <col min="17" max="16384" width="9.140625" style="62"/>
  </cols>
  <sheetData>
    <row r="2" spans="2:19" ht="28.5" customHeight="1" x14ac:dyDescent="0.2">
      <c r="B2" s="56" t="s">
        <v>0</v>
      </c>
      <c r="C2" s="57" t="s">
        <v>1</v>
      </c>
      <c r="D2" s="58" t="s">
        <v>2</v>
      </c>
      <c r="E2" s="59" t="s">
        <v>3</v>
      </c>
      <c r="F2" s="60" t="s">
        <v>4</v>
      </c>
      <c r="G2" s="61"/>
      <c r="H2" s="61"/>
    </row>
    <row r="3" spans="2:19" x14ac:dyDescent="0.2">
      <c r="B3" s="63" t="s">
        <v>5</v>
      </c>
      <c r="C3" s="63">
        <v>40</v>
      </c>
      <c r="D3" s="63" t="s">
        <v>6</v>
      </c>
      <c r="E3" s="63">
        <v>5</v>
      </c>
      <c r="F3" s="64">
        <v>2200</v>
      </c>
    </row>
    <row r="4" spans="2:19" x14ac:dyDescent="0.2">
      <c r="B4" s="65" t="s">
        <v>5</v>
      </c>
      <c r="C4" s="65">
        <v>25</v>
      </c>
      <c r="D4" s="65" t="s">
        <v>7</v>
      </c>
      <c r="E4" s="65">
        <v>3</v>
      </c>
      <c r="F4" s="66">
        <v>3200</v>
      </c>
    </row>
    <row r="5" spans="2:19" x14ac:dyDescent="0.2">
      <c r="B5" s="65" t="s">
        <v>8</v>
      </c>
      <c r="C5" s="65">
        <v>32</v>
      </c>
      <c r="D5" s="65" t="s">
        <v>6</v>
      </c>
      <c r="E5" s="65">
        <v>2</v>
      </c>
      <c r="F5" s="66">
        <v>2150</v>
      </c>
    </row>
    <row r="6" spans="2:19" x14ac:dyDescent="0.2">
      <c r="B6" s="65" t="s">
        <v>5</v>
      </c>
      <c r="C6" s="65">
        <v>30</v>
      </c>
      <c r="D6" s="65" t="s">
        <v>7</v>
      </c>
      <c r="E6" s="65">
        <v>2</v>
      </c>
      <c r="F6" s="66">
        <v>3200</v>
      </c>
    </row>
    <row r="7" spans="2:19" x14ac:dyDescent="0.2">
      <c r="B7" s="65" t="s">
        <v>8</v>
      </c>
      <c r="C7" s="65">
        <v>34</v>
      </c>
      <c r="D7" s="65" t="s">
        <v>9</v>
      </c>
      <c r="E7" s="65">
        <v>2</v>
      </c>
      <c r="F7" s="66">
        <v>1367.5</v>
      </c>
    </row>
    <row r="8" spans="2:19" x14ac:dyDescent="0.2">
      <c r="B8" s="65" t="s">
        <v>5</v>
      </c>
      <c r="C8" s="65">
        <v>20</v>
      </c>
      <c r="D8" s="65" t="s">
        <v>6</v>
      </c>
      <c r="E8" s="65">
        <v>1</v>
      </c>
      <c r="F8" s="66">
        <v>2500</v>
      </c>
      <c r="P8" s="67"/>
    </row>
    <row r="9" spans="2:19" x14ac:dyDescent="0.2">
      <c r="B9" s="65" t="s">
        <v>5</v>
      </c>
      <c r="C9" s="65">
        <v>22</v>
      </c>
      <c r="D9" s="65" t="s">
        <v>6</v>
      </c>
      <c r="E9" s="65">
        <v>3</v>
      </c>
      <c r="F9" s="66">
        <v>2578</v>
      </c>
      <c r="P9" s="67"/>
    </row>
    <row r="10" spans="2:19" x14ac:dyDescent="0.2">
      <c r="B10" s="65" t="s">
        <v>5</v>
      </c>
      <c r="C10" s="65">
        <v>21</v>
      </c>
      <c r="D10" s="65" t="s">
        <v>9</v>
      </c>
      <c r="E10" s="65">
        <v>3</v>
      </c>
      <c r="F10" s="66">
        <v>1412</v>
      </c>
      <c r="S10" s="67"/>
    </row>
    <row r="11" spans="2:19" x14ac:dyDescent="0.2">
      <c r="B11" s="65" t="s">
        <v>8</v>
      </c>
      <c r="C11" s="65">
        <v>31</v>
      </c>
      <c r="D11" s="65" t="s">
        <v>7</v>
      </c>
      <c r="E11" s="65">
        <v>3</v>
      </c>
      <c r="F11" s="66">
        <v>4105</v>
      </c>
      <c r="S11" s="67"/>
    </row>
    <row r="12" spans="2:19" x14ac:dyDescent="0.2">
      <c r="B12" s="65" t="s">
        <v>8</v>
      </c>
      <c r="C12" s="65">
        <v>20</v>
      </c>
      <c r="D12" s="65" t="s">
        <v>9</v>
      </c>
      <c r="E12" s="65">
        <v>1</v>
      </c>
      <c r="F12" s="66">
        <v>1450</v>
      </c>
      <c r="S12" s="67"/>
    </row>
    <row r="13" spans="2:19" x14ac:dyDescent="0.2">
      <c r="B13" s="65" t="s">
        <v>5</v>
      </c>
      <c r="C13" s="65">
        <v>30</v>
      </c>
      <c r="D13" s="65" t="s">
        <v>6</v>
      </c>
      <c r="E13" s="65">
        <v>2</v>
      </c>
      <c r="F13" s="66">
        <v>2290</v>
      </c>
      <c r="S13" s="67"/>
    </row>
    <row r="14" spans="2:19" x14ac:dyDescent="0.2">
      <c r="B14" s="65" t="s">
        <v>8</v>
      </c>
      <c r="C14" s="65">
        <v>41</v>
      </c>
      <c r="D14" s="65" t="s">
        <v>7</v>
      </c>
      <c r="E14" s="65">
        <v>2</v>
      </c>
      <c r="F14" s="66">
        <v>3500</v>
      </c>
      <c r="S14" s="67"/>
    </row>
    <row r="15" spans="2:19" x14ac:dyDescent="0.2">
      <c r="B15" s="65" t="s">
        <v>5</v>
      </c>
      <c r="C15" s="65">
        <v>36</v>
      </c>
      <c r="D15" s="65" t="s">
        <v>6</v>
      </c>
      <c r="E15" s="65">
        <v>3</v>
      </c>
      <c r="F15" s="66">
        <v>2400</v>
      </c>
      <c r="S15" s="67"/>
    </row>
    <row r="16" spans="2:19" x14ac:dyDescent="0.2">
      <c r="B16" s="65" t="s">
        <v>5</v>
      </c>
      <c r="C16" s="65">
        <v>27</v>
      </c>
      <c r="D16" s="65" t="s">
        <v>6</v>
      </c>
      <c r="E16" s="65">
        <v>2</v>
      </c>
      <c r="F16" s="66">
        <v>1500</v>
      </c>
      <c r="S16" s="67"/>
    </row>
    <row r="17" spans="2:10" x14ac:dyDescent="0.2">
      <c r="B17" s="65" t="s">
        <v>5</v>
      </c>
      <c r="C17" s="65">
        <v>43</v>
      </c>
      <c r="D17" s="65" t="s">
        <v>7</v>
      </c>
      <c r="E17" s="65">
        <v>3</v>
      </c>
      <c r="F17" s="66">
        <v>4550</v>
      </c>
    </row>
    <row r="18" spans="2:10" x14ac:dyDescent="0.2">
      <c r="B18" s="65" t="s">
        <v>5</v>
      </c>
      <c r="C18" s="65">
        <v>37</v>
      </c>
      <c r="D18" s="65" t="s">
        <v>6</v>
      </c>
      <c r="E18" s="65">
        <v>2</v>
      </c>
      <c r="F18" s="66">
        <v>2500</v>
      </c>
    </row>
    <row r="19" spans="2:10" x14ac:dyDescent="0.2">
      <c r="B19" s="65" t="s">
        <v>5</v>
      </c>
      <c r="C19" s="65">
        <v>50</v>
      </c>
      <c r="D19" s="65" t="s">
        <v>7</v>
      </c>
      <c r="E19" s="65">
        <v>4</v>
      </c>
      <c r="F19" s="66">
        <v>3200</v>
      </c>
    </row>
    <row r="20" spans="2:10" x14ac:dyDescent="0.2">
      <c r="B20" s="65" t="s">
        <v>8</v>
      </c>
      <c r="C20" s="65">
        <v>27</v>
      </c>
      <c r="D20" s="65" t="s">
        <v>9</v>
      </c>
      <c r="E20" s="65">
        <v>3</v>
      </c>
      <c r="F20" s="66">
        <v>1270</v>
      </c>
    </row>
    <row r="21" spans="2:10" x14ac:dyDescent="0.2">
      <c r="B21" s="65" t="s">
        <v>5</v>
      </c>
      <c r="C21" s="65">
        <v>25</v>
      </c>
      <c r="D21" s="65" t="s">
        <v>9</v>
      </c>
      <c r="E21" s="65">
        <v>2</v>
      </c>
      <c r="F21" s="66">
        <v>1300</v>
      </c>
      <c r="J21" s="67"/>
    </row>
    <row r="22" spans="2:10" x14ac:dyDescent="0.2">
      <c r="B22" s="65" t="s">
        <v>5</v>
      </c>
      <c r="C22" s="65">
        <v>24</v>
      </c>
      <c r="D22" s="65" t="s">
        <v>6</v>
      </c>
      <c r="E22" s="65">
        <v>1</v>
      </c>
      <c r="F22" s="66">
        <v>1998</v>
      </c>
      <c r="J22" s="67"/>
    </row>
    <row r="23" spans="2:10" x14ac:dyDescent="0.2">
      <c r="B23" s="65" t="s">
        <v>8</v>
      </c>
      <c r="C23" s="65">
        <v>25</v>
      </c>
      <c r="D23" s="65" t="s">
        <v>7</v>
      </c>
      <c r="E23" s="65">
        <v>5</v>
      </c>
      <c r="F23" s="66">
        <v>4000</v>
      </c>
    </row>
    <row r="24" spans="2:10" x14ac:dyDescent="0.2">
      <c r="B24" s="65" t="s">
        <v>8</v>
      </c>
      <c r="C24" s="65">
        <v>20</v>
      </c>
      <c r="D24" s="65" t="s">
        <v>6</v>
      </c>
      <c r="E24" s="65">
        <v>1</v>
      </c>
      <c r="F24" s="66">
        <v>2570</v>
      </c>
    </row>
    <row r="25" spans="2:10" x14ac:dyDescent="0.2">
      <c r="B25" s="65" t="s">
        <v>5</v>
      </c>
      <c r="C25" s="65">
        <v>41</v>
      </c>
      <c r="D25" s="65" t="s">
        <v>6</v>
      </c>
      <c r="E25" s="65">
        <v>2</v>
      </c>
      <c r="F25" s="66">
        <v>1800</v>
      </c>
    </row>
    <row r="26" spans="2:10" x14ac:dyDescent="0.2">
      <c r="B26" s="65" t="s">
        <v>8</v>
      </c>
      <c r="C26" s="65">
        <v>33</v>
      </c>
      <c r="D26" s="65" t="s">
        <v>6</v>
      </c>
      <c r="E26" s="65">
        <v>1</v>
      </c>
      <c r="F26" s="66">
        <v>2800</v>
      </c>
    </row>
    <row r="27" spans="2:10" x14ac:dyDescent="0.2">
      <c r="B27" s="65" t="s">
        <v>8</v>
      </c>
      <c r="C27" s="65">
        <v>45</v>
      </c>
      <c r="D27" s="65" t="s">
        <v>7</v>
      </c>
      <c r="E27" s="65">
        <v>4</v>
      </c>
      <c r="F27" s="66">
        <v>4500</v>
      </c>
    </row>
    <row r="28" spans="2:10" x14ac:dyDescent="0.2">
      <c r="B28" s="65" t="s">
        <v>8</v>
      </c>
      <c r="C28" s="65">
        <v>23</v>
      </c>
      <c r="D28" s="65" t="s">
        <v>6</v>
      </c>
      <c r="E28" s="65">
        <v>1</v>
      </c>
      <c r="F28" s="66">
        <v>1550</v>
      </c>
    </row>
    <row r="29" spans="2:10" x14ac:dyDescent="0.2">
      <c r="B29" s="65" t="s">
        <v>5</v>
      </c>
      <c r="C29" s="65">
        <v>35</v>
      </c>
      <c r="D29" s="65" t="s">
        <v>6</v>
      </c>
      <c r="E29" s="65">
        <v>2</v>
      </c>
      <c r="F29" s="66">
        <v>2450</v>
      </c>
    </row>
    <row r="30" spans="2:10" x14ac:dyDescent="0.2">
      <c r="B30" s="65" t="s">
        <v>5</v>
      </c>
      <c r="C30" s="65">
        <v>55</v>
      </c>
      <c r="D30" s="65" t="s">
        <v>7</v>
      </c>
      <c r="E30" s="65">
        <v>5</v>
      </c>
      <c r="F30" s="66">
        <v>5540</v>
      </c>
    </row>
    <row r="31" spans="2:10" x14ac:dyDescent="0.2">
      <c r="B31" s="65" t="s">
        <v>8</v>
      </c>
      <c r="C31" s="65">
        <v>23</v>
      </c>
      <c r="D31" s="65" t="s">
        <v>6</v>
      </c>
      <c r="E31" s="65">
        <v>1</v>
      </c>
      <c r="F31" s="66">
        <v>2290</v>
      </c>
    </row>
    <row r="32" spans="2:10" x14ac:dyDescent="0.2">
      <c r="B32" s="65" t="s">
        <v>5</v>
      </c>
      <c r="C32" s="65">
        <v>27</v>
      </c>
      <c r="D32" s="65" t="s">
        <v>6</v>
      </c>
      <c r="E32" s="65">
        <v>1</v>
      </c>
      <c r="F32" s="66">
        <v>2050</v>
      </c>
    </row>
    <row r="33" spans="2:17" x14ac:dyDescent="0.2">
      <c r="B33" s="65" t="s">
        <v>5</v>
      </c>
      <c r="C33" s="65">
        <v>30</v>
      </c>
      <c r="D33" s="65" t="s">
        <v>6</v>
      </c>
      <c r="E33" s="65">
        <v>3</v>
      </c>
      <c r="F33" s="66">
        <v>2100</v>
      </c>
    </row>
    <row r="34" spans="2:17" x14ac:dyDescent="0.2">
      <c r="B34" s="65" t="s">
        <v>8</v>
      </c>
      <c r="C34" s="65">
        <v>24</v>
      </c>
      <c r="D34" s="65" t="s">
        <v>6</v>
      </c>
      <c r="E34" s="65">
        <v>2</v>
      </c>
      <c r="F34" s="66">
        <v>2500</v>
      </c>
    </row>
    <row r="35" spans="2:17" x14ac:dyDescent="0.2">
      <c r="B35" s="65" t="s">
        <v>8</v>
      </c>
      <c r="C35" s="65">
        <v>23</v>
      </c>
      <c r="D35" s="65" t="s">
        <v>7</v>
      </c>
      <c r="E35" s="65">
        <v>2</v>
      </c>
      <c r="F35" s="66">
        <v>3500</v>
      </c>
    </row>
    <row r="36" spans="2:17" x14ac:dyDescent="0.2">
      <c r="B36" s="65" t="s">
        <v>8</v>
      </c>
      <c r="C36" s="65">
        <v>25</v>
      </c>
      <c r="D36" s="65" t="s">
        <v>7</v>
      </c>
      <c r="E36" s="65">
        <v>3</v>
      </c>
      <c r="F36" s="66">
        <v>4000</v>
      </c>
    </row>
    <row r="38" spans="2:17" ht="15.75" x14ac:dyDescent="0.25">
      <c r="B38" s="47" t="s">
        <v>26</v>
      </c>
      <c r="C38" s="48"/>
      <c r="D38" s="48"/>
      <c r="E38" s="48"/>
      <c r="F38" s="49"/>
    </row>
    <row r="39" spans="2:17" x14ac:dyDescent="0.2">
      <c r="B39" s="68" t="s">
        <v>30</v>
      </c>
      <c r="C39" s="68" t="s">
        <v>31</v>
      </c>
      <c r="D39" s="68" t="s">
        <v>32</v>
      </c>
      <c r="E39" s="68" t="s">
        <v>34</v>
      </c>
      <c r="F39" s="68" t="s">
        <v>35</v>
      </c>
    </row>
    <row r="40" spans="2:17" x14ac:dyDescent="0.2">
      <c r="B40" s="65">
        <f>AVERAGE(C3:C36)</f>
        <v>30.705882352941178</v>
      </c>
      <c r="C40" s="65">
        <f>MODE(C3:C36)</f>
        <v>25</v>
      </c>
      <c r="D40" s="65">
        <f>MEDIAN(C3:C36)</f>
        <v>28.5</v>
      </c>
      <c r="E40" s="65">
        <f>_xlfn.VAR.S(C3:C36)</f>
        <v>81.062388591800385</v>
      </c>
      <c r="F40" s="65">
        <f>_xlfn.STDEV.S(C3:C36)</f>
        <v>9.0034653657244874</v>
      </c>
      <c r="I40" s="67"/>
      <c r="P40" s="67"/>
    </row>
    <row r="41" spans="2:17" x14ac:dyDescent="0.2">
      <c r="I41" s="69"/>
      <c r="P41" s="67"/>
    </row>
    <row r="42" spans="2:17" x14ac:dyDescent="0.2">
      <c r="I42" s="69"/>
      <c r="P42" s="67"/>
    </row>
    <row r="43" spans="2:17" ht="15.75" x14ac:dyDescent="0.25">
      <c r="B43" s="50" t="s">
        <v>33</v>
      </c>
      <c r="C43" s="51"/>
      <c r="D43" s="51"/>
      <c r="E43" s="51"/>
      <c r="F43" s="52"/>
      <c r="P43" s="67"/>
      <c r="Q43" s="67"/>
    </row>
    <row r="44" spans="2:17" x14ac:dyDescent="0.2">
      <c r="B44" s="68" t="s">
        <v>30</v>
      </c>
      <c r="C44" s="68" t="s">
        <v>31</v>
      </c>
      <c r="D44" s="68" t="s">
        <v>32</v>
      </c>
      <c r="E44" s="68" t="s">
        <v>34</v>
      </c>
      <c r="F44" s="68" t="s">
        <v>35</v>
      </c>
      <c r="Q44" s="67"/>
    </row>
    <row r="45" spans="2:17" x14ac:dyDescent="0.2">
      <c r="B45" s="65">
        <f>AVERAGE(E3:E36)</f>
        <v>2.4117647058823528</v>
      </c>
      <c r="C45" s="65">
        <f>MODE(E3:E36)</f>
        <v>2</v>
      </c>
      <c r="D45" s="65">
        <f>MEDIAN(F3:F36)</f>
        <v>2475</v>
      </c>
      <c r="E45" s="65">
        <f>_xlfn.VAR.S(E3:E36)</f>
        <v>1.401069518716578</v>
      </c>
      <c r="F45" s="65">
        <f>_xlfn.STDEV.S(E3:E36)</f>
        <v>1.1836678244831098</v>
      </c>
      <c r="I45" s="67"/>
      <c r="P45" s="67"/>
    </row>
    <row r="46" spans="2:17" x14ac:dyDescent="0.2">
      <c r="I46" s="67"/>
      <c r="P46" s="67"/>
    </row>
    <row r="47" spans="2:17" ht="15.75" x14ac:dyDescent="0.25">
      <c r="B47" s="53" t="s">
        <v>28</v>
      </c>
      <c r="C47" s="54"/>
      <c r="D47" s="54"/>
      <c r="E47" s="54"/>
      <c r="F47" s="55"/>
    </row>
    <row r="48" spans="2:17" x14ac:dyDescent="0.2">
      <c r="B48" s="68" t="s">
        <v>30</v>
      </c>
      <c r="C48" s="68" t="s">
        <v>31</v>
      </c>
      <c r="D48" s="68" t="s">
        <v>32</v>
      </c>
      <c r="E48" s="68" t="s">
        <v>34</v>
      </c>
      <c r="F48" s="68" t="s">
        <v>35</v>
      </c>
    </row>
    <row r="49" spans="2:16" x14ac:dyDescent="0.2">
      <c r="B49" s="65">
        <f>AVERAGE(F3:F36)</f>
        <v>2656.4852941176468</v>
      </c>
      <c r="C49" s="65">
        <f>MODE(F3:F36)</f>
        <v>3200</v>
      </c>
      <c r="D49" s="65">
        <f>MEDIAN(F3:F36)</f>
        <v>2475</v>
      </c>
      <c r="E49" s="65">
        <f>_xlfn.VAR.S(F3:F36)</f>
        <v>1124255.5528074864</v>
      </c>
      <c r="F49" s="65">
        <f>_xlfn.STDEV.S(F3:F36)</f>
        <v>1060.3091779323079</v>
      </c>
    </row>
    <row r="50" spans="2:16" x14ac:dyDescent="0.2">
      <c r="P50" s="67"/>
    </row>
    <row r="51" spans="2:16" ht="15.75" x14ac:dyDescent="0.25">
      <c r="B51" s="72" t="s">
        <v>26</v>
      </c>
      <c r="C51" s="72"/>
      <c r="D51" s="72"/>
      <c r="E51" s="72"/>
      <c r="F51" s="72"/>
      <c r="I51" s="67"/>
      <c r="P51" s="67"/>
    </row>
    <row r="52" spans="2:16" ht="15.75" x14ac:dyDescent="0.25">
      <c r="B52" s="73" t="s">
        <v>36</v>
      </c>
      <c r="C52" s="74"/>
      <c r="D52" s="75"/>
      <c r="E52" s="70">
        <f>_xlfn.QUARTILE.EXC(C3:C36,1)</f>
        <v>23.75</v>
      </c>
      <c r="F52" s="71"/>
      <c r="P52" s="67"/>
    </row>
    <row r="53" spans="2:16" ht="15.75" x14ac:dyDescent="0.25">
      <c r="B53" s="76" t="s">
        <v>37</v>
      </c>
      <c r="C53" s="77"/>
      <c r="D53" s="78"/>
      <c r="E53" s="70">
        <f>_xlfn.QUARTILE.EXC(C4:C37,2)</f>
        <v>27</v>
      </c>
      <c r="F53" s="71"/>
    </row>
    <row r="54" spans="2:16" ht="15.75" x14ac:dyDescent="0.25">
      <c r="B54" s="79" t="s">
        <v>38</v>
      </c>
      <c r="C54" s="80"/>
      <c r="D54" s="81"/>
      <c r="E54" s="70">
        <f>_xlfn.QUARTILE.EXC(C5:C38,3)</f>
        <v>35.75</v>
      </c>
      <c r="F54" s="71"/>
    </row>
    <row r="56" spans="2:16" ht="15.75" x14ac:dyDescent="0.25">
      <c r="B56" s="72" t="s">
        <v>33</v>
      </c>
      <c r="C56" s="72"/>
      <c r="D56" s="72"/>
      <c r="E56" s="72"/>
      <c r="F56" s="72"/>
    </row>
    <row r="57" spans="2:16" ht="15.75" x14ac:dyDescent="0.25">
      <c r="B57" s="88" t="s">
        <v>36</v>
      </c>
      <c r="C57" s="89"/>
      <c r="D57" s="90"/>
      <c r="E57" s="70">
        <f>_xlfn.QUARTILE.EXC(E3:E36,1)</f>
        <v>1.75</v>
      </c>
      <c r="F57" s="71"/>
    </row>
    <row r="58" spans="2:16" ht="15.75" x14ac:dyDescent="0.25">
      <c r="B58" s="82" t="s">
        <v>37</v>
      </c>
      <c r="C58" s="83"/>
      <c r="D58" s="84"/>
      <c r="E58" s="70">
        <f>_xlfn.QUARTILE.EXC(E3:E36,2)</f>
        <v>2</v>
      </c>
      <c r="F58" s="71"/>
    </row>
    <row r="59" spans="2:16" ht="15.75" x14ac:dyDescent="0.25">
      <c r="B59" s="85" t="s">
        <v>38</v>
      </c>
      <c r="C59" s="86"/>
      <c r="D59" s="87"/>
      <c r="E59" s="70">
        <f>_xlfn.QUARTILE.EXC(E3:E36,3)</f>
        <v>3</v>
      </c>
      <c r="F59" s="71"/>
    </row>
    <row r="61" spans="2:16" ht="15.75" x14ac:dyDescent="0.25">
      <c r="B61" s="72" t="s">
        <v>39</v>
      </c>
      <c r="C61" s="72"/>
      <c r="D61" s="72"/>
      <c r="E61" s="72"/>
      <c r="F61" s="72"/>
    </row>
    <row r="62" spans="2:16" ht="15.75" x14ac:dyDescent="0.25">
      <c r="B62" s="94" t="s">
        <v>36</v>
      </c>
      <c r="C62" s="95"/>
      <c r="D62" s="96"/>
      <c r="E62" s="70">
        <f>_xlfn.QUARTILE.EXC(F3:F36,1)</f>
        <v>1948.5</v>
      </c>
      <c r="F62" s="71"/>
    </row>
    <row r="63" spans="2:16" ht="15.75" x14ac:dyDescent="0.25">
      <c r="B63" s="91" t="s">
        <v>37</v>
      </c>
      <c r="C63" s="92"/>
      <c r="D63" s="93"/>
      <c r="E63" s="70">
        <f>_xlfn.QUARTILE.EXC(F3:F36,2)</f>
        <v>2475</v>
      </c>
      <c r="F63" s="71"/>
    </row>
    <row r="64" spans="2:16" ht="15.75" x14ac:dyDescent="0.25">
      <c r="B64" s="97" t="s">
        <v>38</v>
      </c>
      <c r="C64" s="98"/>
      <c r="D64" s="99"/>
      <c r="E64" s="70">
        <f>_xlfn.QUARTILE.EXC(F3:F36,3)</f>
        <v>3275</v>
      </c>
      <c r="F64" s="71"/>
    </row>
    <row r="65" spans="2:16" ht="15.75" x14ac:dyDescent="0.25">
      <c r="B65" s="79" t="s">
        <v>40</v>
      </c>
      <c r="C65" s="80"/>
      <c r="D65" s="81"/>
      <c r="E65" s="70">
        <f>_xlfn.QUARTILE.EXC(F5:F38,2)</f>
        <v>2475</v>
      </c>
      <c r="F65" s="71"/>
    </row>
    <row r="66" spans="2:16" ht="15.75" x14ac:dyDescent="0.25">
      <c r="B66" s="73" t="s">
        <v>41</v>
      </c>
      <c r="C66" s="74"/>
      <c r="D66" s="75"/>
      <c r="E66" s="70">
        <f>_xlfn.QUARTILE.EXC(F5:F38,3)</f>
        <v>3425</v>
      </c>
      <c r="F66" s="71"/>
    </row>
    <row r="78" spans="2:16" x14ac:dyDescent="0.2">
      <c r="I78" s="67"/>
      <c r="P78" s="67"/>
    </row>
    <row r="79" spans="2:16" x14ac:dyDescent="0.2">
      <c r="I79" s="67"/>
      <c r="P79" s="67"/>
    </row>
    <row r="80" spans="2:16" x14ac:dyDescent="0.2">
      <c r="I80" s="67"/>
    </row>
  </sheetData>
  <mergeCells count="6">
    <mergeCell ref="B51:F51"/>
    <mergeCell ref="B56:F56"/>
    <mergeCell ref="B61:F61"/>
    <mergeCell ref="B43:F43"/>
    <mergeCell ref="B47:F47"/>
    <mergeCell ref="B38:F38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236e5c2-dc64-4bf6-97fb-a0a3cc308b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450C570E95F4D9A568D64275BF81C" ma:contentTypeVersion="3" ma:contentTypeDescription="Crie um novo documento." ma:contentTypeScope="" ma:versionID="f1b9e4ede04c6105d13cca309c605595">
  <xsd:schema xmlns:xsd="http://www.w3.org/2001/XMLSchema" xmlns:xs="http://www.w3.org/2001/XMLSchema" xmlns:p="http://schemas.microsoft.com/office/2006/metadata/properties" xmlns:ns2="7236e5c2-dc64-4bf6-97fb-a0a3cc308b62" targetNamespace="http://schemas.microsoft.com/office/2006/metadata/properties" ma:root="true" ma:fieldsID="d8be84e21e2a2f84c8aaa9fa1320de34" ns2:_="">
    <xsd:import namespace="7236e5c2-dc64-4bf6-97fb-a0a3cc308b6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6e5c2-dc64-4bf6-97fb-a0a3cc308b6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4E05E-8B1D-4119-9030-9934F58BB3A8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7236e5c2-dc64-4bf6-97fb-a0a3cc308b6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BCA35D-68C8-4E9E-A300-4C7BC0355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9E8CE0-C892-44B3-829D-E71D6E540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6e5c2-dc64-4bf6-97fb-a0a3cc308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Amostra</vt:lpstr>
    </vt:vector>
  </TitlesOfParts>
  <Manager/>
  <Company>Fatec São José do Rio Preto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Agronegócios</dc:creator>
  <cp:keywords/>
  <dc:description/>
  <cp:lastModifiedBy>Aluno</cp:lastModifiedBy>
  <cp:revision/>
  <dcterms:created xsi:type="dcterms:W3CDTF">2011-08-05T03:07:34Z</dcterms:created>
  <dcterms:modified xsi:type="dcterms:W3CDTF">2022-04-02T19:09:59Z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0x0101001CC450C570E95F4D9A568D64275BF81C</vt:lpwstr>
  </property>
</Properties>
</file>