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GabrielReisen/Desktop/Python Strips/"/>
    </mc:Choice>
  </mc:AlternateContent>
  <xr:revisionPtr revIDLastSave="0" documentId="13_ncr:1_{64539B3E-C21C-3447-93E9-9C09A26E53FA}" xr6:coauthVersionLast="47" xr6:coauthVersionMax="47" xr10:uidLastSave="{00000000-0000-0000-0000-000000000000}"/>
  <bookViews>
    <workbookView xWindow="34560" yWindow="0" windowWidth="38400" windowHeight="21600" activeTab="1" xr2:uid="{08D7A7D6-6C8C-408B-A0F1-FF308167FC6C}"/>
  </bookViews>
  <sheets>
    <sheet name="Python Strip Mask" sheetId="4" r:id="rId1"/>
    <sheet name="Companies" sheetId="1" r:id="rId2"/>
    <sheet name="API removal" sheetId="7" r:id="rId3"/>
    <sheet name="Sheet4" sheetId="6" r:id="rId4"/>
    <sheet name="Financials" sheetId="2" r:id="rId5"/>
    <sheet name="PB_CACHE_JS" sheetId="8" state="veryHidden" r:id="rId6"/>
    <sheet name="CACHE_CHARTS_JS" sheetId="9" state="veryHidden" r:id="rId7"/>
  </sheets>
  <definedNames>
    <definedName name="_xlnm._FilterDatabase" localSheetId="4" hidden="1">Financials!$B$2:$N$47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99" i="1" l="1" a="1"/>
  <c r="B203" i="1" a="1"/>
  <c r="B207" i="1" a="1"/>
  <c r="B211" i="1" a="1"/>
  <c r="B215" i="1" a="1"/>
  <c r="B219" i="1" a="1"/>
  <c r="B201" i="1" a="1"/>
  <c r="B205" i="1" a="1"/>
  <c r="B209" i="1" a="1"/>
  <c r="B213" i="1" a="1"/>
  <c r="B217" i="1" a="1"/>
  <c r="B221" i="1" a="1"/>
  <c r="B225" i="1" a="1"/>
  <c r="B229" i="1" a="1"/>
  <c r="B233" i="1" a="1"/>
  <c r="B237" i="1" a="1"/>
  <c r="B241" i="1" a="1"/>
  <c r="B245" i="1" a="1"/>
  <c r="B198" i="1" a="1"/>
  <c r="B208" i="1" a="1"/>
  <c r="B214" i="1" a="1"/>
  <c r="B226" i="1" a="1"/>
  <c r="B242" i="1" a="1"/>
  <c r="B252" i="1" a="1"/>
  <c r="B261" i="1" a="1"/>
  <c r="B270" i="1" a="1"/>
  <c r="B275" i="1" a="1"/>
  <c r="B200" i="1" a="1"/>
  <c r="B227" i="1" a="1"/>
  <c r="B232" i="1" a="1"/>
  <c r="B243" i="1" a="1"/>
  <c r="B248" i="1" a="1"/>
  <c r="B257" i="1" a="1"/>
  <c r="B266" i="1" a="1"/>
  <c r="B271" i="1" a="1"/>
  <c r="B280" i="1" a="1"/>
  <c r="B289" i="1" a="1"/>
  <c r="B298" i="1" a="1"/>
  <c r="B303" i="1" a="1"/>
  <c r="B312" i="1" a="1"/>
  <c r="B321" i="1" a="1"/>
  <c r="B330" i="1" a="1"/>
  <c r="B335" i="1" a="1"/>
  <c r="B344" i="1" a="1"/>
  <c r="B353" i="1" a="1"/>
  <c r="B362" i="1" a="1"/>
  <c r="B367" i="1" a="1"/>
  <c r="B376" i="1" a="1"/>
  <c r="B385" i="1" a="1"/>
  <c r="B394" i="1" a="1"/>
  <c r="B399" i="1" a="1"/>
  <c r="B408" i="1" a="1"/>
  <c r="B417" i="1" a="1"/>
  <c r="B426" i="1" a="1"/>
  <c r="B431" i="1" a="1"/>
  <c r="B440" i="1" a="1"/>
  <c r="B449" i="1" a="1"/>
  <c r="B457" i="1" a="1"/>
  <c r="B461" i="1" a="1"/>
  <c r="B470" i="1" a="1"/>
  <c r="B479" i="1" a="1"/>
  <c r="B488" i="1" a="1"/>
  <c r="B493" i="1" a="1"/>
  <c r="B502" i="1" a="1"/>
  <c r="B511" i="1" a="1"/>
  <c r="B520" i="1" a="1"/>
  <c r="B524" i="1" a="1"/>
  <c r="B533" i="1" a="1"/>
  <c r="B537" i="1" a="1"/>
  <c r="B541" i="1" a="1"/>
  <c r="B545" i="1" a="1"/>
  <c r="B549" i="1" a="1"/>
  <c r="B553" i="1" a="1"/>
  <c r="B557" i="1" a="1"/>
  <c r="B561" i="1" a="1"/>
  <c r="B565" i="1" a="1"/>
  <c r="B569" i="1" a="1"/>
  <c r="B573" i="1" a="1"/>
  <c r="B216" i="1" a="1"/>
  <c r="B222" i="1" a="1"/>
  <c r="B238" i="1" a="1"/>
  <c r="B253" i="1" a="1"/>
  <c r="B262" i="1" a="1"/>
  <c r="B267" i="1" a="1"/>
  <c r="B276" i="1" a="1"/>
  <c r="B285" i="1" a="1"/>
  <c r="B294" i="1" a="1"/>
  <c r="B299" i="1" a="1"/>
  <c r="B308" i="1" a="1"/>
  <c r="B317" i="1" a="1"/>
  <c r="B326" i="1" a="1"/>
  <c r="B331" i="1" a="1"/>
  <c r="B340" i="1" a="1"/>
  <c r="B349" i="1" a="1"/>
  <c r="B358" i="1" a="1"/>
  <c r="B363" i="1" a="1"/>
  <c r="B372" i="1" a="1"/>
  <c r="B381" i="1" a="1"/>
  <c r="B390" i="1" a="1"/>
  <c r="B395" i="1" a="1"/>
  <c r="B404" i="1" a="1"/>
  <c r="B413" i="1" a="1"/>
  <c r="B422" i="1" a="1"/>
  <c r="B427" i="1" a="1"/>
  <c r="B436" i="1" a="1"/>
  <c r="B445" i="1" a="1"/>
  <c r="B453" i="1" a="1"/>
  <c r="B466" i="1" a="1"/>
  <c r="B475" i="1" a="1"/>
  <c r="B484" i="1" a="1"/>
  <c r="B489" i="1" a="1"/>
  <c r="B498" i="1" a="1"/>
  <c r="B507" i="1" a="1"/>
  <c r="B516" i="1" a="1"/>
  <c r="B529" i="1" a="1"/>
  <c r="B202" i="1" a="1"/>
  <c r="B210" i="1" a="1"/>
  <c r="B223" i="1" a="1"/>
  <c r="B228" i="1" a="1"/>
  <c r="B239" i="1" a="1"/>
  <c r="B244" i="1" a="1"/>
  <c r="B249" i="1" a="1"/>
  <c r="B258" i="1" a="1"/>
  <c r="B263" i="1" a="1"/>
  <c r="B272" i="1" a="1"/>
  <c r="B281" i="1" a="1"/>
  <c r="B290" i="1" a="1"/>
  <c r="B295" i="1" a="1"/>
  <c r="B304" i="1" a="1"/>
  <c r="B313" i="1" a="1"/>
  <c r="B322" i="1" a="1"/>
  <c r="B327" i="1" a="1"/>
  <c r="B336" i="1" a="1"/>
  <c r="B345" i="1" a="1"/>
  <c r="B354" i="1" a="1"/>
  <c r="B359" i="1" a="1"/>
  <c r="B368" i="1" a="1"/>
  <c r="B377" i="1" a="1"/>
  <c r="B386" i="1" a="1"/>
  <c r="B391" i="1" a="1"/>
  <c r="B400" i="1" a="1"/>
  <c r="B409" i="1" a="1"/>
  <c r="B418" i="1" a="1"/>
  <c r="B423" i="1" a="1"/>
  <c r="B432" i="1" a="1"/>
  <c r="B441" i="1" a="1"/>
  <c r="B450" i="1" a="1"/>
  <c r="B454" i="1" a="1"/>
  <c r="B462" i="1" a="1"/>
  <c r="B471" i="1" a="1"/>
  <c r="B480" i="1" a="1"/>
  <c r="B485" i="1" a="1"/>
  <c r="B494" i="1" a="1"/>
  <c r="B503" i="1" a="1"/>
  <c r="B512" i="1" a="1"/>
  <c r="B517" i="1" a="1"/>
  <c r="B525" i="1" a="1"/>
  <c r="B534" i="1" a="1"/>
  <c r="B538" i="1" a="1"/>
  <c r="B542" i="1" a="1"/>
  <c r="B546" i="1" a="1"/>
  <c r="B550" i="1" a="1"/>
  <c r="B554" i="1" a="1"/>
  <c r="B558" i="1" a="1"/>
  <c r="B562" i="1" a="1"/>
  <c r="B566" i="1" a="1"/>
  <c r="B570" i="1" a="1"/>
  <c r="B574" i="1" a="1"/>
  <c r="B578" i="1" a="1"/>
  <c r="B582" i="1" a="1"/>
  <c r="B586" i="1" a="1"/>
  <c r="B589" i="1" a="1"/>
  <c r="B593" i="1" a="1"/>
  <c r="B597" i="1" a="1"/>
  <c r="B601" i="1" a="1"/>
  <c r="B605" i="1" a="1"/>
  <c r="B609" i="1" a="1"/>
  <c r="B613" i="1" a="1"/>
  <c r="B617" i="1" a="1"/>
  <c r="B621" i="1" a="1"/>
  <c r="B625" i="1" a="1"/>
  <c r="B629" i="1" a="1"/>
  <c r="B633" i="1" a="1"/>
  <c r="B636" i="1" a="1"/>
  <c r="B640" i="1" a="1"/>
  <c r="B644" i="1" a="1"/>
  <c r="B204" i="1" a="1"/>
  <c r="B234" i="1" a="1"/>
  <c r="B254" i="1" a="1"/>
  <c r="B259" i="1" a="1"/>
  <c r="B268" i="1" a="1"/>
  <c r="B277" i="1" a="1"/>
  <c r="B286" i="1" a="1"/>
  <c r="B291" i="1" a="1"/>
  <c r="B300" i="1" a="1"/>
  <c r="B309" i="1" a="1"/>
  <c r="B318" i="1" a="1"/>
  <c r="B323" i="1" a="1"/>
  <c r="B332" i="1" a="1"/>
  <c r="B341" i="1" a="1"/>
  <c r="B350" i="1" a="1"/>
  <c r="B355" i="1" a="1"/>
  <c r="B364" i="1" a="1"/>
  <c r="B373" i="1" a="1"/>
  <c r="B382" i="1" a="1"/>
  <c r="B387" i="1" a="1"/>
  <c r="B396" i="1" a="1"/>
  <c r="B405" i="1" a="1"/>
  <c r="B414" i="1" a="1"/>
  <c r="B419" i="1" a="1"/>
  <c r="B212" i="1" a="1"/>
  <c r="B218" i="1" a="1"/>
  <c r="B224" i="1" a="1"/>
  <c r="B235" i="1" a="1"/>
  <c r="B240" i="1" a="1"/>
  <c r="B250" i="1" a="1"/>
  <c r="B255" i="1" a="1"/>
  <c r="B264" i="1" a="1"/>
  <c r="B273" i="1" a="1"/>
  <c r="B282" i="1" a="1"/>
  <c r="B287" i="1" a="1"/>
  <c r="B296" i="1" a="1"/>
  <c r="B305" i="1" a="1"/>
  <c r="B314" i="1" a="1"/>
  <c r="B319" i="1" a="1"/>
  <c r="B328" i="1" a="1"/>
  <c r="B337" i="1" a="1"/>
  <c r="B346" i="1" a="1"/>
  <c r="B351" i="1" a="1"/>
  <c r="B360" i="1" a="1"/>
  <c r="B369" i="1" a="1"/>
  <c r="B378" i="1" a="1"/>
  <c r="B383" i="1" a="1"/>
  <c r="B392" i="1" a="1"/>
  <c r="B401" i="1" a="1"/>
  <c r="B410" i="1" a="1"/>
  <c r="B415" i="1" a="1"/>
  <c r="B424" i="1" a="1"/>
  <c r="B433" i="1" a="1"/>
  <c r="B442" i="1" a="1"/>
  <c r="B447" i="1" a="1"/>
  <c r="B455" i="1" a="1"/>
  <c r="B463" i="1" a="1"/>
  <c r="B472" i="1" a="1"/>
  <c r="B477" i="1" a="1"/>
  <c r="B486" i="1" a="1"/>
  <c r="B495" i="1" a="1"/>
  <c r="B504" i="1" a="1"/>
  <c r="B509" i="1" a="1"/>
  <c r="B518" i="1" a="1"/>
  <c r="B526" i="1" a="1"/>
  <c r="B535" i="1" a="1"/>
  <c r="B539" i="1" a="1"/>
  <c r="B543" i="1" a="1"/>
  <c r="B547" i="1" a="1"/>
  <c r="B230" i="1" a="1"/>
  <c r="B246" i="1" a="1"/>
  <c r="B251" i="1" a="1"/>
  <c r="B260" i="1" a="1"/>
  <c r="B269" i="1" a="1"/>
  <c r="B278" i="1" a="1"/>
  <c r="B283" i="1" a="1"/>
  <c r="B292" i="1" a="1"/>
  <c r="B301" i="1" a="1"/>
  <c r="B310" i="1" a="1"/>
  <c r="B206" i="1" a="1"/>
  <c r="B316" i="1" a="1"/>
  <c r="B329" i="1" a="1"/>
  <c r="B342" i="1" a="1"/>
  <c r="B379" i="1" a="1"/>
  <c r="B389" i="1" a="1"/>
  <c r="B402" i="1" a="1"/>
  <c r="B425" i="1" a="1"/>
  <c r="B434" i="1" a="1"/>
  <c r="B469" i="1" a="1"/>
  <c r="B478" i="1" a="1"/>
  <c r="B487" i="1" a="1"/>
  <c r="B496" i="1" a="1"/>
  <c r="B532" i="1" a="1"/>
  <c r="B540" i="1" a="1"/>
  <c r="B548" i="1" a="1"/>
  <c r="B555" i="1" a="1"/>
  <c r="B641" i="1" a="1"/>
  <c r="B256" i="1" a="1"/>
  <c r="B284" i="1" a="1"/>
  <c r="B302" i="1" a="1"/>
  <c r="B343" i="1" a="1"/>
  <c r="B356" i="1" a="1"/>
  <c r="B366" i="1" a="1"/>
  <c r="B403" i="1" a="1"/>
  <c r="B416" i="1" a="1"/>
  <c r="B435" i="1" a="1"/>
  <c r="B444" i="1" a="1"/>
  <c r="B452" i="1" a="1"/>
  <c r="B460" i="1" a="1"/>
  <c r="B497" i="1" a="1"/>
  <c r="B506" i="1" a="1"/>
  <c r="B515" i="1" a="1"/>
  <c r="B523" i="1" a="1"/>
  <c r="B568" i="1" a="1"/>
  <c r="B575" i="1" a="1"/>
  <c r="B580" i="1" a="1"/>
  <c r="B585" i="1" a="1"/>
  <c r="B590" i="1" a="1"/>
  <c r="B595" i="1" a="1"/>
  <c r="B600" i="1" a="1"/>
  <c r="B606" i="1" a="1"/>
  <c r="B220" i="1" a="1"/>
  <c r="B288" i="1" a="1"/>
  <c r="B306" i="1" a="1"/>
  <c r="B320" i="1" a="1"/>
  <c r="B265" i="1" a="1"/>
  <c r="B307" i="1" a="1"/>
  <c r="B347" i="1" a="1"/>
  <c r="B357" i="1" a="1"/>
  <c r="B370" i="1" a="1"/>
  <c r="B407" i="1" a="1"/>
  <c r="B420" i="1" a="1"/>
  <c r="B429" i="1" a="1"/>
  <c r="B438" i="1" a="1"/>
  <c r="B473" i="1" a="1"/>
  <c r="B482" i="1" a="1"/>
  <c r="B491" i="1" a="1"/>
  <c r="B500" i="1" a="1"/>
  <c r="B551" i="1" a="1"/>
  <c r="B576" i="1" a="1"/>
  <c r="B581" i="1" a="1"/>
  <c r="B591" i="1" a="1"/>
  <c r="B596" i="1" a="1"/>
  <c r="B231" i="1" a="1"/>
  <c r="B311" i="1" a="1"/>
  <c r="B324" i="1" a="1"/>
  <c r="B334" i="1" a="1"/>
  <c r="B371" i="1" a="1"/>
  <c r="B384" i="1" a="1"/>
  <c r="B397" i="1" a="1"/>
  <c r="B236" i="1" a="1"/>
  <c r="B274" i="1" a="1"/>
  <c r="B293" i="1" a="1"/>
  <c r="B348" i="1" a="1"/>
  <c r="B361" i="1" a="1"/>
  <c r="B374" i="1" a="1"/>
  <c r="B411" i="1" a="1"/>
  <c r="B279" i="1" a="1"/>
  <c r="B297" i="1" a="1"/>
  <c r="B315" i="1" a="1"/>
  <c r="B325" i="1" a="1"/>
  <c r="B338" i="1" a="1"/>
  <c r="B375" i="1" a="1"/>
  <c r="B388" i="1" a="1"/>
  <c r="B398" i="1" a="1"/>
  <c r="B247" i="1" a="1"/>
  <c r="B352" i="1" a="1"/>
  <c r="B428" i="1" a="1"/>
  <c r="B446" i="1" a="1"/>
  <c r="B459" i="1" a="1"/>
  <c r="B474" i="1" a="1"/>
  <c r="B490" i="1" a="1"/>
  <c r="B519" i="1" a="1"/>
  <c r="B531" i="1" a="1"/>
  <c r="B556" i="1" a="1"/>
  <c r="B584" i="1" a="1"/>
  <c r="B592" i="1" a="1"/>
  <c r="B614" i="1" a="1"/>
  <c r="B626" i="1" a="1"/>
  <c r="B632" i="1" a="1"/>
  <c r="B652" i="1" a="1"/>
  <c r="B661" i="1" a="1"/>
  <c r="B406" i="1" a="1"/>
  <c r="B448" i="1" a="1"/>
  <c r="B476" i="1" a="1"/>
  <c r="B505" i="1" a="1"/>
  <c r="B567" i="1" a="1"/>
  <c r="B577" i="1" a="1"/>
  <c r="B602" i="1" a="1"/>
  <c r="B608" i="1" a="1"/>
  <c r="B620" i="1" a="1"/>
  <c r="B627" i="1" a="1"/>
  <c r="B638" i="1" a="1"/>
  <c r="B643" i="1" a="1"/>
  <c r="B648" i="1" a="1"/>
  <c r="B657" i="1" a="1"/>
  <c r="B662" i="1" a="1"/>
  <c r="B671" i="1" a="1"/>
  <c r="B680" i="1" a="1"/>
  <c r="B689" i="1" a="1"/>
  <c r="B694" i="1" a="1"/>
  <c r="B703" i="1" a="1"/>
  <c r="B712" i="1" a="1"/>
  <c r="B720" i="1" a="1"/>
  <c r="B725" i="1" a="1"/>
  <c r="B734" i="1" a="1"/>
  <c r="B743" i="1" a="1"/>
  <c r="B752" i="1" a="1"/>
  <c r="B757" i="1" a="1"/>
  <c r="B766" i="1" a="1"/>
  <c r="B775" i="1" a="1"/>
  <c r="B784" i="1" a="1"/>
  <c r="B789" i="1" a="1"/>
  <c r="D205" i="1" a="1"/>
  <c r="D214" i="1" a="1"/>
  <c r="D223" i="1" a="1"/>
  <c r="D228" i="1" a="1"/>
  <c r="B365" i="1" a="1"/>
  <c r="B430" i="1" a="1"/>
  <c r="B464" i="1" a="1"/>
  <c r="B492" i="1" a="1"/>
  <c r="B508" i="1" a="1"/>
  <c r="B521" i="1" a="1"/>
  <c r="B536" i="1" a="1"/>
  <c r="B559" i="1" a="1"/>
  <c r="B594" i="1" a="1"/>
  <c r="B615" i="1" a="1"/>
  <c r="B622" i="1" a="1"/>
  <c r="B634" i="1" a="1"/>
  <c r="B653" i="1" a="1"/>
  <c r="B658" i="1" a="1"/>
  <c r="B412" i="1" a="1"/>
  <c r="B451" i="1" a="1"/>
  <c r="B465" i="1" a="1"/>
  <c r="B481" i="1" a="1"/>
  <c r="B510" i="1" a="1"/>
  <c r="B522" i="1" a="1"/>
  <c r="B571" i="1" a="1"/>
  <c r="B579" i="1" a="1"/>
  <c r="B587" i="1" a="1"/>
  <c r="B603" i="1" a="1"/>
  <c r="B610" i="1" a="1"/>
  <c r="B616" i="1" a="1"/>
  <c r="B628" i="1" a="1"/>
  <c r="B639" i="1" a="1"/>
  <c r="B649" i="1" a="1"/>
  <c r="B654" i="1" a="1"/>
  <c r="B663" i="1" a="1"/>
  <c r="B672" i="1" a="1"/>
  <c r="B681" i="1" a="1"/>
  <c r="B686" i="1" a="1"/>
  <c r="B695" i="1" a="1"/>
  <c r="B704" i="1" a="1"/>
  <c r="B713" i="1" a="1"/>
  <c r="B718" i="1" a="1"/>
  <c r="B726" i="1" a="1"/>
  <c r="B735" i="1" a="1"/>
  <c r="B744" i="1" a="1"/>
  <c r="B749" i="1" a="1"/>
  <c r="B758" i="1" a="1"/>
  <c r="B767" i="1" a="1"/>
  <c r="B776" i="1" a="1"/>
  <c r="B437" i="1" a="1"/>
  <c r="B467" i="1" a="1"/>
  <c r="B560" i="1" a="1"/>
  <c r="B611" i="1" a="1"/>
  <c r="B623" i="1" a="1"/>
  <c r="B635" i="1" a="1"/>
  <c r="B645" i="1" a="1"/>
  <c r="B650" i="1" a="1"/>
  <c r="B659" i="1" a="1"/>
  <c r="B668" i="1" a="1"/>
  <c r="B677" i="1" a="1"/>
  <c r="B682" i="1" a="1"/>
  <c r="B691" i="1" a="1"/>
  <c r="B700" i="1" a="1"/>
  <c r="B709" i="1" a="1"/>
  <c r="B714" i="1" a="1"/>
  <c r="B722" i="1" a="1"/>
  <c r="B731" i="1" a="1"/>
  <c r="B740" i="1" a="1"/>
  <c r="B745" i="1" a="1"/>
  <c r="B754" i="1" a="1"/>
  <c r="B763" i="1" a="1"/>
  <c r="B772" i="1" a="1"/>
  <c r="B777" i="1" a="1"/>
  <c r="B786" i="1" a="1"/>
  <c r="D202" i="1" a="1"/>
  <c r="D211" i="1" a="1"/>
  <c r="D216" i="1" a="1"/>
  <c r="D225" i="1" a="1"/>
  <c r="D234" i="1" a="1"/>
  <c r="D238" i="1" a="1"/>
  <c r="D242" i="1" a="1"/>
  <c r="D246" i="1" a="1"/>
  <c r="D250" i="1" a="1"/>
  <c r="D254" i="1" a="1"/>
  <c r="D258" i="1" a="1"/>
  <c r="D262" i="1" a="1"/>
  <c r="D266" i="1" a="1"/>
  <c r="D270" i="1" a="1"/>
  <c r="B333" i="1" a="1"/>
  <c r="B380" i="1" a="1"/>
  <c r="B439" i="1" a="1"/>
  <c r="B456" i="1" a="1"/>
  <c r="B468" i="1" a="1"/>
  <c r="B483" i="1" a="1"/>
  <c r="B499" i="1" a="1"/>
  <c r="B513" i="1" a="1"/>
  <c r="B527" i="1" a="1"/>
  <c r="B552" i="1" a="1"/>
  <c r="B563" i="1" a="1"/>
  <c r="B572" i="1" a="1"/>
  <c r="B588" i="1" a="1"/>
  <c r="B598" i="1" a="1"/>
  <c r="B604" i="1" a="1"/>
  <c r="B618" i="1" a="1"/>
  <c r="B630" i="1" a="1"/>
  <c r="B646" i="1" a="1"/>
  <c r="B655" i="1" a="1"/>
  <c r="B664" i="1" a="1"/>
  <c r="B673" i="1" a="1"/>
  <c r="B678" i="1" a="1"/>
  <c r="B687" i="1" a="1"/>
  <c r="B696" i="1" a="1"/>
  <c r="B705" i="1" a="1"/>
  <c r="B710" i="1" a="1"/>
  <c r="B719" i="1" a="1"/>
  <c r="B727" i="1" a="1"/>
  <c r="B736" i="1" a="1"/>
  <c r="B741" i="1" a="1"/>
  <c r="B750" i="1" a="1"/>
  <c r="B759" i="1" a="1"/>
  <c r="B768" i="1" a="1"/>
  <c r="B773" i="1" a="1"/>
  <c r="B782" i="1" a="1"/>
  <c r="D198" i="1" a="1"/>
  <c r="D207" i="1" a="1"/>
  <c r="D212" i="1" a="1"/>
  <c r="D221" i="1" a="1"/>
  <c r="D230" i="1" a="1"/>
  <c r="B339" i="1" a="1"/>
  <c r="B514" i="1" a="1"/>
  <c r="B564" i="1" a="1"/>
  <c r="B624" i="1" a="1"/>
  <c r="B690" i="1" a="1"/>
  <c r="B699" i="1" a="1"/>
  <c r="B708" i="1" a="1"/>
  <c r="B717" i="1" a="1"/>
  <c r="B753" i="1" a="1"/>
  <c r="B762" i="1" a="1"/>
  <c r="B771" i="1" a="1"/>
  <c r="B780" i="1" a="1"/>
  <c r="D209" i="1" a="1"/>
  <c r="D217" i="1" a="1"/>
  <c r="D224" i="1" a="1"/>
  <c r="D231" i="1" a="1"/>
  <c r="D244" i="1" a="1"/>
  <c r="D251" i="1" a="1"/>
  <c r="D257" i="1" a="1"/>
  <c r="D281" i="1" a="1"/>
  <c r="D286" i="1" a="1"/>
  <c r="D297" i="1" a="1"/>
  <c r="D302" i="1" a="1"/>
  <c r="D313" i="1" a="1"/>
  <c r="D318" i="1" a="1"/>
  <c r="D329" i="1" a="1"/>
  <c r="D334" i="1" a="1"/>
  <c r="D345" i="1" a="1"/>
  <c r="D350" i="1" a="1"/>
  <c r="D361" i="1" a="1"/>
  <c r="D366" i="1" a="1"/>
  <c r="D371" i="1" a="1"/>
  <c r="D380" i="1" a="1"/>
  <c r="D385" i="1" a="1"/>
  <c r="D394" i="1" a="1"/>
  <c r="D403" i="1" a="1"/>
  <c r="B458" i="1" a="1"/>
  <c r="B599" i="1" a="1"/>
  <c r="B647" i="1" a="1"/>
  <c r="B674" i="1" a="1"/>
  <c r="B683" i="1" a="1"/>
  <c r="B692" i="1" a="1"/>
  <c r="B701" i="1" a="1"/>
  <c r="B737" i="1" a="1"/>
  <c r="B746" i="1" a="1"/>
  <c r="B755" i="1" a="1"/>
  <c r="B764" i="1" a="1"/>
  <c r="B781" i="1" a="1"/>
  <c r="B788" i="1" a="1"/>
  <c r="D203" i="1" a="1"/>
  <c r="D210" i="1" a="1"/>
  <c r="D232" i="1" a="1"/>
  <c r="D239" i="1" a="1"/>
  <c r="D245" i="1" a="1"/>
  <c r="D264" i="1" a="1"/>
  <c r="D271" i="1" a="1"/>
  <c r="D276" i="1" a="1"/>
  <c r="D287" i="1" a="1"/>
  <c r="D292" i="1" a="1"/>
  <c r="D303" i="1" a="1"/>
  <c r="D308" i="1" a="1"/>
  <c r="D319" i="1" a="1"/>
  <c r="D324" i="1" a="1"/>
  <c r="D335" i="1" a="1"/>
  <c r="D340" i="1" a="1"/>
  <c r="D351" i="1" a="1"/>
  <c r="D356" i="1" a="1"/>
  <c r="D367" i="1" a="1"/>
  <c r="D376" i="1" a="1"/>
  <c r="D381" i="1" a="1"/>
  <c r="D390" i="1" a="1"/>
  <c r="D399" i="1" a="1"/>
  <c r="D408" i="1" a="1"/>
  <c r="D412" i="1" a="1"/>
  <c r="D416" i="1" a="1"/>
  <c r="D420" i="1" a="1"/>
  <c r="D424" i="1" a="1"/>
  <c r="D428" i="1" a="1"/>
  <c r="D432" i="1" a="1"/>
  <c r="D436" i="1" a="1"/>
  <c r="D440" i="1" a="1"/>
  <c r="D444" i="1" a="1"/>
  <c r="D448" i="1" a="1"/>
  <c r="B528" i="1" a="1"/>
  <c r="B651" i="1" a="1"/>
  <c r="B665" i="1" a="1"/>
  <c r="B702" i="1" a="1"/>
  <c r="B711" i="1" a="1"/>
  <c r="B728" i="1" a="1"/>
  <c r="B765" i="1" a="1"/>
  <c r="B774" i="1" a="1"/>
  <c r="D204" i="1" a="1"/>
  <c r="B393" i="1" a="1"/>
  <c r="B530" i="1" a="1"/>
  <c r="B607" i="1" a="1"/>
  <c r="B631" i="1" a="1"/>
  <c r="B666" i="1" a="1"/>
  <c r="B675" i="1" a="1"/>
  <c r="B684" i="1" a="1"/>
  <c r="B693" i="1" a="1"/>
  <c r="B729" i="1" a="1"/>
  <c r="B738" i="1" a="1"/>
  <c r="B747" i="1" a="1"/>
  <c r="B756" i="1" a="1"/>
  <c r="B783" i="1" a="1"/>
  <c r="B790" i="1" a="1"/>
  <c r="D219" i="1" a="1"/>
  <c r="D240" i="1" a="1"/>
  <c r="D247" i="1" a="1"/>
  <c r="D253" i="1" a="1"/>
  <c r="D272" i="1" a="1"/>
  <c r="D283" i="1" a="1"/>
  <c r="D288" i="1" a="1"/>
  <c r="D299" i="1" a="1"/>
  <c r="D304" i="1" a="1"/>
  <c r="D315" i="1" a="1"/>
  <c r="D320" i="1" a="1"/>
  <c r="D331" i="1" a="1"/>
  <c r="D336" i="1" a="1"/>
  <c r="D347" i="1" a="1"/>
  <c r="D352" i="1" a="1"/>
  <c r="D363" i="1" a="1"/>
  <c r="D368" i="1" a="1"/>
  <c r="D373" i="1" a="1"/>
  <c r="D382" i="1" a="1"/>
  <c r="D391" i="1" a="1"/>
  <c r="D400" i="1" a="1"/>
  <c r="D405" i="1" a="1"/>
  <c r="D409" i="1" a="1"/>
  <c r="D413" i="1" a="1"/>
  <c r="B421" i="1" a="1"/>
  <c r="B583" i="1" a="1"/>
  <c r="B612" i="1" a="1"/>
  <c r="B667" i="1" a="1"/>
  <c r="B676" i="1" a="1"/>
  <c r="B685" i="1" a="1"/>
  <c r="B721" i="1" a="1"/>
  <c r="B730" i="1" a="1"/>
  <c r="B739" i="1" a="1"/>
  <c r="B748" i="1" a="1"/>
  <c r="D213" i="1" a="1"/>
  <c r="D220" i="1" a="1"/>
  <c r="D227" i="1" a="1"/>
  <c r="D235" i="1" a="1"/>
  <c r="D241" i="1" a="1"/>
  <c r="D260" i="1" a="1"/>
  <c r="D267" i="1" a="1"/>
  <c r="D273" i="1" a="1"/>
  <c r="D278" i="1" a="1"/>
  <c r="D289" i="1" a="1"/>
  <c r="D294" i="1" a="1"/>
  <c r="D305" i="1" a="1"/>
  <c r="D310" i="1" a="1"/>
  <c r="D321" i="1" a="1"/>
  <c r="B544" i="1" a="1"/>
  <c r="B637" i="1" a="1"/>
  <c r="B656" i="1" a="1"/>
  <c r="B669" i="1" a="1"/>
  <c r="B706" i="1" a="1"/>
  <c r="B715" i="1" a="1"/>
  <c r="B723" i="1" a="1"/>
  <c r="B732" i="1" a="1"/>
  <c r="B769" i="1" a="1"/>
  <c r="B778" i="1" a="1"/>
  <c r="B785" i="1" a="1"/>
  <c r="D199" i="1" a="1"/>
  <c r="D206" i="1" a="1"/>
  <c r="D248" i="1" a="1"/>
  <c r="D255" i="1" a="1"/>
  <c r="D261" i="1" a="1"/>
  <c r="D279" i="1" a="1"/>
  <c r="D284" i="1" a="1"/>
  <c r="D295" i="1" a="1"/>
  <c r="D300" i="1" a="1"/>
  <c r="D311" i="1" a="1"/>
  <c r="D316" i="1" a="1"/>
  <c r="D327" i="1" a="1"/>
  <c r="D332" i="1" a="1"/>
  <c r="D343" i="1" a="1"/>
  <c r="D348" i="1" a="1"/>
  <c r="D359" i="1" a="1"/>
  <c r="D364" i="1" a="1"/>
  <c r="D374" i="1" a="1"/>
  <c r="B501" i="1" a="1"/>
  <c r="B660" i="1" a="1"/>
  <c r="B670" i="1" a="1"/>
  <c r="B679" i="1" a="1"/>
  <c r="B688" i="1" a="1"/>
  <c r="B697" i="1" a="1"/>
  <c r="B733" i="1" a="1"/>
  <c r="B742" i="1" a="1"/>
  <c r="B751" i="1" a="1"/>
  <c r="B760" i="1" a="1"/>
  <c r="D200" i="1" a="1"/>
  <c r="D208" i="1" a="1"/>
  <c r="D222" i="1" a="1"/>
  <c r="D229" i="1" a="1"/>
  <c r="D236" i="1" a="1"/>
  <c r="D243" i="1" a="1"/>
  <c r="D249" i="1" a="1"/>
  <c r="D268" i="1" a="1"/>
  <c r="D274" i="1" a="1"/>
  <c r="D285" i="1" a="1"/>
  <c r="D290" i="1" a="1"/>
  <c r="D301" i="1" a="1"/>
  <c r="D306" i="1" a="1"/>
  <c r="D317" i="1" a="1"/>
  <c r="D322" i="1" a="1"/>
  <c r="D333" i="1" a="1"/>
  <c r="B443" i="1" a="1"/>
  <c r="D215" i="1" a="1"/>
  <c r="D269" i="1" a="1"/>
  <c r="D291" i="1" a="1"/>
  <c r="D312" i="1" a="1"/>
  <c r="D330" i="1" a="1"/>
  <c r="D342" i="1" a="1"/>
  <c r="D353" i="1" a="1"/>
  <c r="D388" i="1" a="1"/>
  <c r="D396" i="1" a="1"/>
  <c r="D410" i="1" a="1"/>
  <c r="D452" i="1" a="1"/>
  <c r="D460" i="1" a="1"/>
  <c r="D469" i="1" a="1"/>
  <c r="D474" i="1" a="1"/>
  <c r="D483" i="1" a="1"/>
  <c r="D492" i="1" a="1"/>
  <c r="D501" i="1" a="1"/>
  <c r="D506" i="1" a="1"/>
  <c r="D515" i="1" a="1"/>
  <c r="D523" i="1" a="1"/>
  <c r="D532" i="1" a="1"/>
  <c r="D537" i="1" a="1"/>
  <c r="D546" i="1" a="1"/>
  <c r="D555" i="1" a="1"/>
  <c r="D564" i="1" a="1"/>
  <c r="D569" i="1" a="1"/>
  <c r="D578" i="1" a="1"/>
  <c r="D595" i="1" a="1"/>
  <c r="D600" i="1" a="1"/>
  <c r="D609" i="1" a="1"/>
  <c r="D618" i="1" a="1"/>
  <c r="D627" i="1" a="1"/>
  <c r="D632" i="1" a="1"/>
  <c r="D640" i="1" a="1"/>
  <c r="D649" i="1" a="1"/>
  <c r="D658" i="1" a="1"/>
  <c r="B761" i="1" a="1"/>
  <c r="D218" i="1" a="1"/>
  <c r="D293" i="1" a="1"/>
  <c r="D314" i="1" a="1"/>
  <c r="D354" i="1" a="1"/>
  <c r="D365" i="1" a="1"/>
  <c r="D389" i="1" a="1"/>
  <c r="D397" i="1" a="1"/>
  <c r="D404" i="1" a="1"/>
  <c r="D417" i="1" a="1"/>
  <c r="D422" i="1" a="1"/>
  <c r="D427" i="1" a="1"/>
  <c r="D433" i="1" a="1"/>
  <c r="D438" i="1" a="1"/>
  <c r="D443" i="1" a="1"/>
  <c r="D449" i="1" a="1"/>
  <c r="D457" i="1" a="1"/>
  <c r="D465" i="1" a="1"/>
  <c r="D470" i="1" a="1"/>
  <c r="D479" i="1" a="1"/>
  <c r="D488" i="1" a="1"/>
  <c r="D497" i="1" a="1"/>
  <c r="D502" i="1" a="1"/>
  <c r="D511" i="1" a="1"/>
  <c r="D520" i="1" a="1"/>
  <c r="D528" i="1" a="1"/>
  <c r="D533" i="1" a="1"/>
  <c r="D542" i="1" a="1"/>
  <c r="D551" i="1" a="1"/>
  <c r="D560" i="1" a="1"/>
  <c r="D565" i="1" a="1"/>
  <c r="D574" i="1" a="1"/>
  <c r="D583" i="1" a="1"/>
  <c r="D591" i="1" a="1"/>
  <c r="D596" i="1" a="1"/>
  <c r="D605" i="1" a="1"/>
  <c r="D614" i="1" a="1"/>
  <c r="D623" i="1" a="1"/>
  <c r="D628" i="1" a="1"/>
  <c r="D636" i="1" a="1"/>
  <c r="D645" i="1" a="1"/>
  <c r="D654" i="1" a="1"/>
  <c r="D659" i="1" a="1"/>
  <c r="D668" i="1" a="1"/>
  <c r="D677" i="1" a="1"/>
  <c r="D686" i="1" a="1"/>
  <c r="D691" i="1" a="1"/>
  <c r="D700" i="1" a="1"/>
  <c r="D709" i="1" a="1"/>
  <c r="D718" i="1" a="1"/>
  <c r="D722" i="1" a="1"/>
  <c r="D731" i="1" a="1"/>
  <c r="D740" i="1" a="1"/>
  <c r="D749" i="1" a="1"/>
  <c r="D754" i="1" a="1"/>
  <c r="D763" i="1" a="1"/>
  <c r="D772" i="1" a="1"/>
  <c r="D781" i="1" a="1"/>
  <c r="D786" i="1" a="1"/>
  <c r="E202" i="1" a="1"/>
  <c r="B698" i="1" a="1"/>
  <c r="B770" i="1" a="1"/>
  <c r="D275" i="1" a="1"/>
  <c r="D296" i="1" a="1"/>
  <c r="D344" i="1" a="1"/>
  <c r="D355" i="1" a="1"/>
  <c r="D375" i="1" a="1"/>
  <c r="D383" i="1" a="1"/>
  <c r="D411" i="1" a="1"/>
  <c r="D453" i="1" a="1"/>
  <c r="D461" i="1" a="1"/>
  <c r="D466" i="1" a="1"/>
  <c r="D475" i="1" a="1"/>
  <c r="D484" i="1" a="1"/>
  <c r="D493" i="1" a="1"/>
  <c r="D498" i="1" a="1"/>
  <c r="D507" i="1" a="1"/>
  <c r="D516" i="1" a="1"/>
  <c r="D524" i="1" a="1"/>
  <c r="D529" i="1" a="1"/>
  <c r="D538" i="1" a="1"/>
  <c r="D547" i="1" a="1"/>
  <c r="D556" i="1" a="1"/>
  <c r="D561" i="1" a="1"/>
  <c r="D570" i="1" a="1"/>
  <c r="D579" i="1" a="1"/>
  <c r="D587" i="1" a="1"/>
  <c r="D592" i="1" a="1"/>
  <c r="D601" i="1" a="1"/>
  <c r="D610" i="1" a="1"/>
  <c r="D619" i="1" a="1"/>
  <c r="D624" i="1" a="1"/>
  <c r="D633" i="1" a="1"/>
  <c r="D641" i="1" a="1"/>
  <c r="D650" i="1" a="1"/>
  <c r="D655" i="1" a="1"/>
  <c r="D664" i="1" a="1"/>
  <c r="D673" i="1" a="1"/>
  <c r="D682" i="1" a="1"/>
  <c r="D687" i="1" a="1"/>
  <c r="D696" i="1" a="1"/>
  <c r="B707" i="1" a="1"/>
  <c r="B779" i="1" a="1"/>
  <c r="D226" i="1" a="1"/>
  <c r="D252" i="1" a="1"/>
  <c r="D277" i="1" a="1"/>
  <c r="D298" i="1" a="1"/>
  <c r="D346" i="1" a="1"/>
  <c r="D357" i="1" a="1"/>
  <c r="D377" i="1" a="1"/>
  <c r="D398" i="1" a="1"/>
  <c r="D406" i="1" a="1"/>
  <c r="D418" i="1" a="1"/>
  <c r="D423" i="1" a="1"/>
  <c r="D429" i="1" a="1"/>
  <c r="D434" i="1" a="1"/>
  <c r="D439" i="1" a="1"/>
  <c r="D445" i="1" a="1"/>
  <c r="D450" i="1" a="1"/>
  <c r="D462" i="1" a="1"/>
  <c r="D471" i="1" a="1"/>
  <c r="D480" i="1" a="1"/>
  <c r="D489" i="1" a="1"/>
  <c r="D494" i="1" a="1"/>
  <c r="D503" i="1" a="1"/>
  <c r="D512" i="1" a="1"/>
  <c r="D525" i="1" a="1"/>
  <c r="D534" i="1" a="1"/>
  <c r="D543" i="1" a="1"/>
  <c r="D552" i="1" a="1"/>
  <c r="D557" i="1" a="1"/>
  <c r="D566" i="1" a="1"/>
  <c r="D575" i="1" a="1"/>
  <c r="D584" i="1" a="1"/>
  <c r="D588" i="1" a="1"/>
  <c r="D597" i="1" a="1"/>
  <c r="D606" i="1" a="1"/>
  <c r="D615" i="1" a="1"/>
  <c r="D620" i="1" a="1"/>
  <c r="D629" i="1" a="1"/>
  <c r="D637" i="1" a="1"/>
  <c r="D646" i="1" a="1"/>
  <c r="D651" i="1" a="1"/>
  <c r="D660" i="1" a="1"/>
  <c r="D669" i="1" a="1"/>
  <c r="D678" i="1" a="1"/>
  <c r="D683" i="1" a="1"/>
  <c r="D692" i="1" a="1"/>
  <c r="D701" i="1" a="1"/>
  <c r="D710" i="1" a="1"/>
  <c r="D715" i="1" a="1"/>
  <c r="D723" i="1" a="1"/>
  <c r="D732" i="1" a="1"/>
  <c r="D741" i="1" a="1"/>
  <c r="D746" i="1" a="1"/>
  <c r="D755" i="1" a="1"/>
  <c r="D764" i="1" a="1"/>
  <c r="D773" i="1" a="1"/>
  <c r="D778" i="1" a="1"/>
  <c r="D787" i="1" a="1"/>
  <c r="E203" i="1" a="1"/>
  <c r="E212" i="1" a="1"/>
  <c r="E217" i="1" a="1"/>
  <c r="B619" i="1" a="1"/>
  <c r="B716" i="1" a="1"/>
  <c r="B787" i="1" a="1"/>
  <c r="D256" i="1" a="1"/>
  <c r="D280" i="1" a="1"/>
  <c r="D323" i="1" a="1"/>
  <c r="D337" i="1" a="1"/>
  <c r="D358" i="1" a="1"/>
  <c r="D369" i="1" a="1"/>
  <c r="D378" i="1" a="1"/>
  <c r="D384" i="1" a="1"/>
  <c r="D392" i="1" a="1"/>
  <c r="D454" i="1" a="1"/>
  <c r="D458" i="1" a="1"/>
  <c r="D467" i="1" a="1"/>
  <c r="D476" i="1" a="1"/>
  <c r="D485" i="1" a="1"/>
  <c r="D490" i="1" a="1"/>
  <c r="D499" i="1" a="1"/>
  <c r="D508" i="1" a="1"/>
  <c r="D517" i="1" a="1"/>
  <c r="D521" i="1" a="1"/>
  <c r="D530" i="1" a="1"/>
  <c r="D539" i="1" a="1"/>
  <c r="D548" i="1" a="1"/>
  <c r="D553" i="1" a="1"/>
  <c r="D562" i="1" a="1"/>
  <c r="D571" i="1" a="1"/>
  <c r="D580" i="1" a="1"/>
  <c r="D585" i="1" a="1"/>
  <c r="D593" i="1" a="1"/>
  <c r="D602" i="1" a="1"/>
  <c r="D611" i="1" a="1"/>
  <c r="D616" i="1" a="1"/>
  <c r="D625" i="1" a="1"/>
  <c r="D634" i="1" a="1"/>
  <c r="D642" i="1" a="1"/>
  <c r="D647" i="1" a="1"/>
  <c r="D656" i="1" a="1"/>
  <c r="D665" i="1" a="1"/>
  <c r="D674" i="1" a="1"/>
  <c r="D679" i="1" a="1"/>
  <c r="D688" i="1" a="1"/>
  <c r="D697" i="1" a="1"/>
  <c r="D706" i="1" a="1"/>
  <c r="D711" i="1" a="1"/>
  <c r="D728" i="1" a="1"/>
  <c r="D737" i="1" a="1"/>
  <c r="D742" i="1" a="1"/>
  <c r="D751" i="1" a="1"/>
  <c r="D760" i="1" a="1"/>
  <c r="B642" i="1" a="1"/>
  <c r="B724" i="1" a="1"/>
  <c r="D201" i="1" a="1"/>
  <c r="D233" i="1" a="1"/>
  <c r="D259" i="1" a="1"/>
  <c r="D282" i="1" a="1"/>
  <c r="D325" i="1" a="1"/>
  <c r="D338" i="1" a="1"/>
  <c r="D349" i="1" a="1"/>
  <c r="D370" i="1" a="1"/>
  <c r="D386" i="1" a="1"/>
  <c r="D393" i="1" a="1"/>
  <c r="D401" i="1" a="1"/>
  <c r="D407" i="1" a="1"/>
  <c r="D414" i="1" a="1"/>
  <c r="D419" i="1" a="1"/>
  <c r="D425" i="1" a="1"/>
  <c r="D430" i="1" a="1"/>
  <c r="D435" i="1" a="1"/>
  <c r="D441" i="1" a="1"/>
  <c r="D446" i="1" a="1"/>
  <c r="D455" i="1" a="1"/>
  <c r="D463" i="1" a="1"/>
  <c r="D472" i="1" a="1"/>
  <c r="D481" i="1" a="1"/>
  <c r="D486" i="1" a="1"/>
  <c r="D495" i="1" a="1"/>
  <c r="D504" i="1" a="1"/>
  <c r="D513" i="1" a="1"/>
  <c r="D518" i="1" a="1"/>
  <c r="D526" i="1" a="1"/>
  <c r="D535" i="1" a="1"/>
  <c r="D544" i="1" a="1"/>
  <c r="D549" i="1" a="1"/>
  <c r="D558" i="1" a="1"/>
  <c r="D567" i="1" a="1"/>
  <c r="D576" i="1" a="1"/>
  <c r="D581" i="1" a="1"/>
  <c r="D589" i="1" a="1"/>
  <c r="D598" i="1" a="1"/>
  <c r="D607" i="1" a="1"/>
  <c r="D612" i="1" a="1"/>
  <c r="D621" i="1" a="1"/>
  <c r="D630" i="1" a="1"/>
  <c r="D638" i="1" a="1"/>
  <c r="D643" i="1" a="1"/>
  <c r="D652" i="1" a="1"/>
  <c r="D661" i="1" a="1"/>
  <c r="D670" i="1" a="1"/>
  <c r="D675" i="1" a="1"/>
  <c r="D684" i="1" a="1"/>
  <c r="D693" i="1" a="1"/>
  <c r="D702" i="1" a="1"/>
  <c r="D707" i="1" a="1"/>
  <c r="D716" i="1" a="1"/>
  <c r="D724" i="1" a="1"/>
  <c r="D733" i="1" a="1"/>
  <c r="D237" i="1" a="1"/>
  <c r="D263" i="1" a="1"/>
  <c r="D307" i="1" a="1"/>
  <c r="D326" i="1" a="1"/>
  <c r="D339" i="1" a="1"/>
  <c r="D360" i="1" a="1"/>
  <c r="D379" i="1" a="1"/>
  <c r="D387" i="1" a="1"/>
  <c r="D451" i="1" a="1"/>
  <c r="D459" i="1" a="1"/>
  <c r="D468" i="1" a="1"/>
  <c r="D477" i="1" a="1"/>
  <c r="D482" i="1" a="1"/>
  <c r="D491" i="1" a="1"/>
  <c r="D500" i="1" a="1"/>
  <c r="D509" i="1" a="1"/>
  <c r="D514" i="1" a="1"/>
  <c r="D522" i="1" a="1"/>
  <c r="D531" i="1" a="1"/>
  <c r="D540" i="1" a="1"/>
  <c r="D545" i="1" a="1"/>
  <c r="D341" i="1" a="1"/>
  <c r="D487" i="1" a="1"/>
  <c r="D554" i="1" a="1"/>
  <c r="D572" i="1" a="1"/>
  <c r="D608" i="1" a="1"/>
  <c r="D626" i="1" a="1"/>
  <c r="D672" i="1" a="1"/>
  <c r="D685" i="1" a="1"/>
  <c r="D698" i="1" a="1"/>
  <c r="D734" i="1" a="1"/>
  <c r="D748" i="1" a="1"/>
  <c r="D756" i="1" a="1"/>
  <c r="D769" i="1" a="1"/>
  <c r="D775" i="1" a="1"/>
  <c r="E200" i="1" a="1"/>
  <c r="E206" i="1" a="1"/>
  <c r="D415" i="1" a="1"/>
  <c r="D456" i="1" a="1"/>
  <c r="D527" i="1" a="1"/>
  <c r="D573" i="1" a="1"/>
  <c r="D590" i="1" a="1"/>
  <c r="D644" i="1" a="1"/>
  <c r="D662" i="1" a="1"/>
  <c r="D699" i="1" a="1"/>
  <c r="D708" i="1" a="1"/>
  <c r="D717" i="1" a="1"/>
  <c r="D725" i="1" a="1"/>
  <c r="D770" i="1" a="1"/>
  <c r="D782" i="1" a="1"/>
  <c r="D788" i="1" a="1"/>
  <c r="E201" i="1" a="1"/>
  <c r="E227" i="1" a="1"/>
  <c r="E236" i="1" a="1"/>
  <c r="E241" i="1" a="1"/>
  <c r="E250" i="1" a="1"/>
  <c r="E259" i="1" a="1"/>
  <c r="E268" i="1" a="1"/>
  <c r="E273" i="1" a="1"/>
  <c r="E282" i="1" a="1"/>
  <c r="E291" i="1" a="1"/>
  <c r="E300" i="1" a="1"/>
  <c r="E304" i="1" a="1"/>
  <c r="E308" i="1" a="1"/>
  <c r="E312" i="1" a="1"/>
  <c r="E316" i="1" a="1"/>
  <c r="E320" i="1" a="1"/>
  <c r="E324" i="1" a="1"/>
  <c r="E328" i="1" a="1"/>
  <c r="E332" i="1" a="1"/>
  <c r="E336" i="1" a="1"/>
  <c r="D362" i="1" a="1"/>
  <c r="D421" i="1" a="1"/>
  <c r="D496" i="1" a="1"/>
  <c r="D577" i="1" a="1"/>
  <c r="D594" i="1" a="1"/>
  <c r="D648" i="1" a="1"/>
  <c r="D663" i="1" a="1"/>
  <c r="D676" i="1" a="1"/>
  <c r="D689" i="1" a="1"/>
  <c r="D726" i="1" a="1"/>
  <c r="D735" i="1" a="1"/>
  <c r="D743" i="1" a="1"/>
  <c r="D750" i="1" a="1"/>
  <c r="D757" i="1" a="1"/>
  <c r="D776" i="1" a="1"/>
  <c r="D372" i="1" a="1"/>
  <c r="D426" i="1" a="1"/>
  <c r="D464" i="1" a="1"/>
  <c r="D536" i="1" a="1"/>
  <c r="D559" i="1" a="1"/>
  <c r="D613" i="1" a="1"/>
  <c r="D631" i="1" a="1"/>
  <c r="D666" i="1" a="1"/>
  <c r="D719" i="1" a="1"/>
  <c r="D727" i="1" a="1"/>
  <c r="D736" i="1" a="1"/>
  <c r="D758" i="1" a="1"/>
  <c r="D765" i="1" a="1"/>
  <c r="D771" i="1" a="1"/>
  <c r="D777" i="1" a="1"/>
  <c r="D789" i="1" a="1"/>
  <c r="E208" i="1" a="1"/>
  <c r="E228" i="1" a="1"/>
  <c r="E233" i="1" a="1"/>
  <c r="E242" i="1" a="1"/>
  <c r="E251" i="1" a="1"/>
  <c r="E260" i="1" a="1"/>
  <c r="E265" i="1" a="1"/>
  <c r="E274" i="1" a="1"/>
  <c r="E283" i="1" a="1"/>
  <c r="E292" i="1" a="1"/>
  <c r="E297" i="1" a="1"/>
  <c r="E301" i="1" a="1"/>
  <c r="E305" i="1" a="1"/>
  <c r="E309" i="1" a="1"/>
  <c r="E313" i="1" a="1"/>
  <c r="E317" i="1" a="1"/>
  <c r="E321" i="1" a="1"/>
  <c r="D265" i="1" a="1"/>
  <c r="D431" i="1" a="1"/>
  <c r="D505" i="1" a="1"/>
  <c r="D541" i="1" a="1"/>
  <c r="D563" i="1" a="1"/>
  <c r="D617" i="1" a="1"/>
  <c r="D635" i="1" a="1"/>
  <c r="D667" i="1" a="1"/>
  <c r="D680" i="1" a="1"/>
  <c r="D690" i="1" a="1"/>
  <c r="D703" i="1" a="1"/>
  <c r="D712" i="1" a="1"/>
  <c r="D720" i="1" a="1"/>
  <c r="D729" i="1" a="1"/>
  <c r="D738" i="1" a="1"/>
  <c r="D744" i="1" a="1"/>
  <c r="D752" i="1" a="1"/>
  <c r="D759" i="1" a="1"/>
  <c r="D766" i="1" a="1"/>
  <c r="D784" i="1" a="1"/>
  <c r="D437" i="1" a="1"/>
  <c r="D473" i="1" a="1"/>
  <c r="D510" i="1" a="1"/>
  <c r="D582" i="1" a="1"/>
  <c r="D599" i="1" a="1"/>
  <c r="D309" i="1" a="1"/>
  <c r="D395" i="1" a="1"/>
  <c r="D442" i="1" a="1"/>
  <c r="D478" i="1" a="1"/>
  <c r="D586" i="1" a="1"/>
  <c r="D603" i="1" a="1"/>
  <c r="D639" i="1" a="1"/>
  <c r="D657" i="1" a="1"/>
  <c r="D671" i="1" a="1"/>
  <c r="D681" i="1" a="1"/>
  <c r="D694" i="1" a="1"/>
  <c r="D704" i="1" a="1"/>
  <c r="D713" i="1" a="1"/>
  <c r="D721" i="1" a="1"/>
  <c r="D739" i="1" a="1"/>
  <c r="D747" i="1" a="1"/>
  <c r="D753" i="1" a="1"/>
  <c r="D761" i="1" a="1"/>
  <c r="D767" i="1" a="1"/>
  <c r="D774" i="1" a="1"/>
  <c r="D785" i="1" a="1"/>
  <c r="E199" i="1" a="1"/>
  <c r="E205" i="1" a="1"/>
  <c r="E210" i="1" a="1"/>
  <c r="E215" i="1" a="1"/>
  <c r="E220" i="1" a="1"/>
  <c r="E230" i="1" a="1"/>
  <c r="E239" i="1" a="1"/>
  <c r="E248" i="1" a="1"/>
  <c r="E253" i="1" a="1"/>
  <c r="E262" i="1" a="1"/>
  <c r="E271" i="1" a="1"/>
  <c r="E280" i="1" a="1"/>
  <c r="E285" i="1" a="1"/>
  <c r="E294" i="1" a="1"/>
  <c r="D328" i="1" a="1"/>
  <c r="D604" i="1" a="1"/>
  <c r="D714" i="1" a="1"/>
  <c r="E198" i="1" a="1"/>
  <c r="E218" i="1" a="1"/>
  <c r="E226" i="1" a="1"/>
  <c r="E240" i="1" a="1"/>
  <c r="E255" i="1" a="1"/>
  <c r="E270" i="1" a="1"/>
  <c r="E277" i="1" a="1"/>
  <c r="E284" i="1" a="1"/>
  <c r="E299" i="1" a="1"/>
  <c r="E318" i="1" a="1"/>
  <c r="E335" i="1" a="1"/>
  <c r="E340" i="1" a="1"/>
  <c r="E349" i="1" a="1"/>
  <c r="E358" i="1" a="1"/>
  <c r="E363" i="1" a="1"/>
  <c r="E372" i="1" a="1"/>
  <c r="E381" i="1" a="1"/>
  <c r="E390" i="1" a="1"/>
  <c r="E395" i="1" a="1"/>
  <c r="E404" i="1" a="1"/>
  <c r="E413" i="1" a="1"/>
  <c r="E422" i="1" a="1"/>
  <c r="E427" i="1" a="1"/>
  <c r="E436" i="1" a="1"/>
  <c r="E445" i="1" a="1"/>
  <c r="E453" i="1" a="1"/>
  <c r="E466" i="1" a="1"/>
  <c r="E475" i="1" a="1"/>
  <c r="E484" i="1" a="1"/>
  <c r="E489" i="1" a="1"/>
  <c r="E493" i="1" a="1"/>
  <c r="E497" i="1" a="1"/>
  <c r="E501" i="1" a="1"/>
  <c r="E505" i="1" a="1"/>
  <c r="E509" i="1" a="1"/>
  <c r="E513" i="1" a="1"/>
  <c r="E517" i="1" a="1"/>
  <c r="E524" i="1" a="1"/>
  <c r="E528" i="1" a="1"/>
  <c r="E532" i="1" a="1"/>
  <c r="E536" i="1" a="1"/>
  <c r="E540" i="1" a="1"/>
  <c r="E544" i="1" a="1"/>
  <c r="E548" i="1" a="1"/>
  <c r="E552" i="1" a="1"/>
  <c r="E556" i="1" a="1"/>
  <c r="E560" i="1" a="1"/>
  <c r="E564" i="1" a="1"/>
  <c r="E568" i="1" a="1"/>
  <c r="E572" i="1" a="1"/>
  <c r="E576" i="1" a="1"/>
  <c r="E580" i="1" a="1"/>
  <c r="E584" i="1" a="1"/>
  <c r="E587" i="1" a="1"/>
  <c r="E591" i="1" a="1"/>
  <c r="E595" i="1" a="1"/>
  <c r="E599" i="1" a="1"/>
  <c r="E603" i="1" a="1"/>
  <c r="E607" i="1" a="1"/>
  <c r="E611" i="1" a="1"/>
  <c r="E615" i="1" a="1"/>
  <c r="E619" i="1" a="1"/>
  <c r="E623" i="1" a="1"/>
  <c r="E627" i="1" a="1"/>
  <c r="E631" i="1" a="1"/>
  <c r="E635" i="1" a="1"/>
  <c r="E638" i="1" a="1"/>
  <c r="E642" i="1" a="1"/>
  <c r="E646" i="1" a="1"/>
  <c r="E650" i="1" a="1"/>
  <c r="E654" i="1" a="1"/>
  <c r="E658" i="1" a="1"/>
  <c r="E662" i="1" a="1"/>
  <c r="E666" i="1" a="1"/>
  <c r="E670" i="1" a="1"/>
  <c r="E674" i="1" a="1"/>
  <c r="E678" i="1" a="1"/>
  <c r="E682" i="1" a="1"/>
  <c r="E686" i="1" a="1"/>
  <c r="E690" i="1" a="1"/>
  <c r="E694" i="1" a="1"/>
  <c r="E698" i="1" a="1"/>
  <c r="E702" i="1" a="1"/>
  <c r="E706" i="1" a="1"/>
  <c r="E710" i="1" a="1"/>
  <c r="E714" i="1" a="1"/>
  <c r="E718" i="1" a="1"/>
  <c r="E721" i="1" a="1"/>
  <c r="E725" i="1" a="1"/>
  <c r="E729" i="1" a="1"/>
  <c r="E733" i="1" a="1"/>
  <c r="D402" i="1" a="1"/>
  <c r="D779" i="1" a="1"/>
  <c r="E219" i="1" a="1"/>
  <c r="E234" i="1" a="1"/>
  <c r="E249" i="1" a="1"/>
  <c r="E256" i="1" a="1"/>
  <c r="E263" i="1" a="1"/>
  <c r="E278" i="1" a="1"/>
  <c r="E293" i="1" a="1"/>
  <c r="E306" i="1" a="1"/>
  <c r="E319" i="1" a="1"/>
  <c r="E325" i="1" a="1"/>
  <c r="E330" i="1" a="1"/>
  <c r="E345" i="1" a="1"/>
  <c r="E354" i="1" a="1"/>
  <c r="E359" i="1" a="1"/>
  <c r="E368" i="1" a="1"/>
  <c r="E377" i="1" a="1"/>
  <c r="E386" i="1" a="1"/>
  <c r="E391" i="1" a="1"/>
  <c r="E400" i="1" a="1"/>
  <c r="E409" i="1" a="1"/>
  <c r="E418" i="1" a="1"/>
  <c r="E423" i="1" a="1"/>
  <c r="E432" i="1" a="1"/>
  <c r="E441" i="1" a="1"/>
  <c r="E450" i="1" a="1"/>
  <c r="E454" i="1" a="1"/>
  <c r="E462" i="1" a="1"/>
  <c r="E471" i="1" a="1"/>
  <c r="E480" i="1" a="1"/>
  <c r="E485" i="1" a="1"/>
  <c r="D447" i="1" a="1"/>
  <c r="D622" i="1" a="1"/>
  <c r="D780" i="1" a="1"/>
  <c r="E211" i="1" a="1"/>
  <c r="E235" i="1" a="1"/>
  <c r="E257" i="1" a="1"/>
  <c r="E264" i="1" a="1"/>
  <c r="E279" i="1" a="1"/>
  <c r="E286" i="1" a="1"/>
  <c r="E307" i="1" a="1"/>
  <c r="E331" i="1" a="1"/>
  <c r="E341" i="1" a="1"/>
  <c r="E350" i="1" a="1"/>
  <c r="E355" i="1" a="1"/>
  <c r="E364" i="1" a="1"/>
  <c r="E373" i="1" a="1"/>
  <c r="E382" i="1" a="1"/>
  <c r="E387" i="1" a="1"/>
  <c r="E396" i="1" a="1"/>
  <c r="E405" i="1" a="1"/>
  <c r="E414" i="1" a="1"/>
  <c r="E419" i="1" a="1"/>
  <c r="E428" i="1" a="1"/>
  <c r="E437" i="1" a="1"/>
  <c r="E446" i="1" a="1"/>
  <c r="E458" i="1" a="1"/>
  <c r="E467" i="1" a="1"/>
  <c r="E476" i="1" a="1"/>
  <c r="E481" i="1" a="1"/>
  <c r="E490" i="1" a="1"/>
  <c r="E494" i="1" a="1"/>
  <c r="E498" i="1" a="1"/>
  <c r="E502" i="1" a="1"/>
  <c r="E506" i="1" a="1"/>
  <c r="E510" i="1" a="1"/>
  <c r="E514" i="1" a="1"/>
  <c r="E518" i="1" a="1"/>
  <c r="E521" i="1" a="1"/>
  <c r="E525" i="1" a="1"/>
  <c r="E529" i="1" a="1"/>
  <c r="D519" i="1" a="1"/>
  <c r="D695" i="1" a="1"/>
  <c r="D762" i="1" a="1"/>
  <c r="E204" i="1" a="1"/>
  <c r="E214" i="1" a="1"/>
  <c r="E222" i="1" a="1"/>
  <c r="E237" i="1" a="1"/>
  <c r="E244" i="1" a="1"/>
  <c r="E266" i="1" a="1"/>
  <c r="E221" i="1" a="1"/>
  <c r="E276" i="1" a="1"/>
  <c r="E289" i="1" a="1"/>
  <c r="E310" i="1" a="1"/>
  <c r="E329" i="1" a="1"/>
  <c r="E338" i="1" a="1"/>
  <c r="E346" i="1" a="1"/>
  <c r="E367" i="1" a="1"/>
  <c r="E375" i="1" a="1"/>
  <c r="E383" i="1" a="1"/>
  <c r="E389" i="1" a="1"/>
  <c r="E397" i="1" a="1"/>
  <c r="E440" i="1" a="1"/>
  <c r="E448" i="1" a="1"/>
  <c r="E455" i="1" a="1"/>
  <c r="E460" i="1" a="1"/>
  <c r="E468" i="1" a="1"/>
  <c r="E496" i="1" a="1"/>
  <c r="E503" i="1" a="1"/>
  <c r="D550" i="1" a="1"/>
  <c r="E223" i="1" a="1"/>
  <c r="E238" i="1" a="1"/>
  <c r="E252" i="1" a="1"/>
  <c r="E267" i="1" a="1"/>
  <c r="E290" i="1" a="1"/>
  <c r="E302" i="1" a="1"/>
  <c r="E311" i="1" a="1"/>
  <c r="E322" i="1" a="1"/>
  <c r="E339" i="1" a="1"/>
  <c r="E347" i="1" a="1"/>
  <c r="E353" i="1" a="1"/>
  <c r="E361" i="1" a="1"/>
  <c r="E369" i="1" a="1"/>
  <c r="E412" i="1" a="1"/>
  <c r="E420" i="1" a="1"/>
  <c r="E426" i="1" a="1"/>
  <c r="E434" i="1" a="1"/>
  <c r="E442" i="1" a="1"/>
  <c r="E461" i="1" a="1"/>
  <c r="E469" i="1" a="1"/>
  <c r="E477" i="1" a="1"/>
  <c r="E483" i="1" a="1"/>
  <c r="E491" i="1" a="1"/>
  <c r="E516" i="1" a="1"/>
  <c r="E522" i="1" a="1"/>
  <c r="E534" i="1" a="1"/>
  <c r="E539" i="1" a="1"/>
  <c r="E545" i="1" a="1"/>
  <c r="E550" i="1" a="1"/>
  <c r="E555" i="1" a="1"/>
  <c r="E561" i="1" a="1"/>
  <c r="E566" i="1" a="1"/>
  <c r="E571" i="1" a="1"/>
  <c r="E577" i="1" a="1"/>
  <c r="E582" i="1" a="1"/>
  <c r="E592" i="1" a="1"/>
  <c r="E597" i="1" a="1"/>
  <c r="E602" i="1" a="1"/>
  <c r="E608" i="1" a="1"/>
  <c r="E613" i="1" a="1"/>
  <c r="E618" i="1" a="1"/>
  <c r="E624" i="1" a="1"/>
  <c r="E629" i="1" a="1"/>
  <c r="E634" i="1" a="1"/>
  <c r="E639" i="1" a="1"/>
  <c r="E644" i="1" a="1"/>
  <c r="E649" i="1" a="1"/>
  <c r="E655" i="1" a="1"/>
  <c r="E660" i="1" a="1"/>
  <c r="E665" i="1" a="1"/>
  <c r="E671" i="1" a="1"/>
  <c r="E676" i="1" a="1"/>
  <c r="E681" i="1" a="1"/>
  <c r="E687" i="1" a="1"/>
  <c r="E692" i="1" a="1"/>
  <c r="E697" i="1" a="1"/>
  <c r="E703" i="1" a="1"/>
  <c r="E708" i="1" a="1"/>
  <c r="E713" i="1" a="1"/>
  <c r="E719" i="1" a="1"/>
  <c r="E723" i="1" a="1"/>
  <c r="E728" i="1" a="1"/>
  <c r="E734" i="1" a="1"/>
  <c r="E743" i="1" a="1"/>
  <c r="E752" i="1" a="1"/>
  <c r="E761" i="1" a="1"/>
  <c r="E766" i="1" a="1"/>
  <c r="E775" i="1" a="1"/>
  <c r="E784" i="1" a="1"/>
  <c r="I200" i="1" a="1"/>
  <c r="I205" i="1" a="1"/>
  <c r="I214" i="1" a="1"/>
  <c r="I223" i="1" a="1"/>
  <c r="I232" i="1" a="1"/>
  <c r="I237" i="1" a="1"/>
  <c r="I246" i="1" a="1"/>
  <c r="I255" i="1" a="1"/>
  <c r="I264" i="1" a="1"/>
  <c r="I269" i="1" a="1"/>
  <c r="I278" i="1" a="1"/>
  <c r="I287" i="1" a="1"/>
  <c r="I296" i="1" a="1"/>
  <c r="I301" i="1" a="1"/>
  <c r="I310" i="1" a="1"/>
  <c r="I319" i="1" a="1"/>
  <c r="I328" i="1" a="1"/>
  <c r="I333" i="1" a="1"/>
  <c r="I342" i="1" a="1"/>
  <c r="I351" i="1" a="1"/>
  <c r="I360" i="1" a="1"/>
  <c r="I365" i="1" a="1"/>
  <c r="I374" i="1" a="1"/>
  <c r="D568" i="1" a="1"/>
  <c r="D705" i="1" a="1"/>
  <c r="D768" i="1" a="1"/>
  <c r="E207" i="1" a="1"/>
  <c r="E224" i="1" a="1"/>
  <c r="E281" i="1" a="1"/>
  <c r="E303" i="1" a="1"/>
  <c r="E314" i="1" a="1"/>
  <c r="E323" i="1" a="1"/>
  <c r="E376" i="1" a="1"/>
  <c r="E384" i="1" a="1"/>
  <c r="E392" i="1" a="1"/>
  <c r="E398" i="1" a="1"/>
  <c r="E406" i="1" a="1"/>
  <c r="E435" i="1" a="1"/>
  <c r="E443" i="1" a="1"/>
  <c r="E449" i="1" a="1"/>
  <c r="E456" i="1" a="1"/>
  <c r="E463" i="1" a="1"/>
  <c r="E504" i="1" a="1"/>
  <c r="E511" i="1" a="1"/>
  <c r="E739" i="1" a="1"/>
  <c r="E748" i="1" a="1"/>
  <c r="E757" i="1" a="1"/>
  <c r="E762" i="1" a="1"/>
  <c r="E771" i="1" a="1"/>
  <c r="E780" i="1" a="1"/>
  <c r="E789" i="1" a="1"/>
  <c r="I201" i="1" a="1"/>
  <c r="I210" i="1" a="1"/>
  <c r="I219" i="1" a="1"/>
  <c r="I228" i="1" a="1"/>
  <c r="I233" i="1" a="1"/>
  <c r="I242" i="1" a="1"/>
  <c r="I251" i="1" a="1"/>
  <c r="I260" i="1" a="1"/>
  <c r="I265" i="1" a="1"/>
  <c r="I274" i="1" a="1"/>
  <c r="I283" i="1" a="1"/>
  <c r="I292" i="1" a="1"/>
  <c r="I297" i="1" a="1"/>
  <c r="I306" i="1" a="1"/>
  <c r="I315" i="1" a="1"/>
  <c r="E209" i="1" a="1"/>
  <c r="E225" i="1" a="1"/>
  <c r="E254" i="1" a="1"/>
  <c r="E269" i="1" a="1"/>
  <c r="D730" i="1" a="1"/>
  <c r="D783" i="1" a="1"/>
  <c r="E213" i="1" a="1"/>
  <c r="E229" i="1" a="1"/>
  <c r="E243" i="1" a="1"/>
  <c r="E258" i="1" a="1"/>
  <c r="E272" i="1" a="1"/>
  <c r="E295" i="1" a="1"/>
  <c r="E326" i="1" a="1"/>
  <c r="E342" i="1" a="1"/>
  <c r="E371" i="1" a="1"/>
  <c r="E379" i="1" a="1"/>
  <c r="E385" i="1" a="1"/>
  <c r="E393" i="1" a="1"/>
  <c r="E401" i="1" a="1"/>
  <c r="E444" i="1" a="1"/>
  <c r="E451" i="1" a="1"/>
  <c r="E457" i="1" a="1"/>
  <c r="E464" i="1" a="1"/>
  <c r="E472" i="1" a="1"/>
  <c r="E231" i="1" a="1"/>
  <c r="D745" i="1" a="1"/>
  <c r="D790" i="1" a="1"/>
  <c r="E216" i="1" a="1"/>
  <c r="E232" i="1" a="1"/>
  <c r="E247" i="1" a="1"/>
  <c r="E275" i="1" a="1"/>
  <c r="E288" i="1" a="1"/>
  <c r="E298" i="1" a="1"/>
  <c r="E344" i="1" a="1"/>
  <c r="E352" i="1" a="1"/>
  <c r="E360" i="1" a="1"/>
  <c r="E366" i="1" a="1"/>
  <c r="E374" i="1" a="1"/>
  <c r="E403" i="1" a="1"/>
  <c r="E411" i="1" a="1"/>
  <c r="E417" i="1" a="1"/>
  <c r="E425" i="1" a="1"/>
  <c r="E433" i="1" a="1"/>
  <c r="E474" i="1" a="1"/>
  <c r="E482" i="1" a="1"/>
  <c r="E488" i="1" a="1"/>
  <c r="E508" i="1" a="1"/>
  <c r="E515" i="1" a="1"/>
  <c r="E533" i="1" a="1"/>
  <c r="E538" i="1" a="1"/>
  <c r="E543" i="1" a="1"/>
  <c r="E549" i="1" a="1"/>
  <c r="E554" i="1" a="1"/>
  <c r="E559" i="1" a="1"/>
  <c r="E565" i="1" a="1"/>
  <c r="E570" i="1" a="1"/>
  <c r="E575" i="1" a="1"/>
  <c r="E581" i="1" a="1"/>
  <c r="E586" i="1" a="1"/>
  <c r="E590" i="1" a="1"/>
  <c r="E596" i="1" a="1"/>
  <c r="E601" i="1" a="1"/>
  <c r="E606" i="1" a="1"/>
  <c r="E612" i="1" a="1"/>
  <c r="E617" i="1" a="1"/>
  <c r="E622" i="1" a="1"/>
  <c r="E628" i="1" a="1"/>
  <c r="E633" i="1" a="1"/>
  <c r="E637" i="1" a="1"/>
  <c r="E643" i="1" a="1"/>
  <c r="E648" i="1" a="1"/>
  <c r="E653" i="1" a="1"/>
  <c r="E659" i="1" a="1"/>
  <c r="E664" i="1" a="1"/>
  <c r="E669" i="1" a="1"/>
  <c r="E675" i="1" a="1"/>
  <c r="E680" i="1" a="1"/>
  <c r="E685" i="1" a="1"/>
  <c r="E691" i="1" a="1"/>
  <c r="E696" i="1" a="1"/>
  <c r="E701" i="1" a="1"/>
  <c r="E707" i="1" a="1"/>
  <c r="E712" i="1" a="1"/>
  <c r="E717" i="1" a="1"/>
  <c r="E722" i="1" a="1"/>
  <c r="E727" i="1" a="1"/>
  <c r="E732" i="1" a="1"/>
  <c r="E737" i="1" a="1"/>
  <c r="E742" i="1" a="1"/>
  <c r="E751" i="1" a="1"/>
  <c r="E760" i="1" a="1"/>
  <c r="E769" i="1" a="1"/>
  <c r="E774" i="1" a="1"/>
  <c r="E783" i="1" a="1"/>
  <c r="I199" i="1" a="1"/>
  <c r="I208" i="1" a="1"/>
  <c r="I213" i="1" a="1"/>
  <c r="I222" i="1" a="1"/>
  <c r="I231" i="1" a="1"/>
  <c r="D653" i="1" a="1"/>
  <c r="E261" i="1" a="1"/>
  <c r="E327" i="1" a="1"/>
  <c r="E348" i="1" a="1"/>
  <c r="E407" i="1" a="1"/>
  <c r="E479" i="1" a="1"/>
  <c r="E507" i="1" a="1"/>
  <c r="E526" i="1" a="1"/>
  <c r="E553" i="1" a="1"/>
  <c r="E562" i="1" a="1"/>
  <c r="E594" i="1" a="1"/>
  <c r="E604" i="1" a="1"/>
  <c r="E636" i="1" a="1"/>
  <c r="E645" i="1" a="1"/>
  <c r="E679" i="1" a="1"/>
  <c r="E688" i="1" a="1"/>
  <c r="E720" i="1" a="1"/>
  <c r="E730" i="1" a="1"/>
  <c r="E759" i="1" a="1"/>
  <c r="E767" i="1" a="1"/>
  <c r="E773" i="1" a="1"/>
  <c r="E781" i="1" a="1"/>
  <c r="E788" i="1" a="1"/>
  <c r="I217" i="1" a="1"/>
  <c r="I225" i="1" a="1"/>
  <c r="I244" i="1" a="1"/>
  <c r="I250" i="1" a="1"/>
  <c r="I257" i="1" a="1"/>
  <c r="I268" i="1" a="1"/>
  <c r="I275" i="1" a="1"/>
  <c r="I281" i="1" a="1"/>
  <c r="I299" i="1" a="1"/>
  <c r="I305" i="1" a="1"/>
  <c r="I349" i="1" a="1"/>
  <c r="I354" i="1" a="1"/>
  <c r="I359" i="1" a="1"/>
  <c r="I364" i="1" a="1"/>
  <c r="I370" i="1" a="1"/>
  <c r="I375" i="1" a="1"/>
  <c r="I380" i="1" a="1"/>
  <c r="I389" i="1" a="1"/>
  <c r="I398" i="1" a="1"/>
  <c r="I403" i="1" a="1"/>
  <c r="I412" i="1" a="1"/>
  <c r="I421" i="1" a="1"/>
  <c r="I430" i="1" a="1"/>
  <c r="I435" i="1" a="1"/>
  <c r="I444" i="1" a="1"/>
  <c r="I452" i="1" a="1"/>
  <c r="I460" i="1" a="1"/>
  <c r="I465" i="1" a="1"/>
  <c r="I474" i="1" a="1"/>
  <c r="I483" i="1" a="1"/>
  <c r="I492" i="1" a="1"/>
  <c r="I497" i="1" a="1"/>
  <c r="I506" i="1" a="1"/>
  <c r="I515" i="1" a="1"/>
  <c r="I523" i="1" a="1"/>
  <c r="I528" i="1" a="1"/>
  <c r="I537" i="1" a="1"/>
  <c r="I546" i="1" a="1"/>
  <c r="I555" i="1" a="1"/>
  <c r="I560" i="1" a="1"/>
  <c r="I569" i="1" a="1"/>
  <c r="I578" i="1" a="1"/>
  <c r="I591" i="1" a="1"/>
  <c r="I600" i="1" a="1"/>
  <c r="I609" i="1" a="1"/>
  <c r="I618" i="1" a="1"/>
  <c r="I623" i="1" a="1"/>
  <c r="I632" i="1" a="1"/>
  <c r="I640" i="1" a="1"/>
  <c r="I649" i="1" a="1"/>
  <c r="I654" i="1" a="1"/>
  <c r="I663" i="1" a="1"/>
  <c r="I672" i="1" a="1"/>
  <c r="I681" i="1" a="1"/>
  <c r="I686" i="1" a="1"/>
  <c r="E351" i="1" a="1"/>
  <c r="E370" i="1" a="1"/>
  <c r="E388" i="1" a="1"/>
  <c r="E408" i="1" a="1"/>
  <c r="E429" i="1" a="1"/>
  <c r="E447" i="1" a="1"/>
  <c r="E465" i="1" a="1"/>
  <c r="E495" i="1" a="1"/>
  <c r="E519" i="1" a="1"/>
  <c r="E527" i="1" a="1"/>
  <c r="E537" i="1" a="1"/>
  <c r="E546" i="1" a="1"/>
  <c r="E579" i="1" a="1"/>
  <c r="E588" i="1" a="1"/>
  <c r="E621" i="1" a="1"/>
  <c r="E630" i="1" a="1"/>
  <c r="E663" i="1" a="1"/>
  <c r="E672" i="1" a="1"/>
  <c r="E705" i="1" a="1"/>
  <c r="E715" i="1" a="1"/>
  <c r="E738" i="1" a="1"/>
  <c r="E745" i="1" a="1"/>
  <c r="E753" i="1" a="1"/>
  <c r="E782" i="1" a="1"/>
  <c r="E790" i="1" a="1"/>
  <c r="I203" i="1" a="1"/>
  <c r="I211" i="1" a="1"/>
  <c r="I218" i="1" a="1"/>
  <c r="I239" i="1" a="1"/>
  <c r="I245" i="1" a="1"/>
  <c r="I263" i="1" a="1"/>
  <c r="I270" i="1" a="1"/>
  <c r="I288" i="1" a="1"/>
  <c r="I294" i="1" a="1"/>
  <c r="I312" i="1" a="1"/>
  <c r="I318" i="1" a="1"/>
  <c r="I323" i="1" a="1"/>
  <c r="I329" i="1" a="1"/>
  <c r="I334" i="1" a="1"/>
  <c r="I339" i="1" a="1"/>
  <c r="I344" i="1" a="1"/>
  <c r="I385" i="1" a="1"/>
  <c r="I394" i="1" a="1"/>
  <c r="I399" i="1" a="1"/>
  <c r="I408" i="1" a="1"/>
  <c r="I417" i="1" a="1"/>
  <c r="I426" i="1" a="1"/>
  <c r="I431" i="1" a="1"/>
  <c r="I440" i="1" a="1"/>
  <c r="I449" i="1" a="1"/>
  <c r="I457" i="1" a="1"/>
  <c r="I461" i="1" a="1"/>
  <c r="I470" i="1" a="1"/>
  <c r="I479" i="1" a="1"/>
  <c r="I488" i="1" a="1"/>
  <c r="I493" i="1" a="1"/>
  <c r="I502" i="1" a="1"/>
  <c r="I511" i="1" a="1"/>
  <c r="I520" i="1" a="1"/>
  <c r="I524" i="1" a="1"/>
  <c r="I533" i="1" a="1"/>
  <c r="I542" i="1" a="1"/>
  <c r="I551" i="1" a="1"/>
  <c r="I556" i="1" a="1"/>
  <c r="I565" i="1" a="1"/>
  <c r="I574" i="1" a="1"/>
  <c r="I583" i="1" a="1"/>
  <c r="I587" i="1" a="1"/>
  <c r="I596" i="1" a="1"/>
  <c r="I605" i="1" a="1"/>
  <c r="I614" i="1" a="1"/>
  <c r="I619" i="1" a="1"/>
  <c r="I628" i="1" a="1"/>
  <c r="E333" i="1" a="1"/>
  <c r="E410" i="1" a="1"/>
  <c r="E430" i="1" a="1"/>
  <c r="E486" i="1" a="1"/>
  <c r="E499" i="1" a="1"/>
  <c r="E530" i="1" a="1"/>
  <c r="E563" i="1" a="1"/>
  <c r="E573" i="1" a="1"/>
  <c r="E605" i="1" a="1"/>
  <c r="E614" i="1" a="1"/>
  <c r="E647" i="1" a="1"/>
  <c r="E656" i="1" a="1"/>
  <c r="E689" i="1" a="1"/>
  <c r="E699" i="1" a="1"/>
  <c r="E731" i="1" a="1"/>
  <c r="E746" i="1" a="1"/>
  <c r="E754" i="1" a="1"/>
  <c r="E768" i="1" a="1"/>
  <c r="E776" i="1" a="1"/>
  <c r="I204" i="1" a="1"/>
  <c r="I226" i="1" a="1"/>
  <c r="I234" i="1" a="1"/>
  <c r="I252" i="1" a="1"/>
  <c r="I258" i="1" a="1"/>
  <c r="I276" i="1" a="1"/>
  <c r="I282" i="1" a="1"/>
  <c r="I289" i="1" a="1"/>
  <c r="I300" i="1" a="1"/>
  <c r="I307" i="1" a="1"/>
  <c r="I313" i="1" a="1"/>
  <c r="I324" i="1" a="1"/>
  <c r="I345" i="1" a="1"/>
  <c r="I350" i="1" a="1"/>
  <c r="I355" i="1" a="1"/>
  <c r="I361" i="1" a="1"/>
  <c r="I366" i="1" a="1"/>
  <c r="I371" i="1" a="1"/>
  <c r="I376" i="1" a="1"/>
  <c r="I381" i="1" a="1"/>
  <c r="I390" i="1" a="1"/>
  <c r="I395" i="1" a="1"/>
  <c r="I404" i="1" a="1"/>
  <c r="I413" i="1" a="1"/>
  <c r="I422" i="1" a="1"/>
  <c r="I427" i="1" a="1"/>
  <c r="I436" i="1" a="1"/>
  <c r="I445" i="1" a="1"/>
  <c r="I453" i="1" a="1"/>
  <c r="I466" i="1" a="1"/>
  <c r="I475" i="1" a="1"/>
  <c r="I484" i="1" a="1"/>
  <c r="I489" i="1" a="1"/>
  <c r="I498" i="1" a="1"/>
  <c r="I507" i="1" a="1"/>
  <c r="I516" i="1" a="1"/>
  <c r="I529" i="1" a="1"/>
  <c r="I538" i="1" a="1"/>
  <c r="I547" i="1" a="1"/>
  <c r="I552" i="1" a="1"/>
  <c r="I561" i="1" a="1"/>
  <c r="I570" i="1" a="1"/>
  <c r="I579" i="1" a="1"/>
  <c r="I584" i="1" a="1"/>
  <c r="I592" i="1" a="1"/>
  <c r="I601" i="1" a="1"/>
  <c r="I610" i="1" a="1"/>
  <c r="I615" i="1" a="1"/>
  <c r="I624" i="1" a="1"/>
  <c r="I633" i="1" a="1"/>
  <c r="I641" i="1" a="1"/>
  <c r="I646" i="1" a="1"/>
  <c r="E334" i="1" a="1"/>
  <c r="E356" i="1" a="1"/>
  <c r="E415" i="1" a="1"/>
  <c r="E431" i="1" a="1"/>
  <c r="E470" i="1" a="1"/>
  <c r="E520" i="1" a="1"/>
  <c r="E547" i="1" a="1"/>
  <c r="E557" i="1" a="1"/>
  <c r="E589" i="1" a="1"/>
  <c r="E598" i="1" a="1"/>
  <c r="E632" i="1" a="1"/>
  <c r="E640" i="1" a="1"/>
  <c r="E673" i="1" a="1"/>
  <c r="E683" i="1" a="1"/>
  <c r="E716" i="1" a="1"/>
  <c r="E724" i="1" a="1"/>
  <c r="E740" i="1" a="1"/>
  <c r="E747" i="1" a="1"/>
  <c r="I198" i="1" a="1"/>
  <c r="I206" i="1" a="1"/>
  <c r="I212" i="1" a="1"/>
  <c r="I220" i="1" a="1"/>
  <c r="I227" i="1" a="1"/>
  <c r="I240" i="1" a="1"/>
  <c r="I247" i="1" a="1"/>
  <c r="I253" i="1" a="1"/>
  <c r="I271" i="1" a="1"/>
  <c r="I277" i="1" a="1"/>
  <c r="I295" i="1" a="1"/>
  <c r="I302" i="1" a="1"/>
  <c r="I325" i="1" a="1"/>
  <c r="I330" i="1" a="1"/>
  <c r="I335" i="1" a="1"/>
  <c r="I340" i="1" a="1"/>
  <c r="I356" i="1" a="1"/>
  <c r="I377" i="1" a="1"/>
  <c r="I386" i="1" a="1"/>
  <c r="I391" i="1" a="1"/>
  <c r="I400" i="1" a="1"/>
  <c r="I409" i="1" a="1"/>
  <c r="I418" i="1" a="1"/>
  <c r="I423" i="1" a="1"/>
  <c r="I432" i="1" a="1"/>
  <c r="I441" i="1" a="1"/>
  <c r="I450" i="1" a="1"/>
  <c r="I454" i="1" a="1"/>
  <c r="I462" i="1" a="1"/>
  <c r="I471" i="1" a="1"/>
  <c r="I480" i="1" a="1"/>
  <c r="I485" i="1" a="1"/>
  <c r="I494" i="1" a="1"/>
  <c r="I503" i="1" a="1"/>
  <c r="I512" i="1" a="1"/>
  <c r="I517" i="1" a="1"/>
  <c r="I525" i="1" a="1"/>
  <c r="I534" i="1" a="1"/>
  <c r="I543" i="1" a="1"/>
  <c r="I548" i="1" a="1"/>
  <c r="I557" i="1" a="1"/>
  <c r="I566" i="1" a="1"/>
  <c r="I575" i="1" a="1"/>
  <c r="I580" i="1" a="1"/>
  <c r="I588" i="1" a="1"/>
  <c r="I597" i="1" a="1"/>
  <c r="I606" i="1" a="1"/>
  <c r="I611" i="1" a="1"/>
  <c r="I620" i="1" a="1"/>
  <c r="I629" i="1" a="1"/>
  <c r="I637" i="1" a="1"/>
  <c r="I642" i="1" a="1"/>
  <c r="E315" i="1" a="1"/>
  <c r="E337" i="1" a="1"/>
  <c r="E357" i="1" a="1"/>
  <c r="E378" i="1" a="1"/>
  <c r="E394" i="1" a="1"/>
  <c r="E416" i="1" a="1"/>
  <c r="E452" i="1" a="1"/>
  <c r="E473" i="1" a="1"/>
  <c r="E487" i="1" a="1"/>
  <c r="E500" i="1" a="1"/>
  <c r="E512" i="1" a="1"/>
  <c r="E531" i="1" a="1"/>
  <c r="E541" i="1" a="1"/>
  <c r="E574" i="1" a="1"/>
  <c r="E583" i="1" a="1"/>
  <c r="E616" i="1" a="1"/>
  <c r="E625" i="1" a="1"/>
  <c r="E657" i="1" a="1"/>
  <c r="E667" i="1" a="1"/>
  <c r="E700" i="1" a="1"/>
  <c r="E709" i="1" a="1"/>
  <c r="E755" i="1" a="1"/>
  <c r="E763" i="1" a="1"/>
  <c r="E770" i="1" a="1"/>
  <c r="E777" i="1" a="1"/>
  <c r="E785" i="1" a="1"/>
  <c r="I221" i="1" a="1"/>
  <c r="I229" i="1" a="1"/>
  <c r="I235" i="1" a="1"/>
  <c r="I241" i="1" a="1"/>
  <c r="I259" i="1" a="1"/>
  <c r="I266" i="1" a="1"/>
  <c r="I284" i="1" a="1"/>
  <c r="I290" i="1" a="1"/>
  <c r="I308" i="1" a="1"/>
  <c r="I314" i="1" a="1"/>
  <c r="I320" i="1" a="1"/>
  <c r="I341" i="1" a="1"/>
  <c r="I346" i="1" a="1"/>
  <c r="I357" i="1" a="1"/>
  <c r="I362" i="1" a="1"/>
  <c r="I367" i="1" a="1"/>
  <c r="I372" i="1" a="1"/>
  <c r="I382" i="1" a="1"/>
  <c r="I387" i="1" a="1"/>
  <c r="I396" i="1" a="1"/>
  <c r="I405" i="1" a="1"/>
  <c r="I414" i="1" a="1"/>
  <c r="I419" i="1" a="1"/>
  <c r="I428" i="1" a="1"/>
  <c r="I437" i="1" a="1"/>
  <c r="I446" i="1" a="1"/>
  <c r="I458" i="1" a="1"/>
  <c r="I467" i="1" a="1"/>
  <c r="I476" i="1" a="1"/>
  <c r="I481" i="1" a="1"/>
  <c r="I490" i="1" a="1"/>
  <c r="E245" i="1" a="1"/>
  <c r="E287" i="1" a="1"/>
  <c r="E399" i="1" a="1"/>
  <c r="E246" i="1" a="1"/>
  <c r="E362" i="1" a="1"/>
  <c r="E424" i="1" a="1"/>
  <c r="E478" i="1" a="1"/>
  <c r="E535" i="1" a="1"/>
  <c r="E626" i="1" a="1"/>
  <c r="E651" i="1" a="1"/>
  <c r="E736" i="1" a="1"/>
  <c r="E758" i="1" a="1"/>
  <c r="E778" i="1" a="1"/>
  <c r="I202" i="1" a="1"/>
  <c r="I256" i="1" a="1"/>
  <c r="I273" i="1" a="1"/>
  <c r="I304" i="1" a="1"/>
  <c r="I336" i="1" a="1"/>
  <c r="I348" i="1" a="1"/>
  <c r="I363" i="1" a="1"/>
  <c r="I378" i="1" a="1"/>
  <c r="I415" i="1" a="1"/>
  <c r="I425" i="1" a="1"/>
  <c r="I438" i="1" a="1"/>
  <c r="I473" i="1" a="1"/>
  <c r="I486" i="1" a="1"/>
  <c r="I496" i="1" a="1"/>
  <c r="I532" i="1" a="1"/>
  <c r="I541" i="1" a="1"/>
  <c r="I550" i="1" a="1"/>
  <c r="I559" i="1" a="1"/>
  <c r="I595" i="1" a="1"/>
  <c r="I604" i="1" a="1"/>
  <c r="I613" i="1" a="1"/>
  <c r="I622" i="1" a="1"/>
  <c r="I645" i="1" a="1"/>
  <c r="I651" i="1" a="1"/>
  <c r="I656" i="1" a="1"/>
  <c r="I661" i="1" a="1"/>
  <c r="I677" i="1" a="1"/>
  <c r="I692" i="1" a="1"/>
  <c r="I701" i="1" a="1"/>
  <c r="I706" i="1" a="1"/>
  <c r="I715" i="1" a="1"/>
  <c r="I723" i="1" a="1"/>
  <c r="I732" i="1" a="1"/>
  <c r="I737" i="1" a="1"/>
  <c r="I746" i="1" a="1"/>
  <c r="I755" i="1" a="1"/>
  <c r="I764" i="1" a="1"/>
  <c r="I769" i="1" a="1"/>
  <c r="I778" i="1" a="1"/>
  <c r="I787" i="1" a="1"/>
  <c r="J203" i="1" a="1"/>
  <c r="J208" i="1" a="1"/>
  <c r="J217" i="1" a="1"/>
  <c r="J226" i="1" a="1"/>
  <c r="J235" i="1" a="1"/>
  <c r="J240" i="1" a="1"/>
  <c r="J249" i="1" a="1"/>
  <c r="J258" i="1" a="1"/>
  <c r="J267" i="1" a="1"/>
  <c r="J272" i="1" a="1"/>
  <c r="J281" i="1" a="1"/>
  <c r="J290" i="1" a="1"/>
  <c r="J299" i="1" a="1"/>
  <c r="J304" i="1" a="1"/>
  <c r="J313" i="1" a="1"/>
  <c r="J322" i="1" a="1"/>
  <c r="J331" i="1" a="1"/>
  <c r="J336" i="1" a="1"/>
  <c r="J345" i="1" a="1"/>
  <c r="J354" i="1" a="1"/>
  <c r="J363" i="1" a="1"/>
  <c r="J368" i="1" a="1"/>
  <c r="J377" i="1" a="1"/>
  <c r="J386" i="1" a="1"/>
  <c r="J395" i="1" a="1"/>
  <c r="J400" i="1" a="1"/>
  <c r="J409" i="1" a="1"/>
  <c r="J418" i="1" a="1"/>
  <c r="J427" i="1" a="1"/>
  <c r="J432" i="1" a="1"/>
  <c r="J441" i="1" a="1"/>
  <c r="J450" i="1" a="1"/>
  <c r="J462" i="1" a="1"/>
  <c r="J471" i="1" a="1"/>
  <c r="J480" i="1" a="1"/>
  <c r="J489" i="1" a="1"/>
  <c r="J494" i="1" a="1"/>
  <c r="J503" i="1" a="1"/>
  <c r="J512" i="1" a="1"/>
  <c r="J525" i="1" a="1"/>
  <c r="J534" i="1" a="1"/>
  <c r="J543" i="1" a="1"/>
  <c r="J552" i="1" a="1"/>
  <c r="J557" i="1" a="1"/>
  <c r="J566" i="1" a="1"/>
  <c r="J575" i="1" a="1"/>
  <c r="J584" i="1" a="1"/>
  <c r="J588" i="1" a="1"/>
  <c r="J597" i="1" a="1"/>
  <c r="J606" i="1" a="1"/>
  <c r="J615" i="1" a="1"/>
  <c r="J620" i="1" a="1"/>
  <c r="J629" i="1" a="1"/>
  <c r="J637" i="1" a="1"/>
  <c r="J646" i="1" a="1"/>
  <c r="J651" i="1" a="1"/>
  <c r="J660" i="1" a="1"/>
  <c r="J669" i="1" a="1"/>
  <c r="J678" i="1" a="1"/>
  <c r="J683" i="1" a="1"/>
  <c r="J692" i="1" a="1"/>
  <c r="J701" i="1" a="1"/>
  <c r="J710" i="1" a="1"/>
  <c r="J715" i="1" a="1"/>
  <c r="J723" i="1" a="1"/>
  <c r="J732" i="1" a="1"/>
  <c r="E365" i="1" a="1"/>
  <c r="E438" i="1" a="1"/>
  <c r="E585" i="1" a="1"/>
  <c r="E609" i="1" a="1"/>
  <c r="E695" i="1" a="1"/>
  <c r="E741" i="1" a="1"/>
  <c r="E779" i="1" a="1"/>
  <c r="I207" i="1" a="1"/>
  <c r="I224" i="1" a="1"/>
  <c r="I243" i="1" a="1"/>
  <c r="I261" i="1" a="1"/>
  <c r="I291" i="1" a="1"/>
  <c r="I309" i="1" a="1"/>
  <c r="I322" i="1" a="1"/>
  <c r="I337" i="1" a="1"/>
  <c r="I352" i="1" a="1"/>
  <c r="I379" i="1" a="1"/>
  <c r="I392" i="1" a="1"/>
  <c r="I402" i="1" a="1"/>
  <c r="I439" i="1" a="1"/>
  <c r="I451" i="1" a="1"/>
  <c r="I463" i="1" a="1"/>
  <c r="I499" i="1" a="1"/>
  <c r="I508" i="1" a="1"/>
  <c r="I544" i="1" a="1"/>
  <c r="I553" i="1" a="1"/>
  <c r="I562" i="1" a="1"/>
  <c r="I571" i="1" a="1"/>
  <c r="I607" i="1" a="1"/>
  <c r="I616" i="1" a="1"/>
  <c r="I625" i="1" a="1"/>
  <c r="I639" i="1" a="1"/>
  <c r="I662" i="1" a="1"/>
  <c r="I667" i="1" a="1"/>
  <c r="I678" i="1" a="1"/>
  <c r="I683" i="1" a="1"/>
  <c r="I688" i="1" a="1"/>
  <c r="I697" i="1" a="1"/>
  <c r="I702" i="1" a="1"/>
  <c r="I711" i="1" a="1"/>
  <c r="I728" i="1" a="1"/>
  <c r="I733" i="1" a="1"/>
  <c r="I742" i="1" a="1"/>
  <c r="I751" i="1" a="1"/>
  <c r="I760" i="1" a="1"/>
  <c r="I765" i="1" a="1"/>
  <c r="I774" i="1" a="1"/>
  <c r="I783" i="1" a="1"/>
  <c r="J199" i="1" a="1"/>
  <c r="J204" i="1" a="1"/>
  <c r="J213" i="1" a="1"/>
  <c r="J222" i="1" a="1"/>
  <c r="J231" i="1" a="1"/>
  <c r="J236" i="1" a="1"/>
  <c r="J245" i="1" a="1"/>
  <c r="J254" i="1" a="1"/>
  <c r="J263" i="1" a="1"/>
  <c r="J268" i="1" a="1"/>
  <c r="J277" i="1" a="1"/>
  <c r="J286" i="1" a="1"/>
  <c r="J295" i="1" a="1"/>
  <c r="J300" i="1" a="1"/>
  <c r="J309" i="1" a="1"/>
  <c r="J318" i="1" a="1"/>
  <c r="J327" i="1" a="1"/>
  <c r="J332" i="1" a="1"/>
  <c r="J341" i="1" a="1"/>
  <c r="J350" i="1" a="1"/>
  <c r="J359" i="1" a="1"/>
  <c r="J364" i="1" a="1"/>
  <c r="J373" i="1" a="1"/>
  <c r="J382" i="1" a="1"/>
  <c r="J391" i="1" a="1"/>
  <c r="J396" i="1" a="1"/>
  <c r="J405" i="1" a="1"/>
  <c r="J414" i="1" a="1"/>
  <c r="J423" i="1" a="1"/>
  <c r="J428" i="1" a="1"/>
  <c r="J437" i="1" a="1"/>
  <c r="J446" i="1" a="1"/>
  <c r="J454" i="1" a="1"/>
  <c r="J458" i="1" a="1"/>
  <c r="J467" i="1" a="1"/>
  <c r="J476" i="1" a="1"/>
  <c r="J485" i="1" a="1"/>
  <c r="J490" i="1" a="1"/>
  <c r="J499" i="1" a="1"/>
  <c r="J508" i="1" a="1"/>
  <c r="J517" i="1" a="1"/>
  <c r="J521" i="1" a="1"/>
  <c r="J530" i="1" a="1"/>
  <c r="J539" i="1" a="1"/>
  <c r="J548" i="1" a="1"/>
  <c r="J553" i="1" a="1"/>
  <c r="J562" i="1" a="1"/>
  <c r="J571" i="1" a="1"/>
  <c r="J580" i="1" a="1"/>
  <c r="J585" i="1" a="1"/>
  <c r="J593" i="1" a="1"/>
  <c r="J602" i="1" a="1"/>
  <c r="J611" i="1" a="1"/>
  <c r="J616" i="1" a="1"/>
  <c r="J625" i="1" a="1"/>
  <c r="E380" i="1" a="1"/>
  <c r="E439" i="1" a="1"/>
  <c r="E542" i="1" a="1"/>
  <c r="E567" i="1" a="1"/>
  <c r="E652" i="1" a="1"/>
  <c r="E677" i="1" a="1"/>
  <c r="I279" i="1" a="1"/>
  <c r="I293" i="1" a="1"/>
  <c r="I326" i="1" a="1"/>
  <c r="I338" i="1" a="1"/>
  <c r="I353" i="1" a="1"/>
  <c r="I416" i="1" a="1"/>
  <c r="I429" i="1" a="1"/>
  <c r="I442" i="1" a="1"/>
  <c r="I477" i="1" a="1"/>
  <c r="I487" i="1" a="1"/>
  <c r="I509" i="1" a="1"/>
  <c r="I518" i="1" a="1"/>
  <c r="I526" i="1" a="1"/>
  <c r="I535" i="1" a="1"/>
  <c r="I572" i="1" a="1"/>
  <c r="I581" i="1" a="1"/>
  <c r="I589" i="1" a="1"/>
  <c r="I598" i="1" a="1"/>
  <c r="I634" i="1" a="1"/>
  <c r="I647" i="1" a="1"/>
  <c r="I652" i="1" a="1"/>
  <c r="I657" i="1" a="1"/>
  <c r="I668" i="1" a="1"/>
  <c r="I673" i="1" a="1"/>
  <c r="I693" i="1" a="1"/>
  <c r="I698" i="1" a="1"/>
  <c r="I707" i="1" a="1"/>
  <c r="I716" i="1" a="1"/>
  <c r="I724" i="1" a="1"/>
  <c r="I729" i="1" a="1"/>
  <c r="I738" i="1" a="1"/>
  <c r="I747" i="1" a="1"/>
  <c r="I756" i="1" a="1"/>
  <c r="I761" i="1" a="1"/>
  <c r="I770" i="1" a="1"/>
  <c r="I779" i="1" a="1"/>
  <c r="I788" i="1" a="1"/>
  <c r="J200" i="1" a="1"/>
  <c r="J209" i="1" a="1"/>
  <c r="J218" i="1" a="1"/>
  <c r="J227" i="1" a="1"/>
  <c r="J232" i="1" a="1"/>
  <c r="J241" i="1" a="1"/>
  <c r="J250" i="1" a="1"/>
  <c r="J259" i="1" a="1"/>
  <c r="J264" i="1" a="1"/>
  <c r="J273" i="1" a="1"/>
  <c r="J282" i="1" a="1"/>
  <c r="J291" i="1" a="1"/>
  <c r="J296" i="1" a="1"/>
  <c r="J305" i="1" a="1"/>
  <c r="J314" i="1" a="1"/>
  <c r="J323" i="1" a="1"/>
  <c r="J328" i="1" a="1"/>
  <c r="J337" i="1" a="1"/>
  <c r="J346" i="1" a="1"/>
  <c r="J355" i="1" a="1"/>
  <c r="J360" i="1" a="1"/>
  <c r="J369" i="1" a="1"/>
  <c r="J378" i="1" a="1"/>
  <c r="J387" i="1" a="1"/>
  <c r="J392" i="1" a="1"/>
  <c r="J401" i="1" a="1"/>
  <c r="J410" i="1" a="1"/>
  <c r="J419" i="1" a="1"/>
  <c r="J424" i="1" a="1"/>
  <c r="J433" i="1" a="1"/>
  <c r="J442" i="1" a="1"/>
  <c r="J455" i="1" a="1"/>
  <c r="J463" i="1" a="1"/>
  <c r="J472" i="1" a="1"/>
  <c r="J481" i="1" a="1"/>
  <c r="J486" i="1" a="1"/>
  <c r="J495" i="1" a="1"/>
  <c r="J504" i="1" a="1"/>
  <c r="J513" i="1" a="1"/>
  <c r="J518" i="1" a="1"/>
  <c r="J526" i="1" a="1"/>
  <c r="J535" i="1" a="1"/>
  <c r="J544" i="1" a="1"/>
  <c r="J549" i="1" a="1"/>
  <c r="J558" i="1" a="1"/>
  <c r="J567" i="1" a="1"/>
  <c r="J576" i="1" a="1"/>
  <c r="J581" i="1" a="1"/>
  <c r="J589" i="1" a="1"/>
  <c r="J598" i="1" a="1"/>
  <c r="J607" i="1" a="1"/>
  <c r="J612" i="1" a="1"/>
  <c r="J621" i="1" a="1"/>
  <c r="J630" i="1" a="1"/>
  <c r="J638" i="1" a="1"/>
  <c r="J643" i="1" a="1"/>
  <c r="J652" i="1" a="1"/>
  <c r="J661" i="1" a="1"/>
  <c r="J670" i="1" a="1"/>
  <c r="J675" i="1" a="1"/>
  <c r="J684" i="1" a="1"/>
  <c r="J693" i="1" a="1"/>
  <c r="J702" i="1" a="1"/>
  <c r="J707" i="1" a="1"/>
  <c r="J716" i="1" a="1"/>
  <c r="J724" i="1" a="1"/>
  <c r="J733" i="1" a="1"/>
  <c r="J737" i="1" a="1"/>
  <c r="J741" i="1" a="1"/>
  <c r="J745" i="1" a="1"/>
  <c r="E296" i="1" a="1"/>
  <c r="E492" i="1" a="1"/>
  <c r="E523" i="1" a="1"/>
  <c r="E610" i="1" a="1"/>
  <c r="E726" i="1" a="1"/>
  <c r="E744" i="1" a="1"/>
  <c r="E764" i="1" a="1"/>
  <c r="E786" i="1" a="1"/>
  <c r="I209" i="1" a="1"/>
  <c r="I230" i="1" a="1"/>
  <c r="I248" i="1" a="1"/>
  <c r="I262" i="1" a="1"/>
  <c r="I311" i="1" a="1"/>
  <c r="I368" i="1" a="1"/>
  <c r="I383" i="1" a="1"/>
  <c r="I393" i="1" a="1"/>
  <c r="I406" i="1" a="1"/>
  <c r="I443" i="1" a="1"/>
  <c r="I455" i="1" a="1"/>
  <c r="I464" i="1" a="1"/>
  <c r="I500" i="1" a="1"/>
  <c r="I536" i="1" a="1"/>
  <c r="I545" i="1" a="1"/>
  <c r="I554" i="1" a="1"/>
  <c r="I563" i="1" a="1"/>
  <c r="I599" i="1" a="1"/>
  <c r="I608" i="1" a="1"/>
  <c r="I617" i="1" a="1"/>
  <c r="I626" i="1" a="1"/>
  <c r="I635" i="1" a="1"/>
  <c r="I658" i="1" a="1"/>
  <c r="I674" i="1" a="1"/>
  <c r="I679" i="1" a="1"/>
  <c r="I684" i="1" a="1"/>
  <c r="I689" i="1" a="1"/>
  <c r="I694" i="1" a="1"/>
  <c r="I703" i="1" a="1"/>
  <c r="I712" i="1" a="1"/>
  <c r="I720" i="1" a="1"/>
  <c r="I725" i="1" a="1"/>
  <c r="I734" i="1" a="1"/>
  <c r="I743" i="1" a="1"/>
  <c r="I752" i="1" a="1"/>
  <c r="I757" i="1" a="1"/>
  <c r="I766" i="1" a="1"/>
  <c r="I775" i="1" a="1"/>
  <c r="I784" i="1" a="1"/>
  <c r="I789" i="1" a="1"/>
  <c r="J205" i="1" a="1"/>
  <c r="J214" i="1" a="1"/>
  <c r="J223" i="1" a="1"/>
  <c r="J228" i="1" a="1"/>
  <c r="J237" i="1" a="1"/>
  <c r="J246" i="1" a="1"/>
  <c r="J255" i="1" a="1"/>
  <c r="J260" i="1" a="1"/>
  <c r="J269" i="1" a="1"/>
  <c r="J278" i="1" a="1"/>
  <c r="J287" i="1" a="1"/>
  <c r="J292" i="1" a="1"/>
  <c r="J301" i="1" a="1"/>
  <c r="J310" i="1" a="1"/>
  <c r="E569" i="1" a="1"/>
  <c r="E593" i="1" a="1"/>
  <c r="E684" i="1" a="1"/>
  <c r="E704" i="1" a="1"/>
  <c r="E749" i="1" a="1"/>
  <c r="E765" i="1" a="1"/>
  <c r="I215" i="1" a="1"/>
  <c r="I249" i="1" a="1"/>
  <c r="I280" i="1" a="1"/>
  <c r="I298" i="1" a="1"/>
  <c r="I327" i="1" a="1"/>
  <c r="I369" i="1" a="1"/>
  <c r="I407" i="1" a="1"/>
  <c r="I420" i="1" a="1"/>
  <c r="I433" i="1" a="1"/>
  <c r="I478" i="1" a="1"/>
  <c r="I491" i="1" a="1"/>
  <c r="I501" i="1" a="1"/>
  <c r="I510" i="1" a="1"/>
  <c r="I519" i="1" a="1"/>
  <c r="I527" i="1" a="1"/>
  <c r="I564" i="1" a="1"/>
  <c r="I573" i="1" a="1"/>
  <c r="I582" i="1" a="1"/>
  <c r="I590" i="1" a="1"/>
  <c r="I627" i="1" a="1"/>
  <c r="I648" i="1" a="1"/>
  <c r="I653" i="1" a="1"/>
  <c r="I659" i="1" a="1"/>
  <c r="I664" i="1" a="1"/>
  <c r="I669" i="1" a="1"/>
  <c r="I690" i="1" a="1"/>
  <c r="I699" i="1" a="1"/>
  <c r="I708" i="1" a="1"/>
  <c r="I717" i="1" a="1"/>
  <c r="I721" i="1" a="1"/>
  <c r="I730" i="1" a="1"/>
  <c r="I739" i="1" a="1"/>
  <c r="I748" i="1" a="1"/>
  <c r="I753" i="1" a="1"/>
  <c r="I762" i="1" a="1"/>
  <c r="I771" i="1" a="1"/>
  <c r="I780" i="1" a="1"/>
  <c r="I785" i="1" a="1"/>
  <c r="J201" i="1" a="1"/>
  <c r="J210" i="1" a="1"/>
  <c r="J219" i="1" a="1"/>
  <c r="J224" i="1" a="1"/>
  <c r="J233" i="1" a="1"/>
  <c r="J242" i="1" a="1"/>
  <c r="J251" i="1" a="1"/>
  <c r="J256" i="1" a="1"/>
  <c r="J265" i="1" a="1"/>
  <c r="J274" i="1" a="1"/>
  <c r="J283" i="1" a="1"/>
  <c r="J288" i="1" a="1"/>
  <c r="J297" i="1" a="1"/>
  <c r="J306" i="1" a="1"/>
  <c r="J315" i="1" a="1"/>
  <c r="J320" i="1" a="1"/>
  <c r="J329" i="1" a="1"/>
  <c r="J338" i="1" a="1"/>
  <c r="J347" i="1" a="1"/>
  <c r="J352" i="1" a="1"/>
  <c r="J361" i="1" a="1"/>
  <c r="J370" i="1" a="1"/>
  <c r="J379" i="1" a="1"/>
  <c r="J384" i="1" a="1"/>
  <c r="J393" i="1" a="1"/>
  <c r="J402" i="1" a="1"/>
  <c r="J411" i="1" a="1"/>
  <c r="J416" i="1" a="1"/>
  <c r="J425" i="1" a="1"/>
  <c r="J434" i="1" a="1"/>
  <c r="J443" i="1" a="1"/>
  <c r="J448" i="1" a="1"/>
  <c r="J456" i="1" a="1"/>
  <c r="J464" i="1" a="1"/>
  <c r="J473" i="1" a="1"/>
  <c r="J478" i="1" a="1"/>
  <c r="J487" i="1" a="1"/>
  <c r="J496" i="1" a="1"/>
  <c r="J505" i="1" a="1"/>
  <c r="J510" i="1" a="1"/>
  <c r="J519" i="1" a="1"/>
  <c r="J527" i="1" a="1"/>
  <c r="J536" i="1" a="1"/>
  <c r="J541" i="1" a="1"/>
  <c r="J550" i="1" a="1"/>
  <c r="J559" i="1" a="1"/>
  <c r="J568" i="1" a="1"/>
  <c r="J573" i="1" a="1"/>
  <c r="J582" i="1" a="1"/>
  <c r="J590" i="1" a="1"/>
  <c r="J599" i="1" a="1"/>
  <c r="J604" i="1" a="1"/>
  <c r="J613" i="1" a="1"/>
  <c r="J622" i="1" a="1"/>
  <c r="J631" i="1" a="1"/>
  <c r="E343" i="1" a="1"/>
  <c r="E459" i="1" a="1"/>
  <c r="E600" i="1" a="1"/>
  <c r="E620" i="1" a="1"/>
  <c r="E711" i="1" a="1"/>
  <c r="E735" i="1" a="1"/>
  <c r="E772" i="1" a="1"/>
  <c r="I216" i="1" a="1"/>
  <c r="I236" i="1" a="1"/>
  <c r="I254" i="1" a="1"/>
  <c r="I303" i="1" a="1"/>
  <c r="I317" i="1" a="1"/>
  <c r="I347" i="1" a="1"/>
  <c r="I411" i="1" a="1"/>
  <c r="I424" i="1" a="1"/>
  <c r="I434" i="1" a="1"/>
  <c r="I469" i="1" a="1"/>
  <c r="I482" i="1" a="1"/>
  <c r="I495" i="1" a="1"/>
  <c r="I504" i="1" a="1"/>
  <c r="I540" i="1" a="1"/>
  <c r="I549" i="1" a="1"/>
  <c r="I558" i="1" a="1"/>
  <c r="I567" i="1" a="1"/>
  <c r="I603" i="1" a="1"/>
  <c r="I612" i="1" a="1"/>
  <c r="I621" i="1" a="1"/>
  <c r="I630" i="1" a="1"/>
  <c r="I636" i="1" a="1"/>
  <c r="I650" i="1" a="1"/>
  <c r="I655" i="1" a="1"/>
  <c r="I660" i="1" a="1"/>
  <c r="I665" i="1" a="1"/>
  <c r="I691" i="1" a="1"/>
  <c r="I700" i="1" a="1"/>
  <c r="I709" i="1" a="1"/>
  <c r="I714" i="1" a="1"/>
  <c r="I722" i="1" a="1"/>
  <c r="I731" i="1" a="1"/>
  <c r="I740" i="1" a="1"/>
  <c r="I745" i="1" a="1"/>
  <c r="I754" i="1" a="1"/>
  <c r="I763" i="1" a="1"/>
  <c r="I772" i="1" a="1"/>
  <c r="I777" i="1" a="1"/>
  <c r="I786" i="1" a="1"/>
  <c r="J202" i="1" a="1"/>
  <c r="J211" i="1" a="1"/>
  <c r="J216" i="1" a="1"/>
  <c r="J225" i="1" a="1"/>
  <c r="J234" i="1" a="1"/>
  <c r="J243" i="1" a="1"/>
  <c r="J248" i="1" a="1"/>
  <c r="J257" i="1" a="1"/>
  <c r="J266" i="1" a="1"/>
  <c r="J275" i="1" a="1"/>
  <c r="J280" i="1" a="1"/>
  <c r="J289" i="1" a="1"/>
  <c r="J298" i="1" a="1"/>
  <c r="J307" i="1" a="1"/>
  <c r="J312" i="1" a="1"/>
  <c r="J321" i="1" a="1"/>
  <c r="J330" i="1" a="1"/>
  <c r="J339" i="1" a="1"/>
  <c r="J344" i="1" a="1"/>
  <c r="J353" i="1" a="1"/>
  <c r="J362" i="1" a="1"/>
  <c r="J371" i="1" a="1"/>
  <c r="J376" i="1" a="1"/>
  <c r="J385" i="1" a="1"/>
  <c r="J394" i="1" a="1"/>
  <c r="J403" i="1" a="1"/>
  <c r="J408" i="1" a="1"/>
  <c r="J417" i="1" a="1"/>
  <c r="J426" i="1" a="1"/>
  <c r="J435" i="1" a="1"/>
  <c r="J440" i="1" a="1"/>
  <c r="J449" i="1" a="1"/>
  <c r="J457" i="1" a="1"/>
  <c r="J465" i="1" a="1"/>
  <c r="J470" i="1" a="1"/>
  <c r="J479" i="1" a="1"/>
  <c r="J488" i="1" a="1"/>
  <c r="J497" i="1" a="1"/>
  <c r="J502" i="1" a="1"/>
  <c r="J511" i="1" a="1"/>
  <c r="J520" i="1" a="1"/>
  <c r="J528" i="1" a="1"/>
  <c r="J533" i="1" a="1"/>
  <c r="J542" i="1" a="1"/>
  <c r="J551" i="1" a="1"/>
  <c r="J560" i="1" a="1"/>
  <c r="J565" i="1" a="1"/>
  <c r="J574" i="1" a="1"/>
  <c r="J583" i="1" a="1"/>
  <c r="J591" i="1" a="1"/>
  <c r="J596" i="1" a="1"/>
  <c r="J605" i="1" a="1"/>
  <c r="J614" i="1" a="1"/>
  <c r="J623" i="1" a="1"/>
  <c r="J628" i="1" a="1"/>
  <c r="E787" i="1" a="1"/>
  <c r="I267" i="1" a="1"/>
  <c r="I331" i="1" a="1"/>
  <c r="I384" i="1" a="1"/>
  <c r="I521" i="1" a="1"/>
  <c r="I272" i="1" a="1"/>
  <c r="I332" i="1" a="1"/>
  <c r="I388" i="1" a="1"/>
  <c r="I522" i="1" a="1"/>
  <c r="I594" i="1" a="1"/>
  <c r="I631" i="1" a="1"/>
  <c r="I676" i="1" a="1"/>
  <c r="I696" i="1" a="1"/>
  <c r="I750" i="1" a="1"/>
  <c r="I768" i="1" a="1"/>
  <c r="J212" i="1" a="1"/>
  <c r="J230" i="1" a="1"/>
  <c r="J285" i="1" a="1"/>
  <c r="J303" i="1" a="1"/>
  <c r="J319" i="1" a="1"/>
  <c r="J343" i="1" a="1"/>
  <c r="J356" i="1" a="1"/>
  <c r="J367" i="1" a="1"/>
  <c r="J380" i="1" a="1"/>
  <c r="J404" i="1" a="1"/>
  <c r="J429" i="1" a="1"/>
  <c r="J452" i="1" a="1"/>
  <c r="J475" i="1" a="1"/>
  <c r="J500" i="1" a="1"/>
  <c r="J523" i="1" a="1"/>
  <c r="J547" i="1" a="1"/>
  <c r="J572" i="1" a="1"/>
  <c r="J595" i="1" a="1"/>
  <c r="J608" i="1" a="1"/>
  <c r="J619" i="1" a="1"/>
  <c r="J649" i="1" a="1"/>
  <c r="J655" i="1" a="1"/>
  <c r="J673" i="1" a="1"/>
  <c r="J680" i="1" a="1"/>
  <c r="J698" i="1" a="1"/>
  <c r="J704" i="1" a="1"/>
  <c r="J721" i="1" a="1"/>
  <c r="J727" i="1" a="1"/>
  <c r="J738" i="1" a="1"/>
  <c r="J747" i="1" a="1"/>
  <c r="J751" i="1" a="1"/>
  <c r="J755" i="1" a="1"/>
  <c r="J759" i="1" a="1"/>
  <c r="J763" i="1" a="1"/>
  <c r="J767" i="1" a="1"/>
  <c r="E402" i="1" a="1"/>
  <c r="E551" i="1" a="1"/>
  <c r="E641" i="1" a="1"/>
  <c r="I285" i="1" a="1"/>
  <c r="I343" i="1" a="1"/>
  <c r="I397" i="1" a="1"/>
  <c r="I447" i="1" a="1"/>
  <c r="I530" i="1" a="1"/>
  <c r="I602" i="1" a="1"/>
  <c r="I680" i="1" a="1"/>
  <c r="I718" i="1" a="1"/>
  <c r="I735" i="1" a="1"/>
  <c r="I790" i="1" a="1"/>
  <c r="J215" i="1" a="1"/>
  <c r="J252" i="1" a="1"/>
  <c r="J270" i="1" a="1"/>
  <c r="J333" i="1" a="1"/>
  <c r="J357" i="1" a="1"/>
  <c r="J381" i="1" a="1"/>
  <c r="J406" i="1" a="1"/>
  <c r="J430" i="1" a="1"/>
  <c r="J453" i="1" a="1"/>
  <c r="J477" i="1" a="1"/>
  <c r="J501" i="1" a="1"/>
  <c r="J514" i="1" a="1"/>
  <c r="J524" i="1" a="1"/>
  <c r="J537" i="1" a="1"/>
  <c r="J561" i="1" a="1"/>
  <c r="J586" i="1" a="1"/>
  <c r="J609" i="1" a="1"/>
  <c r="J632" i="1" a="1"/>
  <c r="J644" i="1" a="1"/>
  <c r="J656" i="1" a="1"/>
  <c r="J662" i="1" a="1"/>
  <c r="J668" i="1" a="1"/>
  <c r="J674" i="1" a="1"/>
  <c r="J686" i="1" a="1"/>
  <c r="J699" i="1" a="1"/>
  <c r="J711" i="1" a="1"/>
  <c r="J717" i="1" a="1"/>
  <c r="E421" i="1" a="1"/>
  <c r="E558" i="1" a="1"/>
  <c r="I286" i="1" a="1"/>
  <c r="I401" i="1" a="1"/>
  <c r="I448" i="1" a="1"/>
  <c r="E661" i="1" a="1"/>
  <c r="E750" i="1" a="1"/>
  <c r="I358" i="1" a="1"/>
  <c r="I410" i="1" a="1"/>
  <c r="I456" i="1" a="1"/>
  <c r="I539" i="1" a="1"/>
  <c r="I576" i="1" a="1"/>
  <c r="I643" i="1" a="1"/>
  <c r="I685" i="1" a="1"/>
  <c r="I704" i="1" a="1"/>
  <c r="I758" i="1" a="1"/>
  <c r="I776" i="1" a="1"/>
  <c r="J220" i="1" a="1"/>
  <c r="J238" i="1" a="1"/>
  <c r="J293" i="1" a="1"/>
  <c r="J311" i="1" a="1"/>
  <c r="J324" i="1" a="1"/>
  <c r="J335" i="1" a="1"/>
  <c r="J348" i="1" a="1"/>
  <c r="J372" i="1" a="1"/>
  <c r="J397" i="1" a="1"/>
  <c r="J421" i="1" a="1"/>
  <c r="J445" i="1" a="1"/>
  <c r="J468" i="1" a="1"/>
  <c r="J492" i="1" a="1"/>
  <c r="J516" i="1" a="1"/>
  <c r="J540" i="1" a="1"/>
  <c r="J564" i="1" a="1"/>
  <c r="J577" i="1" a="1"/>
  <c r="J587" i="1" a="1"/>
  <c r="J600" i="1" a="1"/>
  <c r="J624" i="1" a="1"/>
  <c r="J633" i="1" a="1"/>
  <c r="J645" i="1" a="1"/>
  <c r="J676" i="1" a="1"/>
  <c r="J688" i="1" a="1"/>
  <c r="J694" i="1" a="1"/>
  <c r="J700" i="1" a="1"/>
  <c r="J706" i="1" a="1"/>
  <c r="J718" i="1" a="1"/>
  <c r="J730" i="1" a="1"/>
  <c r="J735" i="1" a="1"/>
  <c r="J744" i="1" a="1"/>
  <c r="I316" i="1" a="1"/>
  <c r="I373" i="1" a="1"/>
  <c r="I468" i="1" a="1"/>
  <c r="I513" i="1" a="1"/>
  <c r="I585" i="1" a="1"/>
  <c r="I670" i="1" a="1"/>
  <c r="I726" i="1" a="1"/>
  <c r="I744" i="1" a="1"/>
  <c r="I781" i="1" a="1"/>
  <c r="J206" i="1" a="1"/>
  <c r="J261" i="1" a="1"/>
  <c r="J279" i="1" a="1"/>
  <c r="J326" i="1" a="1"/>
  <c r="J351" i="1" a="1"/>
  <c r="J375" i="1" a="1"/>
  <c r="J388" i="1" a="1"/>
  <c r="J399" i="1" a="1"/>
  <c r="J412" i="1" a="1"/>
  <c r="J436" i="1" a="1"/>
  <c r="J459" i="1" a="1"/>
  <c r="J483" i="1" a="1"/>
  <c r="J507" i="1" a="1"/>
  <c r="J531" i="1" a="1"/>
  <c r="J555" i="1" a="1"/>
  <c r="J579" i="1" a="1"/>
  <c r="J603" i="1" a="1"/>
  <c r="J627" i="1" a="1"/>
  <c r="J635" i="1" a="1"/>
  <c r="J647" i="1" a="1"/>
  <c r="J653" i="1" a="1"/>
  <c r="J659" i="1" a="1"/>
  <c r="J665" i="1" a="1"/>
  <c r="J677" i="1" a="1"/>
  <c r="J708" i="1" a="1"/>
  <c r="J725" i="1" a="1"/>
  <c r="J731" i="1" a="1"/>
  <c r="J736" i="1" a="1"/>
  <c r="I238" i="1" a="1"/>
  <c r="I459" i="1" a="1"/>
  <c r="I675" i="1" a="1"/>
  <c r="I713" i="1" a="1"/>
  <c r="I749" i="1" a="1"/>
  <c r="J229" i="1" a="1"/>
  <c r="J302" i="1" a="1"/>
  <c r="J451" i="1" a="1"/>
  <c r="J474" i="1" a="1"/>
  <c r="J498" i="1" a="1"/>
  <c r="J522" i="1" a="1"/>
  <c r="J546" i="1" a="1"/>
  <c r="J570" i="1" a="1"/>
  <c r="J594" i="1" a="1"/>
  <c r="J618" i="1" a="1"/>
  <c r="J636" i="1" a="1"/>
  <c r="J685" i="1" a="1"/>
  <c r="J697" i="1" a="1"/>
  <c r="J709" i="1" a="1"/>
  <c r="J746" i="1" a="1"/>
  <c r="J752" i="1" a="1"/>
  <c r="J765" i="1" a="1"/>
  <c r="J771" i="1" a="1"/>
  <c r="I472" i="1" a="1"/>
  <c r="I568" i="1" a="1"/>
  <c r="I638" i="1" a="1"/>
  <c r="I682" i="1" a="1"/>
  <c r="I719" i="1" a="1"/>
  <c r="J198" i="1" a="1"/>
  <c r="J271" i="1" a="1"/>
  <c r="J308" i="1" a="1"/>
  <c r="J334" i="1" a="1"/>
  <c r="J358" i="1" a="1"/>
  <c r="J383" i="1" a="1"/>
  <c r="J407" i="1" a="1"/>
  <c r="J431" i="1" a="1"/>
  <c r="J639" i="1" a="1"/>
  <c r="J650" i="1" a="1"/>
  <c r="J663" i="1" a="1"/>
  <c r="J687" i="1" a="1"/>
  <c r="J712" i="1" a="1"/>
  <c r="J722" i="1" a="1"/>
  <c r="J739" i="1" a="1"/>
  <c r="J753" i="1" a="1"/>
  <c r="J766" i="1" a="1"/>
  <c r="J777" i="1" a="1"/>
  <c r="K200" i="1" a="1"/>
  <c r="K216" i="1" a="1"/>
  <c r="K232" i="1" a="1"/>
  <c r="K248" i="1" a="1"/>
  <c r="K264" i="1" a="1"/>
  <c r="K280" i="1" a="1"/>
  <c r="K296" i="1" a="1"/>
  <c r="K312" i="1" a="1"/>
  <c r="K328" i="1" a="1"/>
  <c r="K344" i="1" a="1"/>
  <c r="K360" i="1" a="1"/>
  <c r="K376" i="1" a="1"/>
  <c r="K392" i="1" a="1"/>
  <c r="K401" i="1" a="1"/>
  <c r="K410" i="1" a="1"/>
  <c r="K419" i="1" a="1"/>
  <c r="K424" i="1" a="1"/>
  <c r="K433" i="1" a="1"/>
  <c r="K442" i="1" a="1"/>
  <c r="K455" i="1" a="1"/>
  <c r="K463" i="1" a="1"/>
  <c r="K472" i="1" a="1"/>
  <c r="K481" i="1" a="1"/>
  <c r="K486" i="1" a="1"/>
  <c r="K495" i="1" a="1"/>
  <c r="K504" i="1" a="1"/>
  <c r="K513" i="1" a="1"/>
  <c r="K518" i="1" a="1"/>
  <c r="K526" i="1" a="1"/>
  <c r="K535" i="1" a="1"/>
  <c r="K544" i="1" a="1"/>
  <c r="K549" i="1" a="1"/>
  <c r="K558" i="1" a="1"/>
  <c r="K567" i="1" a="1"/>
  <c r="K576" i="1" a="1"/>
  <c r="K581" i="1" a="1"/>
  <c r="K589" i="1" a="1"/>
  <c r="E578" i="1" a="1"/>
  <c r="I577" i="1" a="1"/>
  <c r="I644" i="1" a="1"/>
  <c r="I687" i="1" a="1"/>
  <c r="I759" i="1" a="1"/>
  <c r="J239" i="1" a="1"/>
  <c r="J276" i="1" a="1"/>
  <c r="J482" i="1" a="1"/>
  <c r="J506" i="1" a="1"/>
  <c r="J529" i="1" a="1"/>
  <c r="J554" i="1" a="1"/>
  <c r="J578" i="1" a="1"/>
  <c r="J601" i="1" a="1"/>
  <c r="J626" i="1" a="1"/>
  <c r="J640" i="1" a="1"/>
  <c r="J664" i="1" a="1"/>
  <c r="J689" i="1" a="1"/>
  <c r="J713" i="1" a="1"/>
  <c r="J740" i="1" a="1"/>
  <c r="J754" i="1" a="1"/>
  <c r="J760" i="1" a="1"/>
  <c r="J772" i="1" a="1"/>
  <c r="J778" i="1" a="1"/>
  <c r="J783" i="1" a="1"/>
  <c r="J788" i="1" a="1"/>
  <c r="K201" i="1" a="1"/>
  <c r="K206" i="1" a="1"/>
  <c r="K211" i="1" a="1"/>
  <c r="K217" i="1" a="1"/>
  <c r="K222" i="1" a="1"/>
  <c r="K227" i="1" a="1"/>
  <c r="K233" i="1" a="1"/>
  <c r="K238" i="1" a="1"/>
  <c r="K243" i="1" a="1"/>
  <c r="K249" i="1" a="1"/>
  <c r="K254" i="1" a="1"/>
  <c r="K259" i="1" a="1"/>
  <c r="K265" i="1" a="1"/>
  <c r="K270" i="1" a="1"/>
  <c r="K275" i="1" a="1"/>
  <c r="K281" i="1" a="1"/>
  <c r="K286" i="1" a="1"/>
  <c r="K291" i="1" a="1"/>
  <c r="K297" i="1" a="1"/>
  <c r="K302" i="1" a="1"/>
  <c r="K307" i="1" a="1"/>
  <c r="K313" i="1" a="1"/>
  <c r="K318" i="1" a="1"/>
  <c r="K323" i="1" a="1"/>
  <c r="K329" i="1" a="1"/>
  <c r="K334" i="1" a="1"/>
  <c r="K339" i="1" a="1"/>
  <c r="K345" i="1" a="1"/>
  <c r="K350" i="1" a="1"/>
  <c r="K355" i="1" a="1"/>
  <c r="K361" i="1" a="1"/>
  <c r="K366" i="1" a="1"/>
  <c r="K371" i="1" a="1"/>
  <c r="K377" i="1" a="1"/>
  <c r="K382" i="1" a="1"/>
  <c r="K387" i="1" a="1"/>
  <c r="K397" i="1" a="1"/>
  <c r="K406" i="1" a="1"/>
  <c r="K415" i="1" a="1"/>
  <c r="K420" i="1" a="1"/>
  <c r="I321" i="1" a="1"/>
  <c r="I505" i="1" a="1"/>
  <c r="I586" i="1" a="1"/>
  <c r="I727" i="1" a="1"/>
  <c r="J207" i="1" a="1"/>
  <c r="J244" i="1" a="1"/>
  <c r="J316" i="1" a="1"/>
  <c r="J340" i="1" a="1"/>
  <c r="J365" i="1" a="1"/>
  <c r="J389" i="1" a="1"/>
  <c r="J413" i="1" a="1"/>
  <c r="J438" i="1" a="1"/>
  <c r="E668" i="1" a="1"/>
  <c r="I514" i="1" a="1"/>
  <c r="I593" i="1" a="1"/>
  <c r="I695" i="1" a="1"/>
  <c r="I767" i="1" a="1"/>
  <c r="J247" i="1" a="1"/>
  <c r="J284" i="1" a="1"/>
  <c r="J317" i="1" a="1"/>
  <c r="J342" i="1" a="1"/>
  <c r="J366" i="1" a="1"/>
  <c r="J390" i="1" a="1"/>
  <c r="J415" i="1" a="1"/>
  <c r="J439" i="1" a="1"/>
  <c r="J461" i="1" a="1"/>
  <c r="J642" i="1" a="1"/>
  <c r="J654" i="1" a="1"/>
  <c r="J667" i="1" a="1"/>
  <c r="J679" i="1" a="1"/>
  <c r="J691" i="1" a="1"/>
  <c r="J726" i="1" a="1"/>
  <c r="J742" i="1" a="1"/>
  <c r="J749" i="1" a="1"/>
  <c r="J762" i="1" a="1"/>
  <c r="J768" i="1" a="1"/>
  <c r="J774" i="1" a="1"/>
  <c r="J779" i="1" a="1"/>
  <c r="J784" i="1" a="1"/>
  <c r="J790" i="1" a="1"/>
  <c r="K202" i="1" a="1"/>
  <c r="K207" i="1" a="1"/>
  <c r="K213" i="1" a="1"/>
  <c r="K218" i="1" a="1"/>
  <c r="K223" i="1" a="1"/>
  <c r="K229" i="1" a="1"/>
  <c r="K234" i="1" a="1"/>
  <c r="K239" i="1" a="1"/>
  <c r="K245" i="1" a="1"/>
  <c r="K250" i="1" a="1"/>
  <c r="K255" i="1" a="1"/>
  <c r="K261" i="1" a="1"/>
  <c r="K266" i="1" a="1"/>
  <c r="K271" i="1" a="1"/>
  <c r="K277" i="1" a="1"/>
  <c r="K282" i="1" a="1"/>
  <c r="K287" i="1" a="1"/>
  <c r="K293" i="1" a="1"/>
  <c r="K298" i="1" a="1"/>
  <c r="K303" i="1" a="1"/>
  <c r="K309" i="1" a="1"/>
  <c r="K314" i="1" a="1"/>
  <c r="K319" i="1" a="1"/>
  <c r="K325" i="1" a="1"/>
  <c r="K330" i="1" a="1"/>
  <c r="K335" i="1" a="1"/>
  <c r="K341" i="1" a="1"/>
  <c r="K346" i="1" a="1"/>
  <c r="K351" i="1" a="1"/>
  <c r="K357" i="1" a="1"/>
  <c r="K362" i="1" a="1"/>
  <c r="K367" i="1" a="1"/>
  <c r="K373" i="1" a="1"/>
  <c r="K378" i="1" a="1"/>
  <c r="K383" i="1" a="1"/>
  <c r="K389" i="1" a="1"/>
  <c r="K398" i="1" a="1"/>
  <c r="K407" i="1" a="1"/>
  <c r="K412" i="1" a="1"/>
  <c r="K421" i="1" a="1"/>
  <c r="K430" i="1" a="1"/>
  <c r="K439" i="1" a="1"/>
  <c r="K444" i="1" a="1"/>
  <c r="E693" i="1" a="1"/>
  <c r="I531" i="1" a="1"/>
  <c r="I736" i="1" a="1"/>
  <c r="I773" i="1" a="1"/>
  <c r="J253" i="1" a="1"/>
  <c r="J420" i="1" a="1"/>
  <c r="J444" i="1" a="1"/>
  <c r="J466" i="1" a="1"/>
  <c r="J491" i="1" a="1"/>
  <c r="J515" i="1" a="1"/>
  <c r="J538" i="1" a="1"/>
  <c r="J563" i="1" a="1"/>
  <c r="J610" i="1" a="1"/>
  <c r="J657" i="1" a="1"/>
  <c r="J681" i="1" a="1"/>
  <c r="J705" i="1" a="1"/>
  <c r="J743" i="1" a="1"/>
  <c r="J750" i="1" a="1"/>
  <c r="J756" i="1" a="1"/>
  <c r="J769" i="1" a="1"/>
  <c r="J785" i="1" a="1"/>
  <c r="K208" i="1" a="1"/>
  <c r="K224" i="1" a="1"/>
  <c r="K240" i="1" a="1"/>
  <c r="K256" i="1" a="1"/>
  <c r="K272" i="1" a="1"/>
  <c r="K288" i="1" a="1"/>
  <c r="K304" i="1" a="1"/>
  <c r="K320" i="1" a="1"/>
  <c r="K336" i="1" a="1"/>
  <c r="K352" i="1" a="1"/>
  <c r="K368" i="1" a="1"/>
  <c r="K384" i="1" a="1"/>
  <c r="K394" i="1" a="1"/>
  <c r="K403" i="1" a="1"/>
  <c r="K408" i="1" a="1"/>
  <c r="K417" i="1" a="1"/>
  <c r="K426" i="1" a="1"/>
  <c r="K435" i="1" a="1"/>
  <c r="K440" i="1" a="1"/>
  <c r="K449" i="1" a="1"/>
  <c r="K457" i="1" a="1"/>
  <c r="K465" i="1" a="1"/>
  <c r="K470" i="1" a="1"/>
  <c r="K479" i="1" a="1"/>
  <c r="K488" i="1" a="1"/>
  <c r="K497" i="1" a="1"/>
  <c r="K502" i="1" a="1"/>
  <c r="K511" i="1" a="1"/>
  <c r="K520" i="1" a="1"/>
  <c r="K528" i="1" a="1"/>
  <c r="K533" i="1" a="1"/>
  <c r="K542" i="1" a="1"/>
  <c r="K551" i="1" a="1"/>
  <c r="K560" i="1" a="1"/>
  <c r="K565" i="1" a="1"/>
  <c r="K574" i="1" a="1"/>
  <c r="K583" i="1" a="1"/>
  <c r="K591" i="1" a="1"/>
  <c r="E756" i="1" a="1"/>
  <c r="I666" i="1" a="1"/>
  <c r="J221" i="1" a="1"/>
  <c r="J349" i="1" a="1"/>
  <c r="J447" i="1" a="1"/>
  <c r="J509" i="1" a="1"/>
  <c r="J569" i="1" a="1"/>
  <c r="J634" i="1" a="1"/>
  <c r="J666" i="1" a="1"/>
  <c r="J696" i="1" a="1"/>
  <c r="J728" i="1" a="1"/>
  <c r="J748" i="1" a="1"/>
  <c r="J764" i="1" a="1"/>
  <c r="J789" i="1" a="1"/>
  <c r="K228" i="1" a="1"/>
  <c r="K260" i="1" a="1"/>
  <c r="K292" i="1" a="1"/>
  <c r="K324" i="1" a="1"/>
  <c r="K356" i="1" a="1"/>
  <c r="K388" i="1" a="1"/>
  <c r="K416" i="1" a="1"/>
  <c r="K432" i="1" a="1"/>
  <c r="K446" i="1" a="1"/>
  <c r="K452" i="1" a="1"/>
  <c r="K469" i="1" a="1"/>
  <c r="K482" i="1" a="1"/>
  <c r="K494" i="1" a="1"/>
  <c r="K500" i="1" a="1"/>
  <c r="K506" i="1" a="1"/>
  <c r="K512" i="1" a="1"/>
  <c r="K523" i="1" a="1"/>
  <c r="K554" i="1" a="1"/>
  <c r="K566" i="1" a="1"/>
  <c r="K572" i="1" a="1"/>
  <c r="K578" i="1" a="1"/>
  <c r="K584" i="1" a="1"/>
  <c r="K595" i="1" a="1"/>
  <c r="K606" i="1" a="1"/>
  <c r="K611" i="1" a="1"/>
  <c r="K622" i="1" a="1"/>
  <c r="K627" i="1" a="1"/>
  <c r="I671" i="1" a="1"/>
  <c r="J671" i="1" a="1"/>
  <c r="J703" i="1" a="1"/>
  <c r="J729" i="1" a="1"/>
  <c r="J780" i="1" a="1"/>
  <c r="K198" i="1" a="1"/>
  <c r="K209" i="1" a="1"/>
  <c r="K219" i="1" a="1"/>
  <c r="K230" i="1" a="1"/>
  <c r="K241" i="1" a="1"/>
  <c r="K251" i="1" a="1"/>
  <c r="K262" i="1" a="1"/>
  <c r="K273" i="1" a="1"/>
  <c r="K283" i="1" a="1"/>
  <c r="K294" i="1" a="1"/>
  <c r="K305" i="1" a="1"/>
  <c r="K315" i="1" a="1"/>
  <c r="K326" i="1" a="1"/>
  <c r="K337" i="1" a="1"/>
  <c r="K347" i="1" a="1"/>
  <c r="K358" i="1" a="1"/>
  <c r="K369" i="1" a="1"/>
  <c r="K379" i="1" a="1"/>
  <c r="K390" i="1" a="1"/>
  <c r="I705" i="1" a="1"/>
  <c r="J374" i="1" a="1"/>
  <c r="J460" i="1" a="1"/>
  <c r="J641" i="1" a="1"/>
  <c r="J672" i="1" a="1"/>
  <c r="J734" i="1" a="1"/>
  <c r="J770" i="1" a="1"/>
  <c r="J781" i="1" a="1"/>
  <c r="K220" i="1" a="1"/>
  <c r="K252" i="1" a="1"/>
  <c r="K284" i="1" a="1"/>
  <c r="K316" i="1" a="1"/>
  <c r="K348" i="1" a="1"/>
  <c r="K380" i="1" a="1"/>
  <c r="K400" i="1" a="1"/>
  <c r="K409" i="1" a="1"/>
  <c r="K418" i="1" a="1"/>
  <c r="K441" i="1" a="1"/>
  <c r="K448" i="1" a="1"/>
  <c r="K459" i="1" a="1"/>
  <c r="K471" i="1" a="1"/>
  <c r="K477" i="1" a="1"/>
  <c r="K483" i="1" a="1"/>
  <c r="K489" i="1" a="1"/>
  <c r="K501" i="1" a="1"/>
  <c r="K514" i="1" a="1"/>
  <c r="K525" i="1" a="1"/>
  <c r="K531" i="1" a="1"/>
  <c r="K537" i="1" a="1"/>
  <c r="K543" i="1" a="1"/>
  <c r="K555" i="1" a="1"/>
  <c r="K586" i="1" a="1"/>
  <c r="K602" i="1" a="1"/>
  <c r="K607" i="1" a="1"/>
  <c r="K618" i="1" a="1"/>
  <c r="K623" i="1" a="1"/>
  <c r="K634" i="1" a="1"/>
  <c r="K638" i="1" a="1"/>
  <c r="K649" i="1" a="1"/>
  <c r="K654" i="1" a="1"/>
  <c r="K665" i="1" a="1"/>
  <c r="K670" i="1" a="1"/>
  <c r="K675" i="1" a="1"/>
  <c r="K684" i="1" a="1"/>
  <c r="K693" i="1" a="1"/>
  <c r="K702" i="1" a="1"/>
  <c r="K707" i="1" a="1"/>
  <c r="K716" i="1" a="1"/>
  <c r="K724" i="1" a="1"/>
  <c r="K733" i="1" a="1"/>
  <c r="K738" i="1" a="1"/>
  <c r="K747" i="1" a="1"/>
  <c r="K756" i="1" a="1"/>
  <c r="K765" i="1" a="1"/>
  <c r="K770" i="1" a="1"/>
  <c r="K779" i="1" a="1"/>
  <c r="K788" i="1" a="1"/>
  <c r="I710" i="1" a="1"/>
  <c r="J262" i="1" a="1"/>
  <c r="J469" i="1" a="1"/>
  <c r="J532" i="1" a="1"/>
  <c r="J592" i="1" a="1"/>
  <c r="J782" i="1" a="1"/>
  <c r="K199" i="1" a="1"/>
  <c r="K210" i="1" a="1"/>
  <c r="K221" i="1" a="1"/>
  <c r="K231" i="1" a="1"/>
  <c r="K242" i="1" a="1"/>
  <c r="K253" i="1" a="1"/>
  <c r="K263" i="1" a="1"/>
  <c r="K274" i="1" a="1"/>
  <c r="K285" i="1" a="1"/>
  <c r="K295" i="1" a="1"/>
  <c r="K306" i="1" a="1"/>
  <c r="K317" i="1" a="1"/>
  <c r="K327" i="1" a="1"/>
  <c r="K338" i="1" a="1"/>
  <c r="K349" i="1" a="1"/>
  <c r="K359" i="1" a="1"/>
  <c r="K370" i="1" a="1"/>
  <c r="K381" i="1" a="1"/>
  <c r="K391" i="1" a="1"/>
  <c r="K427" i="1" a="1"/>
  <c r="K434" i="1" a="1"/>
  <c r="K454" i="1" a="1"/>
  <c r="K466" i="1" a="1"/>
  <c r="K478" i="1" a="1"/>
  <c r="K484" i="1" a="1"/>
  <c r="K490" i="1" a="1"/>
  <c r="K496" i="1" a="1"/>
  <c r="K508" i="1" a="1"/>
  <c r="K538" i="1" a="1"/>
  <c r="K550" i="1" a="1"/>
  <c r="K556" i="1" a="1"/>
  <c r="K562" i="1" a="1"/>
  <c r="K580" i="1" a="1"/>
  <c r="K592" i="1" a="1"/>
  <c r="K597" i="1" a="1"/>
  <c r="K608" i="1" a="1"/>
  <c r="I741" i="1" a="1"/>
  <c r="J294" i="1" a="1"/>
  <c r="J398" i="1" a="1"/>
  <c r="J648" i="1" a="1"/>
  <c r="J682" i="1" a="1"/>
  <c r="J714" i="1" a="1"/>
  <c r="J757" i="1" a="1"/>
  <c r="J773" i="1" a="1"/>
  <c r="K212" i="1" a="1"/>
  <c r="K244" i="1" a="1"/>
  <c r="K276" i="1" a="1"/>
  <c r="K308" i="1" a="1"/>
  <c r="K340" i="1" a="1"/>
  <c r="K372" i="1" a="1"/>
  <c r="K393" i="1" a="1"/>
  <c r="K402" i="1" a="1"/>
  <c r="K411" i="1" a="1"/>
  <c r="K428" i="1" a="1"/>
  <c r="K436" i="1" a="1"/>
  <c r="K450" i="1" a="1"/>
  <c r="K460" i="1" a="1"/>
  <c r="K491" i="1" a="1"/>
  <c r="K503" i="1" a="1"/>
  <c r="K509" i="1" a="1"/>
  <c r="K515" i="1" a="1"/>
  <c r="K532" i="1" a="1"/>
  <c r="K545" i="1" a="1"/>
  <c r="K557" i="1" a="1"/>
  <c r="K563" i="1" a="1"/>
  <c r="K569" i="1" a="1"/>
  <c r="K575" i="1" a="1"/>
  <c r="K598" i="1" a="1"/>
  <c r="K603" i="1" a="1"/>
  <c r="K614" i="1" a="1"/>
  <c r="K619" i="1" a="1"/>
  <c r="K630" i="1" a="1"/>
  <c r="K635" i="1" a="1"/>
  <c r="K645" i="1" a="1"/>
  <c r="K650" i="1" a="1"/>
  <c r="K661" i="1" a="1"/>
  <c r="K666" i="1" a="1"/>
  <c r="K676" i="1" a="1"/>
  <c r="K685" i="1" a="1"/>
  <c r="K694" i="1" a="1"/>
  <c r="K699" i="1" a="1"/>
  <c r="K708" i="1" a="1"/>
  <c r="K717" i="1" a="1"/>
  <c r="K725" i="1" a="1"/>
  <c r="K730" i="1" a="1"/>
  <c r="K739" i="1" a="1"/>
  <c r="K748" i="1" a="1"/>
  <c r="K757" i="1" a="1"/>
  <c r="K762" i="1" a="1"/>
  <c r="K771" i="1" a="1"/>
  <c r="K780" i="1" a="1"/>
  <c r="K789" i="1" a="1"/>
  <c r="J484" i="1" a="1"/>
  <c r="J545" i="1" a="1"/>
  <c r="J719" i="1" a="1"/>
  <c r="J758" i="1" a="1"/>
  <c r="J775" i="1" a="1"/>
  <c r="J786" i="1" a="1"/>
  <c r="K203" i="1" a="1"/>
  <c r="K214" i="1" a="1"/>
  <c r="K225" i="1" a="1"/>
  <c r="K235" i="1" a="1"/>
  <c r="K246" i="1" a="1"/>
  <c r="K257" i="1" a="1"/>
  <c r="K267" i="1" a="1"/>
  <c r="K278" i="1" a="1"/>
  <c r="K289" i="1" a="1"/>
  <c r="K299" i="1" a="1"/>
  <c r="K310" i="1" a="1"/>
  <c r="K321" i="1" a="1"/>
  <c r="K331" i="1" a="1"/>
  <c r="K342" i="1" a="1"/>
  <c r="K353" i="1" a="1"/>
  <c r="K363" i="1" a="1"/>
  <c r="K374" i="1" a="1"/>
  <c r="K385" i="1" a="1"/>
  <c r="K404" i="1" a="1"/>
  <c r="K413" i="1" a="1"/>
  <c r="K422" i="1" a="1"/>
  <c r="K429" i="1" a="1"/>
  <c r="K443" i="1" a="1"/>
  <c r="K456" i="1" a="1"/>
  <c r="K461" i="1" a="1"/>
  <c r="K467" i="1" a="1"/>
  <c r="K473" i="1" a="1"/>
  <c r="J325" i="1" a="1"/>
  <c r="J422" i="1" a="1"/>
  <c r="J493" i="1" a="1"/>
  <c r="J556" i="1" a="1"/>
  <c r="J617" i="1" a="1"/>
  <c r="J658" i="1" a="1"/>
  <c r="J690" i="1" a="1"/>
  <c r="J720" i="1" a="1"/>
  <c r="J761" i="1" a="1"/>
  <c r="K204" i="1" a="1"/>
  <c r="K236" i="1" a="1"/>
  <c r="K268" i="1" a="1"/>
  <c r="K300" i="1" a="1"/>
  <c r="K332" i="1" a="1"/>
  <c r="K364" i="1" a="1"/>
  <c r="K395" i="1" a="1"/>
  <c r="K437" i="1" a="1"/>
  <c r="K445" i="1" a="1"/>
  <c r="K451" i="1" a="1"/>
  <c r="K462" i="1" a="1"/>
  <c r="K468" i="1" a="1"/>
  <c r="K474" i="1" a="1"/>
  <c r="K480" i="1" a="1"/>
  <c r="K492" i="1" a="1"/>
  <c r="K522" i="1" a="1"/>
  <c r="K534" i="1" a="1"/>
  <c r="K540" i="1" a="1"/>
  <c r="K546" i="1" a="1"/>
  <c r="K552" i="1" a="1"/>
  <c r="K564" i="1" a="1"/>
  <c r="K577" i="1" a="1"/>
  <c r="K588" i="1" a="1"/>
  <c r="K594" i="1" a="1"/>
  <c r="K599" i="1" a="1"/>
  <c r="K610" i="1" a="1"/>
  <c r="K615" i="1" a="1"/>
  <c r="K626" i="1" a="1"/>
  <c r="K631" i="1" a="1"/>
  <c r="K641" i="1" a="1"/>
  <c r="K646" i="1" a="1"/>
  <c r="K657" i="1" a="1"/>
  <c r="K662" i="1" a="1"/>
  <c r="K677" i="1" a="1"/>
  <c r="K686" i="1" a="1"/>
  <c r="K691" i="1" a="1"/>
  <c r="K700" i="1" a="1"/>
  <c r="K709" i="1" a="1"/>
  <c r="K718" i="1" a="1"/>
  <c r="K722" i="1" a="1"/>
  <c r="K731" i="1" a="1"/>
  <c r="K740" i="1" a="1"/>
  <c r="K749" i="1" a="1"/>
  <c r="K754" i="1" a="1"/>
  <c r="K763" i="1" a="1"/>
  <c r="K772" i="1" a="1"/>
  <c r="K781" i="1" a="1"/>
  <c r="K786" i="1" a="1"/>
  <c r="J695" i="1" a="1"/>
  <c r="K226" i="1" a="1"/>
  <c r="K311" i="1" a="1"/>
  <c r="K396" i="1" a="1"/>
  <c r="K431" i="1" a="1"/>
  <c r="K527" i="1" a="1"/>
  <c r="K559" i="1" a="1"/>
  <c r="K573" i="1" a="1"/>
  <c r="K604" i="1" a="1"/>
  <c r="K616" i="1" a="1"/>
  <c r="K643" i="1" a="1"/>
  <c r="K652" i="1" a="1"/>
  <c r="K660" i="1" a="1"/>
  <c r="K669" i="1" a="1"/>
  <c r="K698" i="1" a="1"/>
  <c r="K713" i="1" a="1"/>
  <c r="K727" i="1" a="1"/>
  <c r="K734" i="1" a="1"/>
  <c r="K741" i="1" a="1"/>
  <c r="K778" i="1" a="1"/>
  <c r="K785" i="1" a="1"/>
  <c r="I782" i="1" a="1"/>
  <c r="K237" i="1" a="1"/>
  <c r="K322" i="1" a="1"/>
  <c r="K399" i="1" a="1"/>
  <c r="K458" i="1" a="1"/>
  <c r="K498" i="1" a="1"/>
  <c r="K529" i="1" a="1"/>
  <c r="K561" i="1" a="1"/>
  <c r="K590" i="1" a="1"/>
  <c r="K605" i="1" a="1"/>
  <c r="K617" i="1" a="1"/>
  <c r="K628" i="1" a="1"/>
  <c r="K636" i="1" a="1"/>
  <c r="K644" i="1" a="1"/>
  <c r="K653" i="1" a="1"/>
  <c r="K692" i="1" a="1"/>
  <c r="K706" i="1" a="1"/>
  <c r="K714" i="1" a="1"/>
  <c r="K720" i="1" a="1"/>
  <c r="K735" i="1" a="1"/>
  <c r="K742" i="1" a="1"/>
  <c r="K750" i="1" a="1"/>
  <c r="K764" i="1" a="1"/>
  <c r="K475" i="1" a="1"/>
  <c r="K539" i="1" a="1"/>
  <c r="K600" i="1" a="1"/>
  <c r="K667" i="1" a="1"/>
  <c r="K704" i="1" a="1"/>
  <c r="K732" i="1" a="1"/>
  <c r="K783" i="1" a="1"/>
  <c r="K659" i="1" a="1"/>
  <c r="K697" i="1" a="1"/>
  <c r="K247" i="1" a="1"/>
  <c r="K333" i="1" a="1"/>
  <c r="K405" i="1" a="1"/>
  <c r="K438" i="1" a="1"/>
  <c r="K499" i="1" a="1"/>
  <c r="K516" i="1" a="1"/>
  <c r="K530" i="1" a="1"/>
  <c r="K547" i="1" a="1"/>
  <c r="K593" i="1" a="1"/>
  <c r="K629" i="1" a="1"/>
  <c r="K637" i="1" a="1"/>
  <c r="K663" i="1" a="1"/>
  <c r="K671" i="1" a="1"/>
  <c r="K678" i="1" a="1"/>
  <c r="K715" i="1" a="1"/>
  <c r="K721" i="1" a="1"/>
  <c r="K728" i="1" a="1"/>
  <c r="K736" i="1" a="1"/>
  <c r="K743" i="1" a="1"/>
  <c r="K758" i="1" a="1"/>
  <c r="K787" i="1" a="1"/>
  <c r="K375" i="1" a="1"/>
  <c r="K633" i="1" a="1"/>
  <c r="K689" i="1" a="1"/>
  <c r="K719" i="1" a="1"/>
  <c r="K761" i="1" a="1"/>
  <c r="K386" i="1" a="1"/>
  <c r="K601" i="1" a="1"/>
  <c r="K668" i="1" a="1"/>
  <c r="K705" i="1" a="1"/>
  <c r="K777" i="1" a="1"/>
  <c r="K258" i="1" a="1"/>
  <c r="K343" i="1" a="1"/>
  <c r="K464" i="1" a="1"/>
  <c r="K485" i="1" a="1"/>
  <c r="K517" i="1" a="1"/>
  <c r="K548" i="1" a="1"/>
  <c r="K579" i="1" a="1"/>
  <c r="K609" i="1" a="1"/>
  <c r="K620" i="1" a="1"/>
  <c r="K647" i="1" a="1"/>
  <c r="K655" i="1" a="1"/>
  <c r="K672" i="1" a="1"/>
  <c r="K679" i="1" a="1"/>
  <c r="K687" i="1" a="1"/>
  <c r="K701" i="1" a="1"/>
  <c r="K729" i="1" a="1"/>
  <c r="K744" i="1" a="1"/>
  <c r="K751" i="1" a="1"/>
  <c r="K759" i="1" a="1"/>
  <c r="K766" i="1" a="1"/>
  <c r="K773" i="1" a="1"/>
  <c r="K205" i="1" a="1"/>
  <c r="K613" i="1" a="1"/>
  <c r="K674" i="1" a="1"/>
  <c r="K776" i="1" a="1"/>
  <c r="K301" i="1" a="1"/>
  <c r="K493" i="1" a="1"/>
  <c r="K524" i="1" a="1"/>
  <c r="K571" i="1" a="1"/>
  <c r="K642" i="1" a="1"/>
  <c r="K712" i="1" a="1"/>
  <c r="K755" i="1" a="1"/>
  <c r="K784" i="1" a="1"/>
  <c r="J776" i="1" a="1"/>
  <c r="K269" i="1" a="1"/>
  <c r="K354" i="1" a="1"/>
  <c r="K414" i="1" a="1"/>
  <c r="K487" i="1" a="1"/>
  <c r="K519" i="1" a="1"/>
  <c r="K582" i="1" a="1"/>
  <c r="K596" i="1" a="1"/>
  <c r="K621" i="1" a="1"/>
  <c r="K632" i="1" a="1"/>
  <c r="K639" i="1" a="1"/>
  <c r="K656" i="1" a="1"/>
  <c r="K664" i="1" a="1"/>
  <c r="K673" i="1" a="1"/>
  <c r="K680" i="1" a="1"/>
  <c r="K695" i="1" a="1"/>
  <c r="K723" i="1" a="1"/>
  <c r="K737" i="1" a="1"/>
  <c r="K745" i="1" a="1"/>
  <c r="K752" i="1" a="1"/>
  <c r="K767" i="1" a="1"/>
  <c r="K774" i="1" a="1"/>
  <c r="K782" i="1" a="1"/>
  <c r="K423" i="1" a="1"/>
  <c r="K570" i="1" a="1"/>
  <c r="K658" i="1" a="1"/>
  <c r="K682" i="1" a="1"/>
  <c r="K711" i="1" a="1"/>
  <c r="K425" i="1" a="1"/>
  <c r="K476" i="1" a="1"/>
  <c r="K541" i="1" a="1"/>
  <c r="K587" i="1" a="1"/>
  <c r="K683" i="1" a="1"/>
  <c r="K726" i="1" a="1"/>
  <c r="K769" i="1" a="1"/>
  <c r="J787" i="1" a="1"/>
  <c r="K279" i="1" a="1"/>
  <c r="K365" i="1" a="1"/>
  <c r="K447" i="1" a="1"/>
  <c r="K505" i="1" a="1"/>
  <c r="K521" i="1" a="1"/>
  <c r="K536" i="1" a="1"/>
  <c r="K553" i="1" a="1"/>
  <c r="K568" i="1" a="1"/>
  <c r="K612" i="1" a="1"/>
  <c r="K640" i="1" a="1"/>
  <c r="K648" i="1" a="1"/>
  <c r="K681" i="1" a="1"/>
  <c r="K688" i="1" a="1"/>
  <c r="K696" i="1" a="1"/>
  <c r="K703" i="1" a="1"/>
  <c r="K710" i="1" a="1"/>
  <c r="K746" i="1" a="1"/>
  <c r="K753" i="1" a="1"/>
  <c r="K760" i="1" a="1"/>
  <c r="K768" i="1" a="1"/>
  <c r="K775" i="1" a="1"/>
  <c r="K790" i="1" a="1"/>
  <c r="K290" i="1" a="1"/>
  <c r="K507" i="1" a="1"/>
  <c r="K585" i="1" a="1"/>
  <c r="K624" i="1" a="1"/>
  <c r="K215" i="1" a="1"/>
  <c r="K453" i="1" a="1"/>
  <c r="K510" i="1" a="1"/>
  <c r="K625" i="1" a="1"/>
  <c r="K651" i="1" a="1"/>
  <c r="K690" i="1" a="1"/>
  <c r="K690" i="1" l="1"/>
  <c r="K651" i="1"/>
  <c r="K625" i="1"/>
  <c r="K510" i="1"/>
  <c r="K453" i="1"/>
  <c r="K215" i="1"/>
  <c r="K624" i="1"/>
  <c r="K585" i="1"/>
  <c r="K507" i="1"/>
  <c r="K290" i="1"/>
  <c r="K790" i="1"/>
  <c r="K775" i="1"/>
  <c r="K768" i="1"/>
  <c r="K760" i="1"/>
  <c r="K753" i="1"/>
  <c r="K746" i="1"/>
  <c r="K710" i="1"/>
  <c r="K703" i="1"/>
  <c r="K696" i="1"/>
  <c r="K688" i="1"/>
  <c r="K681" i="1"/>
  <c r="K648" i="1"/>
  <c r="K640" i="1"/>
  <c r="K612" i="1"/>
  <c r="K568" i="1"/>
  <c r="K553" i="1"/>
  <c r="K536" i="1"/>
  <c r="K521" i="1"/>
  <c r="K505" i="1"/>
  <c r="K447" i="1"/>
  <c r="K365" i="1"/>
  <c r="K279" i="1"/>
  <c r="J787" i="1"/>
  <c r="K769" i="1"/>
  <c r="K726" i="1"/>
  <c r="K683" i="1"/>
  <c r="K587" i="1"/>
  <c r="K541" i="1"/>
  <c r="K476" i="1"/>
  <c r="K425" i="1"/>
  <c r="K711" i="1"/>
  <c r="K682" i="1"/>
  <c r="K658" i="1"/>
  <c r="K570" i="1"/>
  <c r="K423" i="1"/>
  <c r="K782" i="1"/>
  <c r="K774" i="1"/>
  <c r="K767" i="1"/>
  <c r="K752" i="1"/>
  <c r="K745" i="1"/>
  <c r="K737" i="1"/>
  <c r="K723" i="1"/>
  <c r="K695" i="1"/>
  <c r="K680" i="1"/>
  <c r="K673" i="1"/>
  <c r="K664" i="1"/>
  <c r="K656" i="1"/>
  <c r="K639" i="1"/>
  <c r="K632" i="1"/>
  <c r="K621" i="1"/>
  <c r="K596" i="1"/>
  <c r="K582" i="1"/>
  <c r="K519" i="1"/>
  <c r="K487" i="1"/>
  <c r="K414" i="1"/>
  <c r="K354" i="1"/>
  <c r="K269" i="1"/>
  <c r="J776" i="1"/>
  <c r="K784" i="1"/>
  <c r="K755" i="1"/>
  <c r="K712" i="1"/>
  <c r="K642" i="1"/>
  <c r="K571" i="1"/>
  <c r="K524" i="1"/>
  <c r="K493" i="1"/>
  <c r="K301" i="1"/>
  <c r="K776" i="1"/>
  <c r="K674" i="1"/>
  <c r="K613" i="1"/>
  <c r="K205" i="1"/>
  <c r="K773" i="1"/>
  <c r="K766" i="1"/>
  <c r="K759" i="1"/>
  <c r="K751" i="1"/>
  <c r="K744" i="1"/>
  <c r="K729" i="1"/>
  <c r="K701" i="1"/>
  <c r="K687" i="1"/>
  <c r="K679" i="1"/>
  <c r="K672" i="1"/>
  <c r="K655" i="1"/>
  <c r="K647" i="1"/>
  <c r="K620" i="1"/>
  <c r="K609" i="1"/>
  <c r="K579" i="1"/>
  <c r="K548" i="1"/>
  <c r="K517" i="1"/>
  <c r="K485" i="1"/>
  <c r="K464" i="1"/>
  <c r="K343" i="1"/>
  <c r="K258" i="1"/>
  <c r="K777" i="1"/>
  <c r="K705" i="1"/>
  <c r="K668" i="1"/>
  <c r="K601" i="1"/>
  <c r="K386" i="1"/>
  <c r="K761" i="1"/>
  <c r="K719" i="1"/>
  <c r="K689" i="1"/>
  <c r="K633" i="1"/>
  <c r="K375" i="1"/>
  <c r="K787" i="1"/>
  <c r="K758" i="1"/>
  <c r="K743" i="1"/>
  <c r="K736" i="1"/>
  <c r="K728" i="1"/>
  <c r="K721" i="1"/>
  <c r="K715" i="1"/>
  <c r="K678" i="1"/>
  <c r="K671" i="1"/>
  <c r="K663" i="1"/>
  <c r="K637" i="1"/>
  <c r="K629" i="1"/>
  <c r="K593" i="1"/>
  <c r="K547" i="1"/>
  <c r="K530" i="1"/>
  <c r="K516" i="1"/>
  <c r="K499" i="1"/>
  <c r="K438" i="1"/>
  <c r="K405" i="1"/>
  <c r="K333" i="1"/>
  <c r="K247" i="1"/>
  <c r="K697" i="1"/>
  <c r="K659" i="1"/>
  <c r="K783" i="1"/>
  <c r="K732" i="1"/>
  <c r="K704" i="1"/>
  <c r="K667" i="1"/>
  <c r="K600" i="1"/>
  <c r="K539" i="1"/>
  <c r="K475" i="1"/>
  <c r="K764" i="1"/>
  <c r="K750" i="1"/>
  <c r="K742" i="1"/>
  <c r="K735" i="1"/>
  <c r="K720" i="1"/>
  <c r="K714" i="1"/>
  <c r="K706" i="1"/>
  <c r="K692" i="1"/>
  <c r="K653" i="1"/>
  <c r="K644" i="1"/>
  <c r="K636" i="1"/>
  <c r="K628" i="1"/>
  <c r="K617" i="1"/>
  <c r="K605" i="1"/>
  <c r="K590" i="1"/>
  <c r="K561" i="1"/>
  <c r="K529" i="1"/>
  <c r="K498" i="1"/>
  <c r="K458" i="1"/>
  <c r="K399" i="1"/>
  <c r="K322" i="1"/>
  <c r="K237" i="1"/>
  <c r="I782" i="1"/>
  <c r="K785" i="1"/>
  <c r="K778" i="1"/>
  <c r="K741" i="1"/>
  <c r="K734" i="1"/>
  <c r="K727" i="1"/>
  <c r="K713" i="1"/>
  <c r="K698" i="1"/>
  <c r="K669" i="1"/>
  <c r="K660" i="1"/>
  <c r="K652" i="1"/>
  <c r="K643" i="1"/>
  <c r="K616" i="1"/>
  <c r="K604" i="1"/>
  <c r="K573" i="1"/>
  <c r="K559" i="1"/>
  <c r="K527" i="1"/>
  <c r="K431" i="1"/>
  <c r="K396" i="1"/>
  <c r="K311" i="1"/>
  <c r="K226" i="1"/>
  <c r="J695" i="1"/>
  <c r="K786" i="1"/>
  <c r="K781" i="1"/>
  <c r="K772" i="1"/>
  <c r="K763" i="1"/>
  <c r="K754" i="1"/>
  <c r="K749" i="1"/>
  <c r="K740" i="1"/>
  <c r="K731" i="1"/>
  <c r="K722" i="1"/>
  <c r="K718" i="1"/>
  <c r="K709" i="1"/>
  <c r="K700" i="1"/>
  <c r="K691" i="1"/>
  <c r="K686" i="1"/>
  <c r="K677" i="1"/>
  <c r="K662" i="1"/>
  <c r="K657" i="1"/>
  <c r="K646" i="1"/>
  <c r="K641" i="1"/>
  <c r="K631" i="1"/>
  <c r="K626" i="1"/>
  <c r="K615" i="1"/>
  <c r="K610" i="1"/>
  <c r="K599" i="1"/>
  <c r="K594" i="1"/>
  <c r="K588" i="1"/>
  <c r="K577" i="1"/>
  <c r="K564" i="1"/>
  <c r="K552" i="1"/>
  <c r="K546" i="1"/>
  <c r="K540" i="1"/>
  <c r="K534" i="1"/>
  <c r="K522" i="1"/>
  <c r="K492" i="1"/>
  <c r="K480" i="1"/>
  <c r="K474" i="1"/>
  <c r="K468" i="1"/>
  <c r="K462" i="1"/>
  <c r="K451" i="1"/>
  <c r="K445" i="1"/>
  <c r="K437" i="1"/>
  <c r="K395" i="1"/>
  <c r="K364" i="1"/>
  <c r="K332" i="1"/>
  <c r="K300" i="1"/>
  <c r="K268" i="1"/>
  <c r="K236" i="1"/>
  <c r="K204" i="1"/>
  <c r="J761" i="1"/>
  <c r="J720" i="1"/>
  <c r="J690" i="1"/>
  <c r="J658" i="1"/>
  <c r="J617" i="1"/>
  <c r="J556" i="1"/>
  <c r="J493" i="1"/>
  <c r="J422" i="1"/>
  <c r="J325" i="1"/>
  <c r="K473" i="1"/>
  <c r="K467" i="1"/>
  <c r="K461" i="1"/>
  <c r="K456" i="1"/>
  <c r="K443" i="1"/>
  <c r="K429" i="1"/>
  <c r="K422" i="1"/>
  <c r="K413" i="1"/>
  <c r="K404" i="1"/>
  <c r="K385" i="1"/>
  <c r="K374" i="1"/>
  <c r="K363" i="1"/>
  <c r="K353" i="1"/>
  <c r="K342" i="1"/>
  <c r="K331" i="1"/>
  <c r="K321" i="1"/>
  <c r="K310" i="1"/>
  <c r="K299" i="1"/>
  <c r="K289" i="1"/>
  <c r="K278" i="1"/>
  <c r="K267" i="1"/>
  <c r="K257" i="1"/>
  <c r="K246" i="1"/>
  <c r="K235" i="1"/>
  <c r="K225" i="1"/>
  <c r="K214" i="1"/>
  <c r="K203" i="1"/>
  <c r="J786" i="1"/>
  <c r="J775" i="1"/>
  <c r="J758" i="1"/>
  <c r="J719" i="1"/>
  <c r="J545" i="1"/>
  <c r="J484" i="1"/>
  <c r="K789" i="1"/>
  <c r="K780" i="1"/>
  <c r="K771" i="1"/>
  <c r="K762" i="1"/>
  <c r="K757" i="1"/>
  <c r="K748" i="1"/>
  <c r="K739" i="1"/>
  <c r="K730" i="1"/>
  <c r="K725" i="1"/>
  <c r="K717" i="1"/>
  <c r="K708" i="1"/>
  <c r="K699" i="1"/>
  <c r="K694" i="1"/>
  <c r="K685" i="1"/>
  <c r="K676" i="1"/>
  <c r="K666" i="1"/>
  <c r="K661" i="1"/>
  <c r="K650" i="1"/>
  <c r="K645" i="1"/>
  <c r="K635" i="1"/>
  <c r="K630" i="1"/>
  <c r="K619" i="1"/>
  <c r="K614" i="1"/>
  <c r="K603" i="1"/>
  <c r="K598" i="1"/>
  <c r="K575" i="1"/>
  <c r="K569" i="1"/>
  <c r="K563" i="1"/>
  <c r="K557" i="1"/>
  <c r="K545" i="1"/>
  <c r="K532" i="1"/>
  <c r="K515" i="1"/>
  <c r="K509" i="1"/>
  <c r="K503" i="1"/>
  <c r="K491" i="1"/>
  <c r="K460" i="1"/>
  <c r="K450" i="1"/>
  <c r="K436" i="1"/>
  <c r="K428" i="1"/>
  <c r="K411" i="1"/>
  <c r="K402" i="1"/>
  <c r="K393" i="1"/>
  <c r="K372" i="1"/>
  <c r="K340" i="1"/>
  <c r="K308" i="1"/>
  <c r="K276" i="1"/>
  <c r="K244" i="1"/>
  <c r="K212" i="1"/>
  <c r="J773" i="1"/>
  <c r="J757" i="1"/>
  <c r="J714" i="1"/>
  <c r="J682" i="1"/>
  <c r="J648" i="1"/>
  <c r="J398" i="1"/>
  <c r="J294" i="1"/>
  <c r="I741" i="1"/>
  <c r="K608" i="1"/>
  <c r="K597" i="1"/>
  <c r="K592" i="1"/>
  <c r="K580" i="1"/>
  <c r="K562" i="1"/>
  <c r="K556" i="1"/>
  <c r="K550" i="1"/>
  <c r="K538" i="1"/>
  <c r="K508" i="1"/>
  <c r="K496" i="1"/>
  <c r="K490" i="1"/>
  <c r="K484" i="1"/>
  <c r="K478" i="1"/>
  <c r="K466" i="1"/>
  <c r="K454" i="1"/>
  <c r="K434" i="1"/>
  <c r="K427" i="1"/>
  <c r="K391" i="1"/>
  <c r="K381" i="1"/>
  <c r="K370" i="1"/>
  <c r="K359" i="1"/>
  <c r="K349" i="1"/>
  <c r="K338" i="1"/>
  <c r="K327" i="1"/>
  <c r="K317" i="1"/>
  <c r="K306" i="1"/>
  <c r="K295" i="1"/>
  <c r="K285" i="1"/>
  <c r="K274" i="1"/>
  <c r="K263" i="1"/>
  <c r="K253" i="1"/>
  <c r="K242" i="1"/>
  <c r="K231" i="1"/>
  <c r="K221" i="1"/>
  <c r="K210" i="1"/>
  <c r="K199" i="1"/>
  <c r="J782" i="1"/>
  <c r="J592" i="1"/>
  <c r="J532" i="1"/>
  <c r="J469" i="1"/>
  <c r="J262" i="1"/>
  <c r="I710" i="1"/>
  <c r="K788" i="1"/>
  <c r="K779" i="1"/>
  <c r="K770" i="1"/>
  <c r="K765" i="1"/>
  <c r="K756" i="1"/>
  <c r="K747" i="1"/>
  <c r="K738" i="1"/>
  <c r="K733" i="1"/>
  <c r="K724" i="1"/>
  <c r="K716" i="1"/>
  <c r="K707" i="1"/>
  <c r="K702" i="1"/>
  <c r="K693" i="1"/>
  <c r="K684" i="1"/>
  <c r="K675" i="1"/>
  <c r="K670" i="1"/>
  <c r="K665" i="1"/>
  <c r="K654" i="1"/>
  <c r="K649" i="1"/>
  <c r="K638" i="1"/>
  <c r="K634" i="1"/>
  <c r="K623" i="1"/>
  <c r="K618" i="1"/>
  <c r="K607" i="1"/>
  <c r="K602" i="1"/>
  <c r="K586" i="1"/>
  <c r="K555" i="1"/>
  <c r="K543" i="1"/>
  <c r="K537" i="1"/>
  <c r="K531" i="1"/>
  <c r="K525" i="1"/>
  <c r="K514" i="1"/>
  <c r="K501" i="1"/>
  <c r="K489" i="1"/>
  <c r="K483" i="1"/>
  <c r="K477" i="1"/>
  <c r="K471" i="1"/>
  <c r="K459" i="1"/>
  <c r="K448" i="1"/>
  <c r="K441" i="1"/>
  <c r="K418" i="1"/>
  <c r="K409" i="1"/>
  <c r="K400" i="1"/>
  <c r="K380" i="1"/>
  <c r="K348" i="1"/>
  <c r="K316" i="1"/>
  <c r="K284" i="1"/>
  <c r="K252" i="1"/>
  <c r="K220" i="1"/>
  <c r="J781" i="1"/>
  <c r="J770" i="1"/>
  <c r="J734" i="1"/>
  <c r="J672" i="1"/>
  <c r="J641" i="1"/>
  <c r="J460" i="1"/>
  <c r="J374" i="1"/>
  <c r="I705" i="1"/>
  <c r="K390" i="1"/>
  <c r="K379" i="1"/>
  <c r="K369" i="1"/>
  <c r="K358" i="1"/>
  <c r="K347" i="1"/>
  <c r="K337" i="1"/>
  <c r="K326" i="1"/>
  <c r="K315" i="1"/>
  <c r="K305" i="1"/>
  <c r="K294" i="1"/>
  <c r="K283" i="1"/>
  <c r="K273" i="1"/>
  <c r="K262" i="1"/>
  <c r="K251" i="1"/>
  <c r="K241" i="1"/>
  <c r="K230" i="1"/>
  <c r="K219" i="1"/>
  <c r="K209" i="1"/>
  <c r="K198" i="1"/>
  <c r="J780" i="1"/>
  <c r="J729" i="1"/>
  <c r="J703" i="1"/>
  <c r="J671" i="1"/>
  <c r="I671" i="1"/>
  <c r="K627" i="1"/>
  <c r="K622" i="1"/>
  <c r="K611" i="1"/>
  <c r="K606" i="1"/>
  <c r="K595" i="1"/>
  <c r="K584" i="1"/>
  <c r="K578" i="1"/>
  <c r="K572" i="1"/>
  <c r="K566" i="1"/>
  <c r="K554" i="1"/>
  <c r="K523" i="1"/>
  <c r="K512" i="1"/>
  <c r="K506" i="1"/>
  <c r="K500" i="1"/>
  <c r="K494" i="1"/>
  <c r="K482" i="1"/>
  <c r="K469" i="1"/>
  <c r="K452" i="1"/>
  <c r="K446" i="1"/>
  <c r="K432" i="1"/>
  <c r="K416" i="1"/>
  <c r="K388" i="1"/>
  <c r="K356" i="1"/>
  <c r="K324" i="1"/>
  <c r="K292" i="1"/>
  <c r="K260" i="1"/>
  <c r="K228" i="1"/>
  <c r="J789" i="1"/>
  <c r="J764" i="1"/>
  <c r="J748" i="1"/>
  <c r="J728" i="1"/>
  <c r="J696" i="1"/>
  <c r="J666" i="1"/>
  <c r="J634" i="1"/>
  <c r="J569" i="1"/>
  <c r="J509" i="1"/>
  <c r="J447" i="1"/>
  <c r="J349" i="1"/>
  <c r="J221" i="1"/>
  <c r="I666" i="1"/>
  <c r="E756" i="1"/>
  <c r="F756" i="1" s="1"/>
  <c r="K591" i="1"/>
  <c r="K583" i="1"/>
  <c r="K574" i="1"/>
  <c r="K565" i="1"/>
  <c r="K560" i="1"/>
  <c r="K551" i="1"/>
  <c r="K542" i="1"/>
  <c r="K533" i="1"/>
  <c r="K528" i="1"/>
  <c r="K520" i="1"/>
  <c r="K511" i="1"/>
  <c r="K502" i="1"/>
  <c r="K497" i="1"/>
  <c r="K488" i="1"/>
  <c r="K479" i="1"/>
  <c r="K470" i="1"/>
  <c r="K465" i="1"/>
  <c r="K457" i="1"/>
  <c r="K449" i="1"/>
  <c r="K440" i="1"/>
  <c r="K435" i="1"/>
  <c r="K426" i="1"/>
  <c r="K417" i="1"/>
  <c r="K408" i="1"/>
  <c r="K403" i="1"/>
  <c r="K394" i="1"/>
  <c r="K384" i="1"/>
  <c r="K368" i="1"/>
  <c r="K352" i="1"/>
  <c r="K336" i="1"/>
  <c r="K320" i="1"/>
  <c r="K304" i="1"/>
  <c r="K288" i="1"/>
  <c r="K272" i="1"/>
  <c r="K256" i="1"/>
  <c r="K240" i="1"/>
  <c r="K224" i="1"/>
  <c r="K208" i="1"/>
  <c r="J785" i="1"/>
  <c r="J769" i="1"/>
  <c r="J756" i="1"/>
  <c r="J750" i="1"/>
  <c r="J743" i="1"/>
  <c r="J705" i="1"/>
  <c r="J681" i="1"/>
  <c r="J657" i="1"/>
  <c r="J610" i="1"/>
  <c r="J563" i="1"/>
  <c r="J538" i="1"/>
  <c r="J515" i="1"/>
  <c r="J491" i="1"/>
  <c r="J466" i="1"/>
  <c r="J444" i="1"/>
  <c r="J420" i="1"/>
  <c r="J253" i="1"/>
  <c r="I773" i="1"/>
  <c r="I736" i="1"/>
  <c r="I531" i="1"/>
  <c r="E693" i="1"/>
  <c r="F693" i="1" s="1"/>
  <c r="K444" i="1"/>
  <c r="K439" i="1"/>
  <c r="K430" i="1"/>
  <c r="K421" i="1"/>
  <c r="K412" i="1"/>
  <c r="K407" i="1"/>
  <c r="K398" i="1"/>
  <c r="K389" i="1"/>
  <c r="K383" i="1"/>
  <c r="K378" i="1"/>
  <c r="K373" i="1"/>
  <c r="K367" i="1"/>
  <c r="K362" i="1"/>
  <c r="K357" i="1"/>
  <c r="K351" i="1"/>
  <c r="K346" i="1"/>
  <c r="K341" i="1"/>
  <c r="K335" i="1"/>
  <c r="K330" i="1"/>
  <c r="K325" i="1"/>
  <c r="K319" i="1"/>
  <c r="K314" i="1"/>
  <c r="K309" i="1"/>
  <c r="K303" i="1"/>
  <c r="K298" i="1"/>
  <c r="K293" i="1"/>
  <c r="K287" i="1"/>
  <c r="K282" i="1"/>
  <c r="K277" i="1"/>
  <c r="K271" i="1"/>
  <c r="K266" i="1"/>
  <c r="K261" i="1"/>
  <c r="K255" i="1"/>
  <c r="K250" i="1"/>
  <c r="K245" i="1"/>
  <c r="K239" i="1"/>
  <c r="K234" i="1"/>
  <c r="K229" i="1"/>
  <c r="K223" i="1"/>
  <c r="K218" i="1"/>
  <c r="K213" i="1"/>
  <c r="K207" i="1"/>
  <c r="K202" i="1"/>
  <c r="J790" i="1"/>
  <c r="J784" i="1"/>
  <c r="J779" i="1"/>
  <c r="J774" i="1"/>
  <c r="J768" i="1"/>
  <c r="J762" i="1"/>
  <c r="J749" i="1"/>
  <c r="J742" i="1"/>
  <c r="J726" i="1"/>
  <c r="J691" i="1"/>
  <c r="J679" i="1"/>
  <c r="J667" i="1"/>
  <c r="J654" i="1"/>
  <c r="J642" i="1"/>
  <c r="J461" i="1"/>
  <c r="J439" i="1"/>
  <c r="J415" i="1"/>
  <c r="J390" i="1"/>
  <c r="J366" i="1"/>
  <c r="J342" i="1"/>
  <c r="J317" i="1"/>
  <c r="J284" i="1"/>
  <c r="J247" i="1"/>
  <c r="I767" i="1"/>
  <c r="I695" i="1"/>
  <c r="I593" i="1"/>
  <c r="I514" i="1"/>
  <c r="E668" i="1"/>
  <c r="F668" i="1" s="1"/>
  <c r="J438" i="1"/>
  <c r="J413" i="1"/>
  <c r="J389" i="1"/>
  <c r="J365" i="1"/>
  <c r="J340" i="1"/>
  <c r="J316" i="1"/>
  <c r="J244" i="1"/>
  <c r="J207" i="1"/>
  <c r="I727" i="1"/>
  <c r="I586" i="1"/>
  <c r="I505" i="1"/>
  <c r="I321" i="1"/>
  <c r="K420" i="1"/>
  <c r="K415" i="1"/>
  <c r="K406" i="1"/>
  <c r="K397" i="1"/>
  <c r="K387" i="1"/>
  <c r="K382" i="1"/>
  <c r="K377" i="1"/>
  <c r="K371" i="1"/>
  <c r="K366" i="1"/>
  <c r="K361" i="1"/>
  <c r="K355" i="1"/>
  <c r="K350" i="1"/>
  <c r="K345" i="1"/>
  <c r="K339" i="1"/>
  <c r="K334" i="1"/>
  <c r="K329" i="1"/>
  <c r="K323" i="1"/>
  <c r="K318" i="1"/>
  <c r="K313" i="1"/>
  <c r="K307" i="1"/>
  <c r="K302" i="1"/>
  <c r="K297" i="1"/>
  <c r="K291" i="1"/>
  <c r="K286" i="1"/>
  <c r="K281" i="1"/>
  <c r="K275" i="1"/>
  <c r="K270" i="1"/>
  <c r="K265" i="1"/>
  <c r="K259" i="1"/>
  <c r="K254" i="1"/>
  <c r="K249" i="1"/>
  <c r="K243" i="1"/>
  <c r="K238" i="1"/>
  <c r="K233" i="1"/>
  <c r="K227" i="1"/>
  <c r="K222" i="1"/>
  <c r="K217" i="1"/>
  <c r="K211" i="1"/>
  <c r="K206" i="1"/>
  <c r="K201" i="1"/>
  <c r="J788" i="1"/>
  <c r="J783" i="1"/>
  <c r="J778" i="1"/>
  <c r="J772" i="1"/>
  <c r="J760" i="1"/>
  <c r="J754" i="1"/>
  <c r="J740" i="1"/>
  <c r="J713" i="1"/>
  <c r="J689" i="1"/>
  <c r="J664" i="1"/>
  <c r="J640" i="1"/>
  <c r="J626" i="1"/>
  <c r="J601" i="1"/>
  <c r="J578" i="1"/>
  <c r="J554" i="1"/>
  <c r="J529" i="1"/>
  <c r="J506" i="1"/>
  <c r="J482" i="1"/>
  <c r="J276" i="1"/>
  <c r="J239" i="1"/>
  <c r="I759" i="1"/>
  <c r="I687" i="1"/>
  <c r="I644" i="1"/>
  <c r="I577" i="1"/>
  <c r="E578" i="1"/>
  <c r="F578" i="1" s="1"/>
  <c r="K589" i="1"/>
  <c r="K581" i="1"/>
  <c r="K576" i="1"/>
  <c r="K567" i="1"/>
  <c r="K558" i="1"/>
  <c r="K549" i="1"/>
  <c r="K544" i="1"/>
  <c r="K535" i="1"/>
  <c r="K526" i="1"/>
  <c r="K518" i="1"/>
  <c r="K513" i="1"/>
  <c r="K504" i="1"/>
  <c r="K495" i="1"/>
  <c r="K486" i="1"/>
  <c r="K481" i="1"/>
  <c r="K472" i="1"/>
  <c r="K463" i="1"/>
  <c r="K455" i="1"/>
  <c r="K442" i="1"/>
  <c r="K433" i="1"/>
  <c r="K424" i="1"/>
  <c r="K419" i="1"/>
  <c r="K410" i="1"/>
  <c r="K401" i="1"/>
  <c r="K392" i="1"/>
  <c r="K376" i="1"/>
  <c r="K360" i="1"/>
  <c r="K344" i="1"/>
  <c r="K328" i="1"/>
  <c r="K312" i="1"/>
  <c r="K296" i="1"/>
  <c r="K280" i="1"/>
  <c r="K264" i="1"/>
  <c r="K248" i="1"/>
  <c r="K232" i="1"/>
  <c r="K216" i="1"/>
  <c r="K200" i="1"/>
  <c r="J777" i="1"/>
  <c r="J766" i="1"/>
  <c r="J753" i="1"/>
  <c r="J739" i="1"/>
  <c r="J722" i="1"/>
  <c r="J712" i="1"/>
  <c r="J687" i="1"/>
  <c r="J663" i="1"/>
  <c r="J650" i="1"/>
  <c r="J639" i="1"/>
  <c r="J431" i="1"/>
  <c r="J407" i="1"/>
  <c r="J383" i="1"/>
  <c r="J358" i="1"/>
  <c r="J334" i="1"/>
  <c r="J308" i="1"/>
  <c r="J271" i="1"/>
  <c r="J198" i="1"/>
  <c r="I719" i="1"/>
  <c r="I682" i="1"/>
  <c r="I638" i="1"/>
  <c r="I568" i="1"/>
  <c r="I472" i="1"/>
  <c r="J771" i="1"/>
  <c r="J765" i="1"/>
  <c r="J752" i="1"/>
  <c r="J746" i="1"/>
  <c r="J709" i="1"/>
  <c r="J697" i="1"/>
  <c r="J685" i="1"/>
  <c r="J636" i="1"/>
  <c r="J618" i="1"/>
  <c r="J594" i="1"/>
  <c r="J570" i="1"/>
  <c r="J546" i="1"/>
  <c r="J522" i="1"/>
  <c r="J498" i="1"/>
  <c r="J474" i="1"/>
  <c r="J451" i="1"/>
  <c r="J302" i="1"/>
  <c r="J229" i="1"/>
  <c r="I749" i="1"/>
  <c r="I713" i="1"/>
  <c r="I675" i="1"/>
  <c r="I459" i="1"/>
  <c r="I238" i="1"/>
  <c r="J736" i="1"/>
  <c r="J731" i="1"/>
  <c r="J725" i="1"/>
  <c r="J708" i="1"/>
  <c r="J677" i="1"/>
  <c r="J665" i="1"/>
  <c r="J659" i="1"/>
  <c r="J653" i="1"/>
  <c r="J647" i="1"/>
  <c r="J635" i="1"/>
  <c r="J627" i="1"/>
  <c r="J603" i="1"/>
  <c r="J579" i="1"/>
  <c r="J555" i="1"/>
  <c r="J531" i="1"/>
  <c r="J507" i="1"/>
  <c r="J483" i="1"/>
  <c r="J459" i="1"/>
  <c r="J436" i="1"/>
  <c r="J412" i="1"/>
  <c r="J399" i="1"/>
  <c r="J388" i="1"/>
  <c r="J375" i="1"/>
  <c r="J351" i="1"/>
  <c r="J326" i="1"/>
  <c r="J279" i="1"/>
  <c r="J261" i="1"/>
  <c r="J206" i="1"/>
  <c r="I781" i="1"/>
  <c r="I744" i="1"/>
  <c r="I726" i="1"/>
  <c r="I670" i="1"/>
  <c r="I585" i="1"/>
  <c r="I513" i="1"/>
  <c r="I468" i="1"/>
  <c r="I373" i="1"/>
  <c r="I316" i="1"/>
  <c r="J744" i="1"/>
  <c r="J735" i="1"/>
  <c r="J730" i="1"/>
  <c r="J718" i="1"/>
  <c r="J706" i="1"/>
  <c r="J700" i="1"/>
  <c r="J694" i="1"/>
  <c r="J688" i="1"/>
  <c r="J676" i="1"/>
  <c r="J645" i="1"/>
  <c r="J633" i="1"/>
  <c r="J624" i="1"/>
  <c r="J600" i="1"/>
  <c r="J587" i="1"/>
  <c r="J577" i="1"/>
  <c r="J564" i="1"/>
  <c r="J540" i="1"/>
  <c r="J516" i="1"/>
  <c r="J492" i="1"/>
  <c r="J468" i="1"/>
  <c r="J445" i="1"/>
  <c r="J421" i="1"/>
  <c r="J397" i="1"/>
  <c r="J372" i="1"/>
  <c r="J348" i="1"/>
  <c r="J335" i="1"/>
  <c r="J324" i="1"/>
  <c r="J311" i="1"/>
  <c r="J293" i="1"/>
  <c r="J238" i="1"/>
  <c r="J220" i="1"/>
  <c r="I776" i="1"/>
  <c r="I758" i="1"/>
  <c r="I704" i="1"/>
  <c r="I685" i="1"/>
  <c r="I643" i="1"/>
  <c r="I576" i="1"/>
  <c r="I539" i="1"/>
  <c r="I456" i="1"/>
  <c r="I410" i="1"/>
  <c r="I358" i="1"/>
  <c r="E750" i="1"/>
  <c r="F750" i="1" s="1"/>
  <c r="E661" i="1"/>
  <c r="F661" i="1" s="1"/>
  <c r="I448" i="1"/>
  <c r="I401" i="1"/>
  <c r="I286" i="1"/>
  <c r="E558" i="1"/>
  <c r="F558" i="1" s="1"/>
  <c r="E421" i="1"/>
  <c r="F421" i="1" s="1"/>
  <c r="J717" i="1"/>
  <c r="J711" i="1"/>
  <c r="J699" i="1"/>
  <c r="J686" i="1"/>
  <c r="J674" i="1"/>
  <c r="J668" i="1"/>
  <c r="J662" i="1"/>
  <c r="J656" i="1"/>
  <c r="J644" i="1"/>
  <c r="J632" i="1"/>
  <c r="J609" i="1"/>
  <c r="J586" i="1"/>
  <c r="J561" i="1"/>
  <c r="J537" i="1"/>
  <c r="J524" i="1"/>
  <c r="J514" i="1"/>
  <c r="J501" i="1"/>
  <c r="J477" i="1"/>
  <c r="J453" i="1"/>
  <c r="J430" i="1"/>
  <c r="J406" i="1"/>
  <c r="J381" i="1"/>
  <c r="J357" i="1"/>
  <c r="J333" i="1"/>
  <c r="J270" i="1"/>
  <c r="J252" i="1"/>
  <c r="J215" i="1"/>
  <c r="I790" i="1"/>
  <c r="I735" i="1"/>
  <c r="I718" i="1"/>
  <c r="I680" i="1"/>
  <c r="I602" i="1"/>
  <c r="I530" i="1"/>
  <c r="I447" i="1"/>
  <c r="I397" i="1"/>
  <c r="I343" i="1"/>
  <c r="I285" i="1"/>
  <c r="E641" i="1"/>
  <c r="F641" i="1" s="1"/>
  <c r="E551" i="1"/>
  <c r="F551" i="1" s="1"/>
  <c r="E402" i="1"/>
  <c r="F402" i="1" s="1"/>
  <c r="J767" i="1"/>
  <c r="J763" i="1"/>
  <c r="J759" i="1"/>
  <c r="J755" i="1"/>
  <c r="J751" i="1"/>
  <c r="J747" i="1"/>
  <c r="J738" i="1"/>
  <c r="J727" i="1"/>
  <c r="J721" i="1"/>
  <c r="J704" i="1"/>
  <c r="J698" i="1"/>
  <c r="J680" i="1"/>
  <c r="J673" i="1"/>
  <c r="J655" i="1"/>
  <c r="J649" i="1"/>
  <c r="J619" i="1"/>
  <c r="J608" i="1"/>
  <c r="J595" i="1"/>
  <c r="J572" i="1"/>
  <c r="J547" i="1"/>
  <c r="J523" i="1"/>
  <c r="J500" i="1"/>
  <c r="J475" i="1"/>
  <c r="J452" i="1"/>
  <c r="J429" i="1"/>
  <c r="J404" i="1"/>
  <c r="J380" i="1"/>
  <c r="J367" i="1"/>
  <c r="J356" i="1"/>
  <c r="J343" i="1"/>
  <c r="J319" i="1"/>
  <c r="J303" i="1"/>
  <c r="J285" i="1"/>
  <c r="J230" i="1"/>
  <c r="J212" i="1"/>
  <c r="I768" i="1"/>
  <c r="I750" i="1"/>
  <c r="I696" i="1"/>
  <c r="I676" i="1"/>
  <c r="I631" i="1"/>
  <c r="I594" i="1"/>
  <c r="I522" i="1"/>
  <c r="I388" i="1"/>
  <c r="I332" i="1"/>
  <c r="I272" i="1"/>
  <c r="I521" i="1"/>
  <c r="I384" i="1"/>
  <c r="I331" i="1"/>
  <c r="I267" i="1"/>
  <c r="E787" i="1"/>
  <c r="F787" i="1" s="1"/>
  <c r="J628" i="1"/>
  <c r="J623" i="1"/>
  <c r="J614" i="1"/>
  <c r="J605" i="1"/>
  <c r="J596" i="1"/>
  <c r="J591" i="1"/>
  <c r="J583" i="1"/>
  <c r="J574" i="1"/>
  <c r="J565" i="1"/>
  <c r="J560" i="1"/>
  <c r="J551" i="1"/>
  <c r="J542" i="1"/>
  <c r="J533" i="1"/>
  <c r="J528" i="1"/>
  <c r="J520" i="1"/>
  <c r="J511" i="1"/>
  <c r="J502" i="1"/>
  <c r="J497" i="1"/>
  <c r="J488" i="1"/>
  <c r="J479" i="1"/>
  <c r="J470" i="1"/>
  <c r="J465" i="1"/>
  <c r="J457" i="1"/>
  <c r="J449" i="1"/>
  <c r="J440" i="1"/>
  <c r="J435" i="1"/>
  <c r="J426" i="1"/>
  <c r="J417" i="1"/>
  <c r="J408" i="1"/>
  <c r="J403" i="1"/>
  <c r="J394" i="1"/>
  <c r="J385" i="1"/>
  <c r="J376" i="1"/>
  <c r="J371" i="1"/>
  <c r="J362" i="1"/>
  <c r="J353" i="1"/>
  <c r="J344" i="1"/>
  <c r="J339" i="1"/>
  <c r="J330" i="1"/>
  <c r="J321" i="1"/>
  <c r="J312" i="1"/>
  <c r="J307" i="1"/>
  <c r="J298" i="1"/>
  <c r="J289" i="1"/>
  <c r="J280" i="1"/>
  <c r="J275" i="1"/>
  <c r="J266" i="1"/>
  <c r="J257" i="1"/>
  <c r="J248" i="1"/>
  <c r="J243" i="1"/>
  <c r="J234" i="1"/>
  <c r="J225" i="1"/>
  <c r="J216" i="1"/>
  <c r="J211" i="1"/>
  <c r="J202" i="1"/>
  <c r="I786" i="1"/>
  <c r="I777" i="1"/>
  <c r="I772" i="1"/>
  <c r="I763" i="1"/>
  <c r="I754" i="1"/>
  <c r="I745" i="1"/>
  <c r="I740" i="1"/>
  <c r="I731" i="1"/>
  <c r="I722" i="1"/>
  <c r="I714" i="1"/>
  <c r="I709" i="1"/>
  <c r="I700" i="1"/>
  <c r="I691" i="1"/>
  <c r="I665" i="1"/>
  <c r="I660" i="1"/>
  <c r="I655" i="1"/>
  <c r="I650" i="1"/>
  <c r="I636" i="1"/>
  <c r="I630" i="1"/>
  <c r="I621" i="1"/>
  <c r="I612" i="1"/>
  <c r="I603" i="1"/>
  <c r="I567" i="1"/>
  <c r="I558" i="1"/>
  <c r="I549" i="1"/>
  <c r="I540" i="1"/>
  <c r="I504" i="1"/>
  <c r="I495" i="1"/>
  <c r="I482" i="1"/>
  <c r="I469" i="1"/>
  <c r="I434" i="1"/>
  <c r="I424" i="1"/>
  <c r="I411" i="1"/>
  <c r="I347" i="1"/>
  <c r="I317" i="1"/>
  <c r="I303" i="1"/>
  <c r="I254" i="1"/>
  <c r="I236" i="1"/>
  <c r="I216" i="1"/>
  <c r="E772" i="1"/>
  <c r="F772" i="1" s="1"/>
  <c r="E735" i="1"/>
  <c r="F735" i="1" s="1"/>
  <c r="E711" i="1"/>
  <c r="E620" i="1"/>
  <c r="F620" i="1" s="1"/>
  <c r="E600" i="1"/>
  <c r="F600" i="1" s="1"/>
  <c r="E459" i="1"/>
  <c r="F459" i="1" s="1"/>
  <c r="E343" i="1"/>
  <c r="F343" i="1" s="1"/>
  <c r="J631" i="1"/>
  <c r="J622" i="1"/>
  <c r="J613" i="1"/>
  <c r="J604" i="1"/>
  <c r="J599" i="1"/>
  <c r="J590" i="1"/>
  <c r="J582" i="1"/>
  <c r="J573" i="1"/>
  <c r="J568" i="1"/>
  <c r="J559" i="1"/>
  <c r="J550" i="1"/>
  <c r="J541" i="1"/>
  <c r="J536" i="1"/>
  <c r="J527" i="1"/>
  <c r="J519" i="1"/>
  <c r="J510" i="1"/>
  <c r="J505" i="1"/>
  <c r="J496" i="1"/>
  <c r="J487" i="1"/>
  <c r="J478" i="1"/>
  <c r="J473" i="1"/>
  <c r="J464" i="1"/>
  <c r="J456" i="1"/>
  <c r="J448" i="1"/>
  <c r="J443" i="1"/>
  <c r="J434" i="1"/>
  <c r="J425" i="1"/>
  <c r="J416" i="1"/>
  <c r="J411" i="1"/>
  <c r="J402" i="1"/>
  <c r="J393" i="1"/>
  <c r="J384" i="1"/>
  <c r="J379" i="1"/>
  <c r="J370" i="1"/>
  <c r="J361" i="1"/>
  <c r="J352" i="1"/>
  <c r="J347" i="1"/>
  <c r="J338" i="1"/>
  <c r="J329" i="1"/>
  <c r="J320" i="1"/>
  <c r="J315" i="1"/>
  <c r="J306" i="1"/>
  <c r="J297" i="1"/>
  <c r="J288" i="1"/>
  <c r="J283" i="1"/>
  <c r="J274" i="1"/>
  <c r="J265" i="1"/>
  <c r="J256" i="1"/>
  <c r="J251" i="1"/>
  <c r="J242" i="1"/>
  <c r="J233" i="1"/>
  <c r="J224" i="1"/>
  <c r="J219" i="1"/>
  <c r="J210" i="1"/>
  <c r="J201" i="1"/>
  <c r="I785" i="1"/>
  <c r="I780" i="1"/>
  <c r="I771" i="1"/>
  <c r="I762" i="1"/>
  <c r="I753" i="1"/>
  <c r="I748" i="1"/>
  <c r="I739" i="1"/>
  <c r="I730" i="1"/>
  <c r="I721" i="1"/>
  <c r="I717" i="1"/>
  <c r="I708" i="1"/>
  <c r="I699" i="1"/>
  <c r="I690" i="1"/>
  <c r="I669" i="1"/>
  <c r="I664" i="1"/>
  <c r="I659" i="1"/>
  <c r="I653" i="1"/>
  <c r="I648" i="1"/>
  <c r="I627" i="1"/>
  <c r="I590" i="1"/>
  <c r="I582" i="1"/>
  <c r="I573" i="1"/>
  <c r="I564" i="1"/>
  <c r="I527" i="1"/>
  <c r="I519" i="1"/>
  <c r="I510" i="1"/>
  <c r="I501" i="1"/>
  <c r="I491" i="1"/>
  <c r="I478" i="1"/>
  <c r="I433" i="1"/>
  <c r="I420" i="1"/>
  <c r="I407" i="1"/>
  <c r="I369" i="1"/>
  <c r="I327" i="1"/>
  <c r="I298" i="1"/>
  <c r="I280" i="1"/>
  <c r="I249" i="1"/>
  <c r="I215" i="1"/>
  <c r="E765" i="1"/>
  <c r="F765" i="1" s="1"/>
  <c r="E749" i="1"/>
  <c r="F749" i="1" s="1"/>
  <c r="E704" i="1"/>
  <c r="F704" i="1" s="1"/>
  <c r="E684" i="1"/>
  <c r="F684" i="1" s="1"/>
  <c r="E593" i="1"/>
  <c r="E569" i="1"/>
  <c r="F569" i="1" s="1"/>
  <c r="J310" i="1"/>
  <c r="J301" i="1"/>
  <c r="J292" i="1"/>
  <c r="J287" i="1"/>
  <c r="J278" i="1"/>
  <c r="J269" i="1"/>
  <c r="J260" i="1"/>
  <c r="J255" i="1"/>
  <c r="J246" i="1"/>
  <c r="J237" i="1"/>
  <c r="J228" i="1"/>
  <c r="J223" i="1"/>
  <c r="J214" i="1"/>
  <c r="J205" i="1"/>
  <c r="I789" i="1"/>
  <c r="I784" i="1"/>
  <c r="I775" i="1"/>
  <c r="I766" i="1"/>
  <c r="I757" i="1"/>
  <c r="I752" i="1"/>
  <c r="I743" i="1"/>
  <c r="I734" i="1"/>
  <c r="I725" i="1"/>
  <c r="I720" i="1"/>
  <c r="I712" i="1"/>
  <c r="I703" i="1"/>
  <c r="I694" i="1"/>
  <c r="I689" i="1"/>
  <c r="I684" i="1"/>
  <c r="I679" i="1"/>
  <c r="I674" i="1"/>
  <c r="I658" i="1"/>
  <c r="I635" i="1"/>
  <c r="I626" i="1"/>
  <c r="I617" i="1"/>
  <c r="I608" i="1"/>
  <c r="I599" i="1"/>
  <c r="I563" i="1"/>
  <c r="I554" i="1"/>
  <c r="I545" i="1"/>
  <c r="I536" i="1"/>
  <c r="I500" i="1"/>
  <c r="I464" i="1"/>
  <c r="I455" i="1"/>
  <c r="I443" i="1"/>
  <c r="I406" i="1"/>
  <c r="I393" i="1"/>
  <c r="I383" i="1"/>
  <c r="I368" i="1"/>
  <c r="I311" i="1"/>
  <c r="I262" i="1"/>
  <c r="I248" i="1"/>
  <c r="I230" i="1"/>
  <c r="I209" i="1"/>
  <c r="E786" i="1"/>
  <c r="F786" i="1" s="1"/>
  <c r="E764" i="1"/>
  <c r="F764" i="1" s="1"/>
  <c r="E744" i="1"/>
  <c r="F744" i="1" s="1"/>
  <c r="E726" i="1"/>
  <c r="F726" i="1" s="1"/>
  <c r="E610" i="1"/>
  <c r="F610" i="1" s="1"/>
  <c r="E523" i="1"/>
  <c r="E492" i="1"/>
  <c r="F492" i="1" s="1"/>
  <c r="E296" i="1"/>
  <c r="F296" i="1" s="1"/>
  <c r="J745" i="1"/>
  <c r="J741" i="1"/>
  <c r="J737" i="1"/>
  <c r="J733" i="1"/>
  <c r="J724" i="1"/>
  <c r="J716" i="1"/>
  <c r="J707" i="1"/>
  <c r="J702" i="1"/>
  <c r="J693" i="1"/>
  <c r="J684" i="1"/>
  <c r="J675" i="1"/>
  <c r="J670" i="1"/>
  <c r="J661" i="1"/>
  <c r="J652" i="1"/>
  <c r="J643" i="1"/>
  <c r="J638" i="1"/>
  <c r="J630" i="1"/>
  <c r="J621" i="1"/>
  <c r="J612" i="1"/>
  <c r="J607" i="1"/>
  <c r="J598" i="1"/>
  <c r="J589" i="1"/>
  <c r="J581" i="1"/>
  <c r="J576" i="1"/>
  <c r="J567" i="1"/>
  <c r="J558" i="1"/>
  <c r="J549" i="1"/>
  <c r="J544" i="1"/>
  <c r="J535" i="1"/>
  <c r="J526" i="1"/>
  <c r="J518" i="1"/>
  <c r="J513" i="1"/>
  <c r="J504" i="1"/>
  <c r="J495" i="1"/>
  <c r="J486" i="1"/>
  <c r="J481" i="1"/>
  <c r="J472" i="1"/>
  <c r="J463" i="1"/>
  <c r="J455" i="1"/>
  <c r="J442" i="1"/>
  <c r="J433" i="1"/>
  <c r="J424" i="1"/>
  <c r="J419" i="1"/>
  <c r="J410" i="1"/>
  <c r="J401" i="1"/>
  <c r="J392" i="1"/>
  <c r="J387" i="1"/>
  <c r="J378" i="1"/>
  <c r="J369" i="1"/>
  <c r="J360" i="1"/>
  <c r="J355" i="1"/>
  <c r="J346" i="1"/>
  <c r="J337" i="1"/>
  <c r="J328" i="1"/>
  <c r="J323" i="1"/>
  <c r="J314" i="1"/>
  <c r="J305" i="1"/>
  <c r="J296" i="1"/>
  <c r="J291" i="1"/>
  <c r="J282" i="1"/>
  <c r="J273" i="1"/>
  <c r="J264" i="1"/>
  <c r="J259" i="1"/>
  <c r="J250" i="1"/>
  <c r="J241" i="1"/>
  <c r="J232" i="1"/>
  <c r="J227" i="1"/>
  <c r="J218" i="1"/>
  <c r="J209" i="1"/>
  <c r="J200" i="1"/>
  <c r="I788" i="1"/>
  <c r="I779" i="1"/>
  <c r="I770" i="1"/>
  <c r="I761" i="1"/>
  <c r="I756" i="1"/>
  <c r="I747" i="1"/>
  <c r="I738" i="1"/>
  <c r="I729" i="1"/>
  <c r="I724" i="1"/>
  <c r="I716" i="1"/>
  <c r="I707" i="1"/>
  <c r="I698" i="1"/>
  <c r="I693" i="1"/>
  <c r="I673" i="1"/>
  <c r="I668" i="1"/>
  <c r="I657" i="1"/>
  <c r="I652" i="1"/>
  <c r="I647" i="1"/>
  <c r="I634" i="1"/>
  <c r="I598" i="1"/>
  <c r="I589" i="1"/>
  <c r="I581" i="1"/>
  <c r="I572" i="1"/>
  <c r="I535" i="1"/>
  <c r="I526" i="1"/>
  <c r="I518" i="1"/>
  <c r="I509" i="1"/>
  <c r="I487" i="1"/>
  <c r="I477" i="1"/>
  <c r="I442" i="1"/>
  <c r="I429" i="1"/>
  <c r="I416" i="1"/>
  <c r="I353" i="1"/>
  <c r="I338" i="1"/>
  <c r="I326" i="1"/>
  <c r="I293" i="1"/>
  <c r="I279" i="1"/>
  <c r="E677" i="1"/>
  <c r="F677" i="1" s="1"/>
  <c r="E652" i="1"/>
  <c r="F652" i="1" s="1"/>
  <c r="E567" i="1"/>
  <c r="F567" i="1" s="1"/>
  <c r="E542" i="1"/>
  <c r="F542" i="1" s="1"/>
  <c r="E439" i="1"/>
  <c r="F439" i="1" s="1"/>
  <c r="E380" i="1"/>
  <c r="F380" i="1" s="1"/>
  <c r="J625" i="1"/>
  <c r="J616" i="1"/>
  <c r="J611" i="1"/>
  <c r="J602" i="1"/>
  <c r="J593" i="1"/>
  <c r="J585" i="1"/>
  <c r="J580" i="1"/>
  <c r="J571" i="1"/>
  <c r="J562" i="1"/>
  <c r="J553" i="1"/>
  <c r="J548" i="1"/>
  <c r="J539" i="1"/>
  <c r="J530" i="1"/>
  <c r="J521" i="1"/>
  <c r="J517" i="1"/>
  <c r="J508" i="1"/>
  <c r="J499" i="1"/>
  <c r="J490" i="1"/>
  <c r="J485" i="1"/>
  <c r="J476" i="1"/>
  <c r="J467" i="1"/>
  <c r="J458" i="1"/>
  <c r="J454" i="1"/>
  <c r="J446" i="1"/>
  <c r="J437" i="1"/>
  <c r="J428" i="1"/>
  <c r="J423" i="1"/>
  <c r="J414" i="1"/>
  <c r="J405" i="1"/>
  <c r="J396" i="1"/>
  <c r="J391" i="1"/>
  <c r="J382" i="1"/>
  <c r="J373" i="1"/>
  <c r="J364" i="1"/>
  <c r="J359" i="1"/>
  <c r="J350" i="1"/>
  <c r="J341" i="1"/>
  <c r="J332" i="1"/>
  <c r="J327" i="1"/>
  <c r="J318" i="1"/>
  <c r="J309" i="1"/>
  <c r="J300" i="1"/>
  <c r="J295" i="1"/>
  <c r="J286" i="1"/>
  <c r="J277" i="1"/>
  <c r="J268" i="1"/>
  <c r="J263" i="1"/>
  <c r="J254" i="1"/>
  <c r="J245" i="1"/>
  <c r="J236" i="1"/>
  <c r="J231" i="1"/>
  <c r="J222" i="1"/>
  <c r="J213" i="1"/>
  <c r="J204" i="1"/>
  <c r="J199" i="1"/>
  <c r="I783" i="1"/>
  <c r="I774" i="1"/>
  <c r="I765" i="1"/>
  <c r="I760" i="1"/>
  <c r="I751" i="1"/>
  <c r="I742" i="1"/>
  <c r="I733" i="1"/>
  <c r="I728" i="1"/>
  <c r="I711" i="1"/>
  <c r="I702" i="1"/>
  <c r="I697" i="1"/>
  <c r="I688" i="1"/>
  <c r="I683" i="1"/>
  <c r="I678" i="1"/>
  <c r="I667" i="1"/>
  <c r="I662" i="1"/>
  <c r="I639" i="1"/>
  <c r="I625" i="1"/>
  <c r="I616" i="1"/>
  <c r="I607" i="1"/>
  <c r="I571" i="1"/>
  <c r="I562" i="1"/>
  <c r="I553" i="1"/>
  <c r="I544" i="1"/>
  <c r="I508" i="1"/>
  <c r="I499" i="1"/>
  <c r="I463" i="1"/>
  <c r="I451" i="1"/>
  <c r="I439" i="1"/>
  <c r="I402" i="1"/>
  <c r="I392" i="1"/>
  <c r="I379" i="1"/>
  <c r="I352" i="1"/>
  <c r="I337" i="1"/>
  <c r="I322" i="1"/>
  <c r="I309" i="1"/>
  <c r="I291" i="1"/>
  <c r="I261" i="1"/>
  <c r="I243" i="1"/>
  <c r="I224" i="1"/>
  <c r="I207" i="1"/>
  <c r="E779" i="1"/>
  <c r="F779" i="1" s="1"/>
  <c r="E741" i="1"/>
  <c r="F741" i="1" s="1"/>
  <c r="E695" i="1"/>
  <c r="F695" i="1" s="1"/>
  <c r="E609" i="1"/>
  <c r="F609" i="1" s="1"/>
  <c r="E585" i="1"/>
  <c r="F585" i="1" s="1"/>
  <c r="E438" i="1"/>
  <c r="F438" i="1" s="1"/>
  <c r="E365" i="1"/>
  <c r="F365" i="1" s="1"/>
  <c r="J732" i="1"/>
  <c r="J723" i="1"/>
  <c r="J715" i="1"/>
  <c r="J710" i="1"/>
  <c r="J701" i="1"/>
  <c r="J692" i="1"/>
  <c r="J683" i="1"/>
  <c r="J678" i="1"/>
  <c r="J669" i="1"/>
  <c r="J660" i="1"/>
  <c r="J651" i="1"/>
  <c r="J646" i="1"/>
  <c r="J637" i="1"/>
  <c r="J629" i="1"/>
  <c r="J620" i="1"/>
  <c r="J615" i="1"/>
  <c r="J606" i="1"/>
  <c r="J597" i="1"/>
  <c r="J588" i="1"/>
  <c r="J584" i="1"/>
  <c r="J575" i="1"/>
  <c r="J566" i="1"/>
  <c r="J557" i="1"/>
  <c r="J552" i="1"/>
  <c r="J543" i="1"/>
  <c r="J534" i="1"/>
  <c r="J525" i="1"/>
  <c r="J512" i="1"/>
  <c r="J503" i="1"/>
  <c r="J494" i="1"/>
  <c r="J489" i="1"/>
  <c r="J480" i="1"/>
  <c r="J471" i="1"/>
  <c r="J462" i="1"/>
  <c r="J450" i="1"/>
  <c r="J441" i="1"/>
  <c r="J432" i="1"/>
  <c r="J427" i="1"/>
  <c r="J418" i="1"/>
  <c r="J409" i="1"/>
  <c r="J400" i="1"/>
  <c r="J395" i="1"/>
  <c r="J386" i="1"/>
  <c r="J377" i="1"/>
  <c r="J368" i="1"/>
  <c r="J363" i="1"/>
  <c r="J354" i="1"/>
  <c r="J345" i="1"/>
  <c r="J336" i="1"/>
  <c r="J331" i="1"/>
  <c r="J322" i="1"/>
  <c r="J313" i="1"/>
  <c r="J304" i="1"/>
  <c r="J299" i="1"/>
  <c r="J290" i="1"/>
  <c r="J281" i="1"/>
  <c r="J272" i="1"/>
  <c r="J267" i="1"/>
  <c r="J258" i="1"/>
  <c r="J249" i="1"/>
  <c r="J240" i="1"/>
  <c r="J235" i="1"/>
  <c r="J226" i="1"/>
  <c r="J217" i="1"/>
  <c r="J208" i="1"/>
  <c r="J203" i="1"/>
  <c r="I787" i="1"/>
  <c r="I778" i="1"/>
  <c r="I769" i="1"/>
  <c r="I764" i="1"/>
  <c r="I755" i="1"/>
  <c r="I746" i="1"/>
  <c r="I737" i="1"/>
  <c r="I732" i="1"/>
  <c r="I723" i="1"/>
  <c r="I715" i="1"/>
  <c r="I706" i="1"/>
  <c r="I701" i="1"/>
  <c r="I692" i="1"/>
  <c r="I677" i="1"/>
  <c r="I661" i="1"/>
  <c r="I656" i="1"/>
  <c r="I651" i="1"/>
  <c r="I645" i="1"/>
  <c r="I622" i="1"/>
  <c r="I613" i="1"/>
  <c r="I604" i="1"/>
  <c r="I595" i="1"/>
  <c r="I559" i="1"/>
  <c r="I550" i="1"/>
  <c r="I541" i="1"/>
  <c r="I532" i="1"/>
  <c r="I496" i="1"/>
  <c r="I486" i="1"/>
  <c r="I473" i="1"/>
  <c r="I438" i="1"/>
  <c r="I425" i="1"/>
  <c r="I415" i="1"/>
  <c r="I378" i="1"/>
  <c r="I363" i="1"/>
  <c r="I348" i="1"/>
  <c r="I336" i="1"/>
  <c r="I304" i="1"/>
  <c r="I273" i="1"/>
  <c r="I256" i="1"/>
  <c r="I202" i="1"/>
  <c r="E778" i="1"/>
  <c r="F778" i="1" s="1"/>
  <c r="E758" i="1"/>
  <c r="F758" i="1" s="1"/>
  <c r="E736" i="1"/>
  <c r="F736" i="1" s="1"/>
  <c r="E651" i="1"/>
  <c r="F651" i="1" s="1"/>
  <c r="E626" i="1"/>
  <c r="F626" i="1" s="1"/>
  <c r="E535" i="1"/>
  <c r="F535" i="1" s="1"/>
  <c r="E478" i="1"/>
  <c r="F478" i="1" s="1"/>
  <c r="E424" i="1"/>
  <c r="F424" i="1" s="1"/>
  <c r="E362" i="1"/>
  <c r="F362" i="1" s="1"/>
  <c r="E246" i="1"/>
  <c r="F246" i="1" s="1"/>
  <c r="E399" i="1"/>
  <c r="F399" i="1" s="1"/>
  <c r="E287" i="1"/>
  <c r="F287" i="1" s="1"/>
  <c r="E245" i="1"/>
  <c r="F245" i="1" s="1"/>
  <c r="I490" i="1"/>
  <c r="I481" i="1"/>
  <c r="I476" i="1"/>
  <c r="I467" i="1"/>
  <c r="I458" i="1"/>
  <c r="I446" i="1"/>
  <c r="I437" i="1"/>
  <c r="I428" i="1"/>
  <c r="I419" i="1"/>
  <c r="I414" i="1"/>
  <c r="I405" i="1"/>
  <c r="I396" i="1"/>
  <c r="I387" i="1"/>
  <c r="I382" i="1"/>
  <c r="I372" i="1"/>
  <c r="I367" i="1"/>
  <c r="I362" i="1"/>
  <c r="I357" i="1"/>
  <c r="I346" i="1"/>
  <c r="I341" i="1"/>
  <c r="I320" i="1"/>
  <c r="I314" i="1"/>
  <c r="I308" i="1"/>
  <c r="I290" i="1"/>
  <c r="I284" i="1"/>
  <c r="I266" i="1"/>
  <c r="I259" i="1"/>
  <c r="I241" i="1"/>
  <c r="I235" i="1"/>
  <c r="I229" i="1"/>
  <c r="I221" i="1"/>
  <c r="E785" i="1"/>
  <c r="F785" i="1" s="1"/>
  <c r="E777" i="1"/>
  <c r="E770" i="1"/>
  <c r="F770" i="1" s="1"/>
  <c r="E763" i="1"/>
  <c r="F763" i="1" s="1"/>
  <c r="E755" i="1"/>
  <c r="F755" i="1" s="1"/>
  <c r="E709" i="1"/>
  <c r="F709" i="1" s="1"/>
  <c r="E700" i="1"/>
  <c r="F700" i="1" s="1"/>
  <c r="E667" i="1"/>
  <c r="F667" i="1" s="1"/>
  <c r="E657" i="1"/>
  <c r="F657" i="1" s="1"/>
  <c r="E625" i="1"/>
  <c r="F625" i="1" s="1"/>
  <c r="E616" i="1"/>
  <c r="F616" i="1" s="1"/>
  <c r="E583" i="1"/>
  <c r="F583" i="1" s="1"/>
  <c r="E574" i="1"/>
  <c r="F574" i="1" s="1"/>
  <c r="E541" i="1"/>
  <c r="E531" i="1"/>
  <c r="F531" i="1" s="1"/>
  <c r="E512" i="1"/>
  <c r="F512" i="1" s="1"/>
  <c r="E500" i="1"/>
  <c r="F500" i="1" s="1"/>
  <c r="E487" i="1"/>
  <c r="F487" i="1" s="1"/>
  <c r="E473" i="1"/>
  <c r="F473" i="1" s="1"/>
  <c r="E452" i="1"/>
  <c r="F452" i="1" s="1"/>
  <c r="E416" i="1"/>
  <c r="F416" i="1" s="1"/>
  <c r="E394" i="1"/>
  <c r="F394" i="1" s="1"/>
  <c r="E378" i="1"/>
  <c r="F378" i="1" s="1"/>
  <c r="E357" i="1"/>
  <c r="F357" i="1" s="1"/>
  <c r="E337" i="1"/>
  <c r="F337" i="1" s="1"/>
  <c r="E315" i="1"/>
  <c r="F315" i="1" s="1"/>
  <c r="I642" i="1"/>
  <c r="I637" i="1"/>
  <c r="I629" i="1"/>
  <c r="I620" i="1"/>
  <c r="I611" i="1"/>
  <c r="I606" i="1"/>
  <c r="I597" i="1"/>
  <c r="I588" i="1"/>
  <c r="I580" i="1"/>
  <c r="I575" i="1"/>
  <c r="I566" i="1"/>
  <c r="I557" i="1"/>
  <c r="I548" i="1"/>
  <c r="I543" i="1"/>
  <c r="I534" i="1"/>
  <c r="I525" i="1"/>
  <c r="I517" i="1"/>
  <c r="I512" i="1"/>
  <c r="I503" i="1"/>
  <c r="I494" i="1"/>
  <c r="I485" i="1"/>
  <c r="I480" i="1"/>
  <c r="I471" i="1"/>
  <c r="I462" i="1"/>
  <c r="I454" i="1"/>
  <c r="I450" i="1"/>
  <c r="I441" i="1"/>
  <c r="I432" i="1"/>
  <c r="I423" i="1"/>
  <c r="I418" i="1"/>
  <c r="I409" i="1"/>
  <c r="I400" i="1"/>
  <c r="I391" i="1"/>
  <c r="I386" i="1"/>
  <c r="I377" i="1"/>
  <c r="I356" i="1"/>
  <c r="I340" i="1"/>
  <c r="I335" i="1"/>
  <c r="I330" i="1"/>
  <c r="I325" i="1"/>
  <c r="I302" i="1"/>
  <c r="I295" i="1"/>
  <c r="I277" i="1"/>
  <c r="I271" i="1"/>
  <c r="I253" i="1"/>
  <c r="I247" i="1"/>
  <c r="I240" i="1"/>
  <c r="I227" i="1"/>
  <c r="I220" i="1"/>
  <c r="I212" i="1"/>
  <c r="I206" i="1"/>
  <c r="I198" i="1"/>
  <c r="E747" i="1"/>
  <c r="F747" i="1" s="1"/>
  <c r="E740" i="1"/>
  <c r="F740" i="1" s="1"/>
  <c r="E724" i="1"/>
  <c r="F724" i="1" s="1"/>
  <c r="E716" i="1"/>
  <c r="F716" i="1" s="1"/>
  <c r="E683" i="1"/>
  <c r="F683" i="1" s="1"/>
  <c r="E673" i="1"/>
  <c r="F673" i="1" s="1"/>
  <c r="E640" i="1"/>
  <c r="F640" i="1" s="1"/>
  <c r="E632" i="1"/>
  <c r="F632" i="1" s="1"/>
  <c r="E598" i="1"/>
  <c r="F598" i="1" s="1"/>
  <c r="E589" i="1"/>
  <c r="F589" i="1" s="1"/>
  <c r="E557" i="1"/>
  <c r="F557" i="1" s="1"/>
  <c r="E547" i="1"/>
  <c r="F547" i="1" s="1"/>
  <c r="E520" i="1"/>
  <c r="F520" i="1" s="1"/>
  <c r="E470" i="1"/>
  <c r="F470" i="1" s="1"/>
  <c r="E431" i="1"/>
  <c r="F431" i="1" s="1"/>
  <c r="E415" i="1"/>
  <c r="F415" i="1" s="1"/>
  <c r="E356" i="1"/>
  <c r="F356" i="1" s="1"/>
  <c r="E334" i="1"/>
  <c r="F334" i="1" s="1"/>
  <c r="I646" i="1"/>
  <c r="I641" i="1"/>
  <c r="I633" i="1"/>
  <c r="I624" i="1"/>
  <c r="I615" i="1"/>
  <c r="I610" i="1"/>
  <c r="I601" i="1"/>
  <c r="I592" i="1"/>
  <c r="I584" i="1"/>
  <c r="I579" i="1"/>
  <c r="I570" i="1"/>
  <c r="I561" i="1"/>
  <c r="I552" i="1"/>
  <c r="I547" i="1"/>
  <c r="I538" i="1"/>
  <c r="I529" i="1"/>
  <c r="I516" i="1"/>
  <c r="I507" i="1"/>
  <c r="I498" i="1"/>
  <c r="I489" i="1"/>
  <c r="I484" i="1"/>
  <c r="I475" i="1"/>
  <c r="I466" i="1"/>
  <c r="I453" i="1"/>
  <c r="I445" i="1"/>
  <c r="I436" i="1"/>
  <c r="I427" i="1"/>
  <c r="I422" i="1"/>
  <c r="I413" i="1"/>
  <c r="I404" i="1"/>
  <c r="I395" i="1"/>
  <c r="I390" i="1"/>
  <c r="I381" i="1"/>
  <c r="I376" i="1"/>
  <c r="I371" i="1"/>
  <c r="I366" i="1"/>
  <c r="I361" i="1"/>
  <c r="I355" i="1"/>
  <c r="I350" i="1"/>
  <c r="I345" i="1"/>
  <c r="I324" i="1"/>
  <c r="I313" i="1"/>
  <c r="I307" i="1"/>
  <c r="I300" i="1"/>
  <c r="I289" i="1"/>
  <c r="I282" i="1"/>
  <c r="I276" i="1"/>
  <c r="I258" i="1"/>
  <c r="I252" i="1"/>
  <c r="I234" i="1"/>
  <c r="I226" i="1"/>
  <c r="I204" i="1"/>
  <c r="E776" i="1"/>
  <c r="F776" i="1" s="1"/>
  <c r="E768" i="1"/>
  <c r="F768" i="1" s="1"/>
  <c r="E754" i="1"/>
  <c r="F754" i="1" s="1"/>
  <c r="E746" i="1"/>
  <c r="F746" i="1" s="1"/>
  <c r="E731" i="1"/>
  <c r="F731" i="1" s="1"/>
  <c r="E699" i="1"/>
  <c r="F699" i="1" s="1"/>
  <c r="E689" i="1"/>
  <c r="F689" i="1" s="1"/>
  <c r="E656" i="1"/>
  <c r="F656" i="1" s="1"/>
  <c r="E647" i="1"/>
  <c r="F647" i="1" s="1"/>
  <c r="E614" i="1"/>
  <c r="F614" i="1" s="1"/>
  <c r="E605" i="1"/>
  <c r="F605" i="1" s="1"/>
  <c r="E573" i="1"/>
  <c r="F573" i="1" s="1"/>
  <c r="E563" i="1"/>
  <c r="F563" i="1" s="1"/>
  <c r="E530" i="1"/>
  <c r="F530" i="1" s="1"/>
  <c r="E499" i="1"/>
  <c r="F499" i="1" s="1"/>
  <c r="E486" i="1"/>
  <c r="F486" i="1" s="1"/>
  <c r="E430" i="1"/>
  <c r="F430" i="1" s="1"/>
  <c r="E410" i="1"/>
  <c r="F410" i="1" s="1"/>
  <c r="E333" i="1"/>
  <c r="F333" i="1" s="1"/>
  <c r="I628" i="1"/>
  <c r="I619" i="1"/>
  <c r="I614" i="1"/>
  <c r="I605" i="1"/>
  <c r="I596" i="1"/>
  <c r="I587" i="1"/>
  <c r="I583" i="1"/>
  <c r="I574" i="1"/>
  <c r="I565" i="1"/>
  <c r="I556" i="1"/>
  <c r="I551" i="1"/>
  <c r="I542" i="1"/>
  <c r="I533" i="1"/>
  <c r="I524" i="1"/>
  <c r="I520" i="1"/>
  <c r="I511" i="1"/>
  <c r="I502" i="1"/>
  <c r="I493" i="1"/>
  <c r="I488" i="1"/>
  <c r="I479" i="1"/>
  <c r="I470" i="1"/>
  <c r="I461" i="1"/>
  <c r="I457" i="1"/>
  <c r="I449" i="1"/>
  <c r="I440" i="1"/>
  <c r="I431" i="1"/>
  <c r="I426" i="1"/>
  <c r="I417" i="1"/>
  <c r="I408" i="1"/>
  <c r="I399" i="1"/>
  <c r="I394" i="1"/>
  <c r="I385" i="1"/>
  <c r="I344" i="1"/>
  <c r="I339" i="1"/>
  <c r="I334" i="1"/>
  <c r="I329" i="1"/>
  <c r="I323" i="1"/>
  <c r="I318" i="1"/>
  <c r="I312" i="1"/>
  <c r="I294" i="1"/>
  <c r="I288" i="1"/>
  <c r="I270" i="1"/>
  <c r="I263" i="1"/>
  <c r="I245" i="1"/>
  <c r="I239" i="1"/>
  <c r="I218" i="1"/>
  <c r="I211" i="1"/>
  <c r="I203" i="1"/>
  <c r="E790" i="1"/>
  <c r="F790" i="1" s="1"/>
  <c r="E782" i="1"/>
  <c r="E753" i="1"/>
  <c r="F753" i="1" s="1"/>
  <c r="E745" i="1"/>
  <c r="F745" i="1" s="1"/>
  <c r="E738" i="1"/>
  <c r="F738" i="1" s="1"/>
  <c r="E715" i="1"/>
  <c r="F715" i="1" s="1"/>
  <c r="E705" i="1"/>
  <c r="F705" i="1" s="1"/>
  <c r="E672" i="1"/>
  <c r="F672" i="1" s="1"/>
  <c r="E663" i="1"/>
  <c r="F663" i="1" s="1"/>
  <c r="E630" i="1"/>
  <c r="F630" i="1" s="1"/>
  <c r="E621" i="1"/>
  <c r="F621" i="1" s="1"/>
  <c r="E588" i="1"/>
  <c r="F588" i="1" s="1"/>
  <c r="E579" i="1"/>
  <c r="F579" i="1" s="1"/>
  <c r="E546" i="1"/>
  <c r="F546" i="1" s="1"/>
  <c r="E537" i="1"/>
  <c r="F537" i="1" s="1"/>
  <c r="E527" i="1"/>
  <c r="F527" i="1" s="1"/>
  <c r="E519" i="1"/>
  <c r="F519" i="1" s="1"/>
  <c r="E495" i="1"/>
  <c r="F495" i="1" s="1"/>
  <c r="E465" i="1"/>
  <c r="F465" i="1" s="1"/>
  <c r="E447" i="1"/>
  <c r="F447" i="1" s="1"/>
  <c r="E429" i="1"/>
  <c r="E408" i="1"/>
  <c r="F408" i="1" s="1"/>
  <c r="E388" i="1"/>
  <c r="F388" i="1" s="1"/>
  <c r="E370" i="1"/>
  <c r="F370" i="1" s="1"/>
  <c r="E351" i="1"/>
  <c r="F351" i="1" s="1"/>
  <c r="I686" i="1"/>
  <c r="I681" i="1"/>
  <c r="I672" i="1"/>
  <c r="I663" i="1"/>
  <c r="I654" i="1"/>
  <c r="I649" i="1"/>
  <c r="I640" i="1"/>
  <c r="I632" i="1"/>
  <c r="I623" i="1"/>
  <c r="I618" i="1"/>
  <c r="I609" i="1"/>
  <c r="I600" i="1"/>
  <c r="I591" i="1"/>
  <c r="I578" i="1"/>
  <c r="I569" i="1"/>
  <c r="I560" i="1"/>
  <c r="I555" i="1"/>
  <c r="I546" i="1"/>
  <c r="I537" i="1"/>
  <c r="I528" i="1"/>
  <c r="I523" i="1"/>
  <c r="I515" i="1"/>
  <c r="I506" i="1"/>
  <c r="I497" i="1"/>
  <c r="I492" i="1"/>
  <c r="I483" i="1"/>
  <c r="I474" i="1"/>
  <c r="I465" i="1"/>
  <c r="I460" i="1"/>
  <c r="I452" i="1"/>
  <c r="I444" i="1"/>
  <c r="I435" i="1"/>
  <c r="I430" i="1"/>
  <c r="I421" i="1"/>
  <c r="I412" i="1"/>
  <c r="I403" i="1"/>
  <c r="I398" i="1"/>
  <c r="I389" i="1"/>
  <c r="I380" i="1"/>
  <c r="I375" i="1"/>
  <c r="I370" i="1"/>
  <c r="I364" i="1"/>
  <c r="I359" i="1"/>
  <c r="I354" i="1"/>
  <c r="I349" i="1"/>
  <c r="I305" i="1"/>
  <c r="I299" i="1"/>
  <c r="I281" i="1"/>
  <c r="I275" i="1"/>
  <c r="I268" i="1"/>
  <c r="I257" i="1"/>
  <c r="I250" i="1"/>
  <c r="I244" i="1"/>
  <c r="I225" i="1"/>
  <c r="I217" i="1"/>
  <c r="E788" i="1"/>
  <c r="F788" i="1" s="1"/>
  <c r="E781" i="1"/>
  <c r="F781" i="1" s="1"/>
  <c r="E773" i="1"/>
  <c r="F773" i="1" s="1"/>
  <c r="E767" i="1"/>
  <c r="F767" i="1" s="1"/>
  <c r="E759" i="1"/>
  <c r="F759" i="1" s="1"/>
  <c r="E730" i="1"/>
  <c r="F730" i="1" s="1"/>
  <c r="E720" i="1"/>
  <c r="F720" i="1" s="1"/>
  <c r="E688" i="1"/>
  <c r="F688" i="1" s="1"/>
  <c r="E679" i="1"/>
  <c r="F679" i="1" s="1"/>
  <c r="E645" i="1"/>
  <c r="F645" i="1" s="1"/>
  <c r="E636" i="1"/>
  <c r="F636" i="1" s="1"/>
  <c r="E604" i="1"/>
  <c r="F604" i="1" s="1"/>
  <c r="E594" i="1"/>
  <c r="F594" i="1" s="1"/>
  <c r="E562" i="1"/>
  <c r="E553" i="1"/>
  <c r="F553" i="1" s="1"/>
  <c r="E526" i="1"/>
  <c r="F526" i="1" s="1"/>
  <c r="E507" i="1"/>
  <c r="F507" i="1" s="1"/>
  <c r="E479" i="1"/>
  <c r="F479" i="1" s="1"/>
  <c r="E407" i="1"/>
  <c r="F407" i="1" s="1"/>
  <c r="E348" i="1"/>
  <c r="F348" i="1" s="1"/>
  <c r="E327" i="1"/>
  <c r="F327" i="1" s="1"/>
  <c r="E261" i="1"/>
  <c r="F261" i="1" s="1"/>
  <c r="D653" i="1"/>
  <c r="I231" i="1"/>
  <c r="I222" i="1"/>
  <c r="I213" i="1"/>
  <c r="I208" i="1"/>
  <c r="I199" i="1"/>
  <c r="E783" i="1"/>
  <c r="F783" i="1" s="1"/>
  <c r="E774" i="1"/>
  <c r="F774" i="1" s="1"/>
  <c r="E769" i="1"/>
  <c r="F769" i="1" s="1"/>
  <c r="E760" i="1"/>
  <c r="F760" i="1" s="1"/>
  <c r="E751" i="1"/>
  <c r="F751" i="1" s="1"/>
  <c r="E742" i="1"/>
  <c r="F742" i="1" s="1"/>
  <c r="E737" i="1"/>
  <c r="F737" i="1" s="1"/>
  <c r="E732" i="1"/>
  <c r="F732" i="1" s="1"/>
  <c r="E727" i="1"/>
  <c r="F727" i="1" s="1"/>
  <c r="E722" i="1"/>
  <c r="F722" i="1" s="1"/>
  <c r="E717" i="1"/>
  <c r="F717" i="1" s="1"/>
  <c r="E712" i="1"/>
  <c r="F712" i="1" s="1"/>
  <c r="E707" i="1"/>
  <c r="F707" i="1" s="1"/>
  <c r="E701" i="1"/>
  <c r="F701" i="1" s="1"/>
  <c r="E696" i="1"/>
  <c r="F696" i="1" s="1"/>
  <c r="E691" i="1"/>
  <c r="F691" i="1" s="1"/>
  <c r="E685" i="1"/>
  <c r="F685" i="1" s="1"/>
  <c r="E680" i="1"/>
  <c r="F680" i="1" s="1"/>
  <c r="E675" i="1"/>
  <c r="F675" i="1" s="1"/>
  <c r="E669" i="1"/>
  <c r="F669" i="1" s="1"/>
  <c r="E664" i="1"/>
  <c r="F664" i="1" s="1"/>
  <c r="E659" i="1"/>
  <c r="F659" i="1" s="1"/>
  <c r="E653" i="1"/>
  <c r="F653" i="1" s="1"/>
  <c r="E648" i="1"/>
  <c r="F648" i="1" s="1"/>
  <c r="E643" i="1"/>
  <c r="F643" i="1" s="1"/>
  <c r="E637" i="1"/>
  <c r="F637" i="1" s="1"/>
  <c r="E633" i="1"/>
  <c r="F633" i="1" s="1"/>
  <c r="E628" i="1"/>
  <c r="F628" i="1" s="1"/>
  <c r="E622" i="1"/>
  <c r="F622" i="1" s="1"/>
  <c r="E617" i="1"/>
  <c r="F617" i="1" s="1"/>
  <c r="E612" i="1"/>
  <c r="F612" i="1" s="1"/>
  <c r="E606" i="1"/>
  <c r="F606" i="1" s="1"/>
  <c r="E601" i="1"/>
  <c r="F601" i="1" s="1"/>
  <c r="E596" i="1"/>
  <c r="F596" i="1" s="1"/>
  <c r="E590" i="1"/>
  <c r="F590" i="1" s="1"/>
  <c r="E586" i="1"/>
  <c r="F586" i="1" s="1"/>
  <c r="E581" i="1"/>
  <c r="F581" i="1" s="1"/>
  <c r="E575" i="1"/>
  <c r="F575" i="1" s="1"/>
  <c r="E570" i="1"/>
  <c r="F570" i="1" s="1"/>
  <c r="E565" i="1"/>
  <c r="F565" i="1" s="1"/>
  <c r="E559" i="1"/>
  <c r="F559" i="1" s="1"/>
  <c r="E554" i="1"/>
  <c r="E549" i="1"/>
  <c r="F549" i="1" s="1"/>
  <c r="E543" i="1"/>
  <c r="F543" i="1" s="1"/>
  <c r="E538" i="1"/>
  <c r="F538" i="1" s="1"/>
  <c r="E533" i="1"/>
  <c r="F533" i="1" s="1"/>
  <c r="E515" i="1"/>
  <c r="F515" i="1" s="1"/>
  <c r="E508" i="1"/>
  <c r="F508" i="1" s="1"/>
  <c r="E488" i="1"/>
  <c r="F488" i="1" s="1"/>
  <c r="E482" i="1"/>
  <c r="F482" i="1" s="1"/>
  <c r="E474" i="1"/>
  <c r="F474" i="1" s="1"/>
  <c r="E433" i="1"/>
  <c r="F433" i="1" s="1"/>
  <c r="E425" i="1"/>
  <c r="F425" i="1" s="1"/>
  <c r="E417" i="1"/>
  <c r="F417" i="1" s="1"/>
  <c r="E411" i="1"/>
  <c r="F411" i="1" s="1"/>
  <c r="E403" i="1"/>
  <c r="F403" i="1" s="1"/>
  <c r="E374" i="1"/>
  <c r="F374" i="1" s="1"/>
  <c r="E366" i="1"/>
  <c r="F366" i="1" s="1"/>
  <c r="E360" i="1"/>
  <c r="F360" i="1" s="1"/>
  <c r="E352" i="1"/>
  <c r="F352" i="1" s="1"/>
  <c r="E344" i="1"/>
  <c r="F344" i="1" s="1"/>
  <c r="E298" i="1"/>
  <c r="F298" i="1" s="1"/>
  <c r="E288" i="1"/>
  <c r="F288" i="1" s="1"/>
  <c r="E275" i="1"/>
  <c r="F275" i="1" s="1"/>
  <c r="E247" i="1"/>
  <c r="F247" i="1" s="1"/>
  <c r="E232" i="1"/>
  <c r="F232" i="1" s="1"/>
  <c r="E216" i="1"/>
  <c r="F216" i="1" s="1"/>
  <c r="D790" i="1"/>
  <c r="D745" i="1"/>
  <c r="E231" i="1"/>
  <c r="F231" i="1" s="1"/>
  <c r="E472" i="1"/>
  <c r="F472" i="1" s="1"/>
  <c r="E464" i="1"/>
  <c r="F464" i="1" s="1"/>
  <c r="E457" i="1"/>
  <c r="F457" i="1" s="1"/>
  <c r="E451" i="1"/>
  <c r="F451" i="1" s="1"/>
  <c r="E444" i="1"/>
  <c r="F444" i="1" s="1"/>
  <c r="E401" i="1"/>
  <c r="F401" i="1" s="1"/>
  <c r="E393" i="1"/>
  <c r="F393" i="1" s="1"/>
  <c r="E385" i="1"/>
  <c r="F385" i="1" s="1"/>
  <c r="E379" i="1"/>
  <c r="F379" i="1" s="1"/>
  <c r="E371" i="1"/>
  <c r="F371" i="1" s="1"/>
  <c r="E342" i="1"/>
  <c r="F342" i="1" s="1"/>
  <c r="E326" i="1"/>
  <c r="F326" i="1" s="1"/>
  <c r="E295" i="1"/>
  <c r="F295" i="1" s="1"/>
  <c r="E272" i="1"/>
  <c r="F272" i="1" s="1"/>
  <c r="E258" i="1"/>
  <c r="F258" i="1" s="1"/>
  <c r="E243" i="1"/>
  <c r="F243" i="1" s="1"/>
  <c r="E229" i="1"/>
  <c r="F229" i="1" s="1"/>
  <c r="E213" i="1"/>
  <c r="F213" i="1" s="1"/>
  <c r="D783" i="1"/>
  <c r="D730" i="1"/>
  <c r="E269" i="1"/>
  <c r="F269" i="1" s="1"/>
  <c r="E254" i="1"/>
  <c r="F254" i="1" s="1"/>
  <c r="E225" i="1"/>
  <c r="F225" i="1" s="1"/>
  <c r="E209" i="1"/>
  <c r="I315" i="1"/>
  <c r="I306" i="1"/>
  <c r="I297" i="1"/>
  <c r="I292" i="1"/>
  <c r="I283" i="1"/>
  <c r="I274" i="1"/>
  <c r="I265" i="1"/>
  <c r="I260" i="1"/>
  <c r="I251" i="1"/>
  <c r="I242" i="1"/>
  <c r="I233" i="1"/>
  <c r="I228" i="1"/>
  <c r="I219" i="1"/>
  <c r="I210" i="1"/>
  <c r="I201" i="1"/>
  <c r="E789" i="1"/>
  <c r="F789" i="1" s="1"/>
  <c r="E780" i="1"/>
  <c r="F780" i="1" s="1"/>
  <c r="E771" i="1"/>
  <c r="F771" i="1" s="1"/>
  <c r="E762" i="1"/>
  <c r="F762" i="1" s="1"/>
  <c r="E757" i="1"/>
  <c r="F757" i="1" s="1"/>
  <c r="E748" i="1"/>
  <c r="F748" i="1" s="1"/>
  <c r="E739" i="1"/>
  <c r="F739" i="1" s="1"/>
  <c r="E511" i="1"/>
  <c r="F511" i="1" s="1"/>
  <c r="E504" i="1"/>
  <c r="F504" i="1" s="1"/>
  <c r="E463" i="1"/>
  <c r="F463" i="1" s="1"/>
  <c r="E456" i="1"/>
  <c r="F456" i="1" s="1"/>
  <c r="E449" i="1"/>
  <c r="F449" i="1" s="1"/>
  <c r="E443" i="1"/>
  <c r="E435" i="1"/>
  <c r="F435" i="1" s="1"/>
  <c r="E406" i="1"/>
  <c r="F406" i="1" s="1"/>
  <c r="E398" i="1"/>
  <c r="F398" i="1" s="1"/>
  <c r="E392" i="1"/>
  <c r="E384" i="1"/>
  <c r="F384" i="1" s="1"/>
  <c r="E376" i="1"/>
  <c r="F376" i="1" s="1"/>
  <c r="E323" i="1"/>
  <c r="F323" i="1" s="1"/>
  <c r="E314" i="1"/>
  <c r="E303" i="1"/>
  <c r="F303" i="1" s="1"/>
  <c r="E281" i="1"/>
  <c r="F281" i="1" s="1"/>
  <c r="E224" i="1"/>
  <c r="F224" i="1" s="1"/>
  <c r="E207" i="1"/>
  <c r="F207" i="1" s="1"/>
  <c r="D768" i="1"/>
  <c r="D705" i="1"/>
  <c r="D568" i="1"/>
  <c r="I374" i="1"/>
  <c r="I365" i="1"/>
  <c r="I360" i="1"/>
  <c r="I351" i="1"/>
  <c r="I342" i="1"/>
  <c r="I333" i="1"/>
  <c r="I328" i="1"/>
  <c r="I319" i="1"/>
  <c r="I310" i="1"/>
  <c r="I301" i="1"/>
  <c r="I296" i="1"/>
  <c r="I287" i="1"/>
  <c r="I278" i="1"/>
  <c r="I269" i="1"/>
  <c r="I264" i="1"/>
  <c r="I255" i="1"/>
  <c r="I246" i="1"/>
  <c r="I237" i="1"/>
  <c r="I232" i="1"/>
  <c r="I223" i="1"/>
  <c r="I214" i="1"/>
  <c r="I205" i="1"/>
  <c r="I200" i="1"/>
  <c r="E784" i="1"/>
  <c r="F784" i="1" s="1"/>
  <c r="E775" i="1"/>
  <c r="F775" i="1" s="1"/>
  <c r="E766" i="1"/>
  <c r="F766" i="1" s="1"/>
  <c r="E761" i="1"/>
  <c r="F761" i="1" s="1"/>
  <c r="E752" i="1"/>
  <c r="F752" i="1" s="1"/>
  <c r="E743" i="1"/>
  <c r="F743" i="1" s="1"/>
  <c r="E734" i="1"/>
  <c r="F734" i="1" s="1"/>
  <c r="E728" i="1"/>
  <c r="F728" i="1" s="1"/>
  <c r="E723" i="1"/>
  <c r="F723" i="1" s="1"/>
  <c r="E719" i="1"/>
  <c r="F719" i="1" s="1"/>
  <c r="E713" i="1"/>
  <c r="F713" i="1" s="1"/>
  <c r="E708" i="1"/>
  <c r="F708" i="1" s="1"/>
  <c r="E703" i="1"/>
  <c r="F703" i="1" s="1"/>
  <c r="E697" i="1"/>
  <c r="E692" i="1"/>
  <c r="F692" i="1" s="1"/>
  <c r="E687" i="1"/>
  <c r="F687" i="1" s="1"/>
  <c r="E681" i="1"/>
  <c r="F681" i="1" s="1"/>
  <c r="E676" i="1"/>
  <c r="F676" i="1" s="1"/>
  <c r="E671" i="1"/>
  <c r="F671" i="1" s="1"/>
  <c r="E665" i="1"/>
  <c r="E660" i="1"/>
  <c r="F660" i="1" s="1"/>
  <c r="E655" i="1"/>
  <c r="F655" i="1" s="1"/>
  <c r="E649" i="1"/>
  <c r="F649" i="1" s="1"/>
  <c r="E644" i="1"/>
  <c r="F644" i="1" s="1"/>
  <c r="E639" i="1"/>
  <c r="F639" i="1" s="1"/>
  <c r="E634" i="1"/>
  <c r="F634" i="1" s="1"/>
  <c r="E629" i="1"/>
  <c r="F629" i="1" s="1"/>
  <c r="E624" i="1"/>
  <c r="F624" i="1" s="1"/>
  <c r="E618" i="1"/>
  <c r="F618" i="1" s="1"/>
  <c r="E613" i="1"/>
  <c r="F613" i="1" s="1"/>
  <c r="E608" i="1"/>
  <c r="F608" i="1" s="1"/>
  <c r="E602" i="1"/>
  <c r="F602" i="1" s="1"/>
  <c r="E597" i="1"/>
  <c r="F597" i="1" s="1"/>
  <c r="E592" i="1"/>
  <c r="F592" i="1" s="1"/>
  <c r="E582" i="1"/>
  <c r="F582" i="1" s="1"/>
  <c r="E577" i="1"/>
  <c r="F577" i="1" s="1"/>
  <c r="E571" i="1"/>
  <c r="F571" i="1" s="1"/>
  <c r="E566" i="1"/>
  <c r="F566" i="1" s="1"/>
  <c r="E561" i="1"/>
  <c r="F561" i="1" s="1"/>
  <c r="E555" i="1"/>
  <c r="F555" i="1" s="1"/>
  <c r="E550" i="1"/>
  <c r="F550" i="1" s="1"/>
  <c r="E545" i="1"/>
  <c r="F545" i="1" s="1"/>
  <c r="E539" i="1"/>
  <c r="F539" i="1" s="1"/>
  <c r="E534" i="1"/>
  <c r="F534" i="1" s="1"/>
  <c r="E522" i="1"/>
  <c r="F522" i="1" s="1"/>
  <c r="E516" i="1"/>
  <c r="F516" i="1" s="1"/>
  <c r="E491" i="1"/>
  <c r="F491" i="1" s="1"/>
  <c r="E483" i="1"/>
  <c r="F483" i="1" s="1"/>
  <c r="E477" i="1"/>
  <c r="F477" i="1" s="1"/>
  <c r="E469" i="1"/>
  <c r="F469" i="1" s="1"/>
  <c r="E461" i="1"/>
  <c r="F461" i="1" s="1"/>
  <c r="E442" i="1"/>
  <c r="F442" i="1" s="1"/>
  <c r="E434" i="1"/>
  <c r="F434" i="1" s="1"/>
  <c r="E426" i="1"/>
  <c r="F426" i="1" s="1"/>
  <c r="E420" i="1"/>
  <c r="F420" i="1" s="1"/>
  <c r="E412" i="1"/>
  <c r="F412" i="1" s="1"/>
  <c r="E369" i="1"/>
  <c r="F369" i="1" s="1"/>
  <c r="E361" i="1"/>
  <c r="F361" i="1" s="1"/>
  <c r="E353" i="1"/>
  <c r="F353" i="1" s="1"/>
  <c r="E347" i="1"/>
  <c r="F347" i="1" s="1"/>
  <c r="E339" i="1"/>
  <c r="F339" i="1" s="1"/>
  <c r="E322" i="1"/>
  <c r="F322" i="1" s="1"/>
  <c r="E311" i="1"/>
  <c r="E302" i="1"/>
  <c r="F302" i="1" s="1"/>
  <c r="E290" i="1"/>
  <c r="F290" i="1" s="1"/>
  <c r="E267" i="1"/>
  <c r="F267" i="1" s="1"/>
  <c r="E252" i="1"/>
  <c r="F252" i="1" s="1"/>
  <c r="E238" i="1"/>
  <c r="F238" i="1" s="1"/>
  <c r="E223" i="1"/>
  <c r="F223" i="1" s="1"/>
  <c r="D550" i="1"/>
  <c r="E503" i="1"/>
  <c r="F503" i="1" s="1"/>
  <c r="E496" i="1"/>
  <c r="F496" i="1" s="1"/>
  <c r="E468" i="1"/>
  <c r="F468" i="1" s="1"/>
  <c r="E460" i="1"/>
  <c r="F460" i="1" s="1"/>
  <c r="E455" i="1"/>
  <c r="F455" i="1" s="1"/>
  <c r="E448" i="1"/>
  <c r="E440" i="1"/>
  <c r="F440" i="1" s="1"/>
  <c r="E397" i="1"/>
  <c r="F397" i="1" s="1"/>
  <c r="E389" i="1"/>
  <c r="F389" i="1" s="1"/>
  <c r="E383" i="1"/>
  <c r="F383" i="1" s="1"/>
  <c r="E375" i="1"/>
  <c r="F375" i="1" s="1"/>
  <c r="E367" i="1"/>
  <c r="F367" i="1" s="1"/>
  <c r="E346" i="1"/>
  <c r="F346" i="1" s="1"/>
  <c r="E338" i="1"/>
  <c r="F338" i="1" s="1"/>
  <c r="E329" i="1"/>
  <c r="F329" i="1" s="1"/>
  <c r="E310" i="1"/>
  <c r="F310" i="1" s="1"/>
  <c r="E289" i="1"/>
  <c r="F289" i="1" s="1"/>
  <c r="E276" i="1"/>
  <c r="F276" i="1" s="1"/>
  <c r="E221" i="1"/>
  <c r="F221" i="1" s="1"/>
  <c r="E266" i="1"/>
  <c r="F266" i="1" s="1"/>
  <c r="E244" i="1"/>
  <c r="F244" i="1" s="1"/>
  <c r="E237" i="1"/>
  <c r="F237" i="1" s="1"/>
  <c r="E222" i="1"/>
  <c r="F222" i="1" s="1"/>
  <c r="E214" i="1"/>
  <c r="E204" i="1"/>
  <c r="F204" i="1" s="1"/>
  <c r="D762" i="1"/>
  <c r="D695" i="1"/>
  <c r="D519" i="1"/>
  <c r="E529" i="1"/>
  <c r="F529" i="1" s="1"/>
  <c r="E525" i="1"/>
  <c r="F525" i="1" s="1"/>
  <c r="E521" i="1"/>
  <c r="F521" i="1" s="1"/>
  <c r="E518" i="1"/>
  <c r="F518" i="1" s="1"/>
  <c r="E514" i="1"/>
  <c r="F514" i="1" s="1"/>
  <c r="E510" i="1"/>
  <c r="F510" i="1" s="1"/>
  <c r="E506" i="1"/>
  <c r="E502" i="1"/>
  <c r="F502" i="1" s="1"/>
  <c r="E498" i="1"/>
  <c r="F498" i="1" s="1"/>
  <c r="E494" i="1"/>
  <c r="F494" i="1" s="1"/>
  <c r="E490" i="1"/>
  <c r="F490" i="1" s="1"/>
  <c r="E481" i="1"/>
  <c r="F481" i="1" s="1"/>
  <c r="E476" i="1"/>
  <c r="F476" i="1" s="1"/>
  <c r="E467" i="1"/>
  <c r="F467" i="1" s="1"/>
  <c r="E458" i="1"/>
  <c r="F458" i="1" s="1"/>
  <c r="E446" i="1"/>
  <c r="F446" i="1" s="1"/>
  <c r="E437" i="1"/>
  <c r="F437" i="1" s="1"/>
  <c r="E428" i="1"/>
  <c r="F428" i="1" s="1"/>
  <c r="E419" i="1"/>
  <c r="F419" i="1" s="1"/>
  <c r="E414" i="1"/>
  <c r="F414" i="1" s="1"/>
  <c r="E405" i="1"/>
  <c r="E396" i="1"/>
  <c r="F396" i="1" s="1"/>
  <c r="E387" i="1"/>
  <c r="F387" i="1" s="1"/>
  <c r="E382" i="1"/>
  <c r="F382" i="1" s="1"/>
  <c r="E373" i="1"/>
  <c r="F373" i="1" s="1"/>
  <c r="E364" i="1"/>
  <c r="F364" i="1" s="1"/>
  <c r="E355" i="1"/>
  <c r="F355" i="1" s="1"/>
  <c r="E350" i="1"/>
  <c r="F350" i="1" s="1"/>
  <c r="E341" i="1"/>
  <c r="F341" i="1" s="1"/>
  <c r="E331" i="1"/>
  <c r="F331" i="1" s="1"/>
  <c r="E307" i="1"/>
  <c r="F307" i="1" s="1"/>
  <c r="E286" i="1"/>
  <c r="F286" i="1" s="1"/>
  <c r="E279" i="1"/>
  <c r="F279" i="1" s="1"/>
  <c r="E264" i="1"/>
  <c r="F264" i="1" s="1"/>
  <c r="E257" i="1"/>
  <c r="F257" i="1" s="1"/>
  <c r="E235" i="1"/>
  <c r="F235" i="1" s="1"/>
  <c r="E211" i="1"/>
  <c r="F211" i="1" s="1"/>
  <c r="D780" i="1"/>
  <c r="D622" i="1"/>
  <c r="D447" i="1"/>
  <c r="E485" i="1"/>
  <c r="F485" i="1" s="1"/>
  <c r="E480" i="1"/>
  <c r="F480" i="1" s="1"/>
  <c r="E471" i="1"/>
  <c r="F471" i="1" s="1"/>
  <c r="E462" i="1"/>
  <c r="F462" i="1" s="1"/>
  <c r="E454" i="1"/>
  <c r="E450" i="1"/>
  <c r="F450" i="1" s="1"/>
  <c r="E441" i="1"/>
  <c r="F441" i="1" s="1"/>
  <c r="E432" i="1"/>
  <c r="F432" i="1" s="1"/>
  <c r="E423" i="1"/>
  <c r="F423" i="1" s="1"/>
  <c r="E418" i="1"/>
  <c r="F418" i="1" s="1"/>
  <c r="E409" i="1"/>
  <c r="F409" i="1" s="1"/>
  <c r="E400" i="1"/>
  <c r="F400" i="1" s="1"/>
  <c r="E391" i="1"/>
  <c r="F391" i="1" s="1"/>
  <c r="E386" i="1"/>
  <c r="F386" i="1" s="1"/>
  <c r="E377" i="1"/>
  <c r="F377" i="1" s="1"/>
  <c r="E368" i="1"/>
  <c r="F368" i="1" s="1"/>
  <c r="E359" i="1"/>
  <c r="F359" i="1" s="1"/>
  <c r="E354" i="1"/>
  <c r="F354" i="1" s="1"/>
  <c r="E345" i="1"/>
  <c r="F345" i="1" s="1"/>
  <c r="E330" i="1"/>
  <c r="F330" i="1" s="1"/>
  <c r="E325" i="1"/>
  <c r="E319" i="1"/>
  <c r="F319" i="1" s="1"/>
  <c r="E306" i="1"/>
  <c r="F306" i="1" s="1"/>
  <c r="E293" i="1"/>
  <c r="F293" i="1" s="1"/>
  <c r="E278" i="1"/>
  <c r="F278" i="1" s="1"/>
  <c r="E263" i="1"/>
  <c r="F263" i="1" s="1"/>
  <c r="E256" i="1"/>
  <c r="F256" i="1" s="1"/>
  <c r="E249" i="1"/>
  <c r="F249" i="1" s="1"/>
  <c r="E234" i="1"/>
  <c r="F234" i="1" s="1"/>
  <c r="E219" i="1"/>
  <c r="F219" i="1" s="1"/>
  <c r="D779" i="1"/>
  <c r="D402" i="1"/>
  <c r="E733" i="1"/>
  <c r="F733" i="1" s="1"/>
  <c r="E729" i="1"/>
  <c r="F729" i="1" s="1"/>
  <c r="E725" i="1"/>
  <c r="E721" i="1"/>
  <c r="E718" i="1"/>
  <c r="F718" i="1" s="1"/>
  <c r="E714" i="1"/>
  <c r="F714" i="1" s="1"/>
  <c r="E710" i="1"/>
  <c r="F710" i="1" s="1"/>
  <c r="E706" i="1"/>
  <c r="F706" i="1" s="1"/>
  <c r="E702" i="1"/>
  <c r="F702" i="1" s="1"/>
  <c r="E698" i="1"/>
  <c r="F698" i="1" s="1"/>
  <c r="E694" i="1"/>
  <c r="F694" i="1" s="1"/>
  <c r="E690" i="1"/>
  <c r="F690" i="1" s="1"/>
  <c r="E686" i="1"/>
  <c r="F686" i="1" s="1"/>
  <c r="E682" i="1"/>
  <c r="F682" i="1" s="1"/>
  <c r="E678" i="1"/>
  <c r="F678" i="1" s="1"/>
  <c r="E674" i="1"/>
  <c r="F674" i="1" s="1"/>
  <c r="E670" i="1"/>
  <c r="F670" i="1" s="1"/>
  <c r="E666" i="1"/>
  <c r="F666" i="1" s="1"/>
  <c r="E662" i="1"/>
  <c r="F662" i="1" s="1"/>
  <c r="E658" i="1"/>
  <c r="F658" i="1" s="1"/>
  <c r="E654" i="1"/>
  <c r="F654" i="1" s="1"/>
  <c r="E650" i="1"/>
  <c r="F650" i="1" s="1"/>
  <c r="E646" i="1"/>
  <c r="F646" i="1" s="1"/>
  <c r="E642" i="1"/>
  <c r="F642" i="1" s="1"/>
  <c r="E638" i="1"/>
  <c r="F638" i="1" s="1"/>
  <c r="E635" i="1"/>
  <c r="F635" i="1" s="1"/>
  <c r="E631" i="1"/>
  <c r="F631" i="1" s="1"/>
  <c r="E627" i="1"/>
  <c r="F627" i="1" s="1"/>
  <c r="E623" i="1"/>
  <c r="F623" i="1" s="1"/>
  <c r="E619" i="1"/>
  <c r="F619" i="1" s="1"/>
  <c r="E615" i="1"/>
  <c r="F615" i="1" s="1"/>
  <c r="E611" i="1"/>
  <c r="F611" i="1" s="1"/>
  <c r="E607" i="1"/>
  <c r="F607" i="1" s="1"/>
  <c r="E603" i="1"/>
  <c r="F603" i="1" s="1"/>
  <c r="E599" i="1"/>
  <c r="F599" i="1" s="1"/>
  <c r="E595" i="1"/>
  <c r="F595" i="1" s="1"/>
  <c r="E591" i="1"/>
  <c r="F591" i="1" s="1"/>
  <c r="E587" i="1"/>
  <c r="F587" i="1" s="1"/>
  <c r="E584" i="1"/>
  <c r="F584" i="1" s="1"/>
  <c r="E580" i="1"/>
  <c r="F580" i="1" s="1"/>
  <c r="E576" i="1"/>
  <c r="F576" i="1" s="1"/>
  <c r="E572" i="1"/>
  <c r="F572" i="1" s="1"/>
  <c r="E568" i="1"/>
  <c r="F568" i="1" s="1"/>
  <c r="E564" i="1"/>
  <c r="F564" i="1" s="1"/>
  <c r="E560" i="1"/>
  <c r="F560" i="1" s="1"/>
  <c r="E556" i="1"/>
  <c r="F556" i="1" s="1"/>
  <c r="E552" i="1"/>
  <c r="F552" i="1" s="1"/>
  <c r="E548" i="1"/>
  <c r="F548" i="1" s="1"/>
  <c r="E544" i="1"/>
  <c r="F544" i="1" s="1"/>
  <c r="E540" i="1"/>
  <c r="F540" i="1" s="1"/>
  <c r="E536" i="1"/>
  <c r="F536" i="1" s="1"/>
  <c r="E532" i="1"/>
  <c r="F532" i="1" s="1"/>
  <c r="E528" i="1"/>
  <c r="F528" i="1" s="1"/>
  <c r="E524" i="1"/>
  <c r="F524" i="1" s="1"/>
  <c r="E517" i="1"/>
  <c r="F517" i="1" s="1"/>
  <c r="E513" i="1"/>
  <c r="F513" i="1" s="1"/>
  <c r="E509" i="1"/>
  <c r="F509" i="1" s="1"/>
  <c r="E505" i="1"/>
  <c r="F505" i="1" s="1"/>
  <c r="E501" i="1"/>
  <c r="F501" i="1" s="1"/>
  <c r="E497" i="1"/>
  <c r="F497" i="1" s="1"/>
  <c r="E493" i="1"/>
  <c r="F493" i="1" s="1"/>
  <c r="E489" i="1"/>
  <c r="F489" i="1" s="1"/>
  <c r="E484" i="1"/>
  <c r="F484" i="1" s="1"/>
  <c r="E475" i="1"/>
  <c r="F475" i="1" s="1"/>
  <c r="E466" i="1"/>
  <c r="F466" i="1" s="1"/>
  <c r="E453" i="1"/>
  <c r="F453" i="1" s="1"/>
  <c r="E445" i="1"/>
  <c r="F445" i="1" s="1"/>
  <c r="E436" i="1"/>
  <c r="F436" i="1" s="1"/>
  <c r="E427" i="1"/>
  <c r="F427" i="1" s="1"/>
  <c r="E422" i="1"/>
  <c r="F422" i="1" s="1"/>
  <c r="E413" i="1"/>
  <c r="F413" i="1" s="1"/>
  <c r="E404" i="1"/>
  <c r="F404" i="1" s="1"/>
  <c r="E395" i="1"/>
  <c r="F395" i="1" s="1"/>
  <c r="E390" i="1"/>
  <c r="F390" i="1" s="1"/>
  <c r="E381" i="1"/>
  <c r="F381" i="1" s="1"/>
  <c r="E372" i="1"/>
  <c r="F372" i="1" s="1"/>
  <c r="E363" i="1"/>
  <c r="F363" i="1" s="1"/>
  <c r="E358" i="1"/>
  <c r="F358" i="1" s="1"/>
  <c r="E349" i="1"/>
  <c r="F349" i="1" s="1"/>
  <c r="E340" i="1"/>
  <c r="F340" i="1" s="1"/>
  <c r="E335" i="1"/>
  <c r="F335" i="1" s="1"/>
  <c r="E318" i="1"/>
  <c r="F318" i="1" s="1"/>
  <c r="E299" i="1"/>
  <c r="F299" i="1" s="1"/>
  <c r="E284" i="1"/>
  <c r="F284" i="1" s="1"/>
  <c r="E277" i="1"/>
  <c r="E270" i="1"/>
  <c r="F270" i="1" s="1"/>
  <c r="E255" i="1"/>
  <c r="F255" i="1" s="1"/>
  <c r="E240" i="1"/>
  <c r="F240" i="1" s="1"/>
  <c r="E226" i="1"/>
  <c r="F226" i="1" s="1"/>
  <c r="E218" i="1"/>
  <c r="E198" i="1"/>
  <c r="F198" i="1" s="1"/>
  <c r="D714" i="1"/>
  <c r="D604" i="1"/>
  <c r="D328" i="1"/>
  <c r="E294" i="1"/>
  <c r="F294" i="1" s="1"/>
  <c r="E285" i="1"/>
  <c r="F285" i="1" s="1"/>
  <c r="E280" i="1"/>
  <c r="F280" i="1" s="1"/>
  <c r="E271" i="1"/>
  <c r="F271" i="1" s="1"/>
  <c r="E262" i="1"/>
  <c r="F262" i="1" s="1"/>
  <c r="E253" i="1"/>
  <c r="F253" i="1" s="1"/>
  <c r="E248" i="1"/>
  <c r="F248" i="1" s="1"/>
  <c r="E239" i="1"/>
  <c r="F239" i="1" s="1"/>
  <c r="E230" i="1"/>
  <c r="F230" i="1" s="1"/>
  <c r="E220" i="1"/>
  <c r="F220" i="1" s="1"/>
  <c r="E215" i="1"/>
  <c r="F215" i="1" s="1"/>
  <c r="E210" i="1"/>
  <c r="F210" i="1" s="1"/>
  <c r="E205" i="1"/>
  <c r="F205" i="1" s="1"/>
  <c r="E199" i="1"/>
  <c r="F199" i="1" s="1"/>
  <c r="D785" i="1"/>
  <c r="D774" i="1"/>
  <c r="D767" i="1"/>
  <c r="D761" i="1"/>
  <c r="D753" i="1"/>
  <c r="D747" i="1"/>
  <c r="D739" i="1"/>
  <c r="D721" i="1"/>
  <c r="D713" i="1"/>
  <c r="D704" i="1"/>
  <c r="D694" i="1"/>
  <c r="D681" i="1"/>
  <c r="D671" i="1"/>
  <c r="D657" i="1"/>
  <c r="D639" i="1"/>
  <c r="D603" i="1"/>
  <c r="D586" i="1"/>
  <c r="D478" i="1"/>
  <c r="D442" i="1"/>
  <c r="D395" i="1"/>
  <c r="D309" i="1"/>
  <c r="D599" i="1"/>
  <c r="D582" i="1"/>
  <c r="D510" i="1"/>
  <c r="D473" i="1"/>
  <c r="D437" i="1"/>
  <c r="D784" i="1"/>
  <c r="D766" i="1"/>
  <c r="D759" i="1"/>
  <c r="D752" i="1"/>
  <c r="D744" i="1"/>
  <c r="D738" i="1"/>
  <c r="D729" i="1"/>
  <c r="D720" i="1"/>
  <c r="D712" i="1"/>
  <c r="D703" i="1"/>
  <c r="D690" i="1"/>
  <c r="D680" i="1"/>
  <c r="D667" i="1"/>
  <c r="D635" i="1"/>
  <c r="D617" i="1"/>
  <c r="D563" i="1"/>
  <c r="D541" i="1"/>
  <c r="D505" i="1"/>
  <c r="D431" i="1"/>
  <c r="D265" i="1"/>
  <c r="E321" i="1"/>
  <c r="F321" i="1" s="1"/>
  <c r="E317" i="1"/>
  <c r="F317" i="1" s="1"/>
  <c r="E313" i="1"/>
  <c r="F313" i="1" s="1"/>
  <c r="E309" i="1"/>
  <c r="F309" i="1" s="1"/>
  <c r="E305" i="1"/>
  <c r="F305" i="1" s="1"/>
  <c r="E301" i="1"/>
  <c r="F301" i="1" s="1"/>
  <c r="E297" i="1"/>
  <c r="F297" i="1" s="1"/>
  <c r="E292" i="1"/>
  <c r="F292" i="1" s="1"/>
  <c r="E283" i="1"/>
  <c r="F283" i="1" s="1"/>
  <c r="E274" i="1"/>
  <c r="F274" i="1" s="1"/>
  <c r="E265" i="1"/>
  <c r="F265" i="1" s="1"/>
  <c r="E260" i="1"/>
  <c r="F260" i="1" s="1"/>
  <c r="E251" i="1"/>
  <c r="F251" i="1" s="1"/>
  <c r="E242" i="1"/>
  <c r="F242" i="1" s="1"/>
  <c r="E233" i="1"/>
  <c r="F233" i="1" s="1"/>
  <c r="E228" i="1"/>
  <c r="F228" i="1" s="1"/>
  <c r="E208" i="1"/>
  <c r="F208" i="1" s="1"/>
  <c r="D789" i="1"/>
  <c r="D777" i="1"/>
  <c r="D771" i="1"/>
  <c r="D765" i="1"/>
  <c r="D758" i="1"/>
  <c r="D736" i="1"/>
  <c r="D727" i="1"/>
  <c r="D719" i="1"/>
  <c r="D666" i="1"/>
  <c r="D631" i="1"/>
  <c r="D613" i="1"/>
  <c r="D559" i="1"/>
  <c r="D536" i="1"/>
  <c r="D464" i="1"/>
  <c r="D426" i="1"/>
  <c r="D372" i="1"/>
  <c r="D776" i="1"/>
  <c r="D757" i="1"/>
  <c r="D750" i="1"/>
  <c r="D743" i="1"/>
  <c r="D735" i="1"/>
  <c r="D726" i="1"/>
  <c r="D689" i="1"/>
  <c r="D676" i="1"/>
  <c r="D663" i="1"/>
  <c r="D648" i="1"/>
  <c r="D594" i="1"/>
  <c r="D577" i="1"/>
  <c r="D496" i="1"/>
  <c r="D421" i="1"/>
  <c r="D362" i="1"/>
  <c r="E336" i="1"/>
  <c r="F336" i="1" s="1"/>
  <c r="E332" i="1"/>
  <c r="F332" i="1" s="1"/>
  <c r="E328" i="1"/>
  <c r="F328" i="1" s="1"/>
  <c r="E324" i="1"/>
  <c r="F324" i="1" s="1"/>
  <c r="E320" i="1"/>
  <c r="F320" i="1" s="1"/>
  <c r="E316" i="1"/>
  <c r="F316" i="1" s="1"/>
  <c r="E312" i="1"/>
  <c r="E308" i="1"/>
  <c r="F308" i="1" s="1"/>
  <c r="E304" i="1"/>
  <c r="F304" i="1" s="1"/>
  <c r="E300" i="1"/>
  <c r="F300" i="1" s="1"/>
  <c r="E291" i="1"/>
  <c r="F291" i="1" s="1"/>
  <c r="E282" i="1"/>
  <c r="F282" i="1" s="1"/>
  <c r="E273" i="1"/>
  <c r="F273" i="1" s="1"/>
  <c r="E268" i="1"/>
  <c r="F268" i="1" s="1"/>
  <c r="E259" i="1"/>
  <c r="F259" i="1" s="1"/>
  <c r="E250" i="1"/>
  <c r="F250" i="1" s="1"/>
  <c r="E241" i="1"/>
  <c r="F241" i="1" s="1"/>
  <c r="E236" i="1"/>
  <c r="F236" i="1" s="1"/>
  <c r="E227" i="1"/>
  <c r="F227" i="1" s="1"/>
  <c r="E201" i="1"/>
  <c r="F201" i="1" s="1"/>
  <c r="D788" i="1"/>
  <c r="D782" i="1"/>
  <c r="D770" i="1"/>
  <c r="D725" i="1"/>
  <c r="D717" i="1"/>
  <c r="D708" i="1"/>
  <c r="D699" i="1"/>
  <c r="D662" i="1"/>
  <c r="D644" i="1"/>
  <c r="D590" i="1"/>
  <c r="D573" i="1"/>
  <c r="D527" i="1"/>
  <c r="D456" i="1"/>
  <c r="D415" i="1"/>
  <c r="E206" i="1"/>
  <c r="E200" i="1"/>
  <c r="F200" i="1" s="1"/>
  <c r="D775" i="1"/>
  <c r="D769" i="1"/>
  <c r="D756" i="1"/>
  <c r="D748" i="1"/>
  <c r="D734" i="1"/>
  <c r="D698" i="1"/>
  <c r="D685" i="1"/>
  <c r="D672" i="1"/>
  <c r="D626" i="1"/>
  <c r="D608" i="1"/>
  <c r="D572" i="1"/>
  <c r="D554" i="1"/>
  <c r="D487" i="1"/>
  <c r="D341" i="1"/>
  <c r="D545" i="1"/>
  <c r="D540" i="1"/>
  <c r="D531" i="1"/>
  <c r="D522" i="1"/>
  <c r="D514" i="1"/>
  <c r="D509" i="1"/>
  <c r="D500" i="1"/>
  <c r="D491" i="1"/>
  <c r="D482" i="1"/>
  <c r="D477" i="1"/>
  <c r="D468" i="1"/>
  <c r="D459" i="1"/>
  <c r="D451" i="1"/>
  <c r="D387" i="1"/>
  <c r="D379" i="1"/>
  <c r="D360" i="1"/>
  <c r="D339" i="1"/>
  <c r="D326" i="1"/>
  <c r="D307" i="1"/>
  <c r="D263" i="1"/>
  <c r="D237" i="1"/>
  <c r="D733" i="1"/>
  <c r="D724" i="1"/>
  <c r="D716" i="1"/>
  <c r="D707" i="1"/>
  <c r="D702" i="1"/>
  <c r="D693" i="1"/>
  <c r="D684" i="1"/>
  <c r="D675" i="1"/>
  <c r="D670" i="1"/>
  <c r="D661" i="1"/>
  <c r="D652" i="1"/>
  <c r="D643" i="1"/>
  <c r="D638" i="1"/>
  <c r="D630" i="1"/>
  <c r="D621" i="1"/>
  <c r="D612" i="1"/>
  <c r="D607" i="1"/>
  <c r="D598" i="1"/>
  <c r="D589" i="1"/>
  <c r="D581" i="1"/>
  <c r="D576" i="1"/>
  <c r="D567" i="1"/>
  <c r="D558" i="1"/>
  <c r="D549" i="1"/>
  <c r="D544" i="1"/>
  <c r="D535" i="1"/>
  <c r="D526" i="1"/>
  <c r="D518" i="1"/>
  <c r="D513" i="1"/>
  <c r="D504" i="1"/>
  <c r="D495" i="1"/>
  <c r="D486" i="1"/>
  <c r="D481" i="1"/>
  <c r="D472" i="1"/>
  <c r="D463" i="1"/>
  <c r="D455" i="1"/>
  <c r="D446" i="1"/>
  <c r="D441" i="1"/>
  <c r="D435" i="1"/>
  <c r="D430" i="1"/>
  <c r="D425" i="1"/>
  <c r="D419" i="1"/>
  <c r="D414" i="1"/>
  <c r="D407" i="1"/>
  <c r="D401" i="1"/>
  <c r="D393" i="1"/>
  <c r="D386" i="1"/>
  <c r="D370" i="1"/>
  <c r="D349" i="1"/>
  <c r="D338" i="1"/>
  <c r="D325" i="1"/>
  <c r="D282" i="1"/>
  <c r="D259" i="1"/>
  <c r="D233" i="1"/>
  <c r="D201" i="1"/>
  <c r="B724" i="1"/>
  <c r="B642" i="1"/>
  <c r="D760" i="1"/>
  <c r="D751" i="1"/>
  <c r="D742" i="1"/>
  <c r="D737" i="1"/>
  <c r="D728" i="1"/>
  <c r="D711" i="1"/>
  <c r="D706" i="1"/>
  <c r="D697" i="1"/>
  <c r="D688" i="1"/>
  <c r="D679" i="1"/>
  <c r="D674" i="1"/>
  <c r="D665" i="1"/>
  <c r="D656" i="1"/>
  <c r="D647" i="1"/>
  <c r="D642" i="1"/>
  <c r="D634" i="1"/>
  <c r="D625" i="1"/>
  <c r="D616" i="1"/>
  <c r="D611" i="1"/>
  <c r="D602" i="1"/>
  <c r="D593" i="1"/>
  <c r="D585" i="1"/>
  <c r="D580" i="1"/>
  <c r="D571" i="1"/>
  <c r="D562" i="1"/>
  <c r="D553" i="1"/>
  <c r="D548" i="1"/>
  <c r="D539" i="1"/>
  <c r="D530" i="1"/>
  <c r="D521" i="1"/>
  <c r="D517" i="1"/>
  <c r="D508" i="1"/>
  <c r="D499" i="1"/>
  <c r="D490" i="1"/>
  <c r="D485" i="1"/>
  <c r="D476" i="1"/>
  <c r="D467" i="1"/>
  <c r="D458" i="1"/>
  <c r="D454" i="1"/>
  <c r="D392" i="1"/>
  <c r="D384" i="1"/>
  <c r="D378" i="1"/>
  <c r="D369" i="1"/>
  <c r="D358" i="1"/>
  <c r="D337" i="1"/>
  <c r="D323" i="1"/>
  <c r="D280" i="1"/>
  <c r="D256" i="1"/>
  <c r="B787" i="1"/>
  <c r="B716" i="1"/>
  <c r="B619" i="1"/>
  <c r="E217" i="1"/>
  <c r="E212" i="1"/>
  <c r="F212" i="1" s="1"/>
  <c r="E203" i="1"/>
  <c r="F203" i="1" s="1"/>
  <c r="D787" i="1"/>
  <c r="D778" i="1"/>
  <c r="D773" i="1"/>
  <c r="D764" i="1"/>
  <c r="D755" i="1"/>
  <c r="D746" i="1"/>
  <c r="D741" i="1"/>
  <c r="D732" i="1"/>
  <c r="D723" i="1"/>
  <c r="D715" i="1"/>
  <c r="D710" i="1"/>
  <c r="D701" i="1"/>
  <c r="D692" i="1"/>
  <c r="D683" i="1"/>
  <c r="D678" i="1"/>
  <c r="D669" i="1"/>
  <c r="D660" i="1"/>
  <c r="D651" i="1"/>
  <c r="D646" i="1"/>
  <c r="D637" i="1"/>
  <c r="D629" i="1"/>
  <c r="D620" i="1"/>
  <c r="D615" i="1"/>
  <c r="D606" i="1"/>
  <c r="D597" i="1"/>
  <c r="D588" i="1"/>
  <c r="D584" i="1"/>
  <c r="D575" i="1"/>
  <c r="D566" i="1"/>
  <c r="D557" i="1"/>
  <c r="D552" i="1"/>
  <c r="D543" i="1"/>
  <c r="D534" i="1"/>
  <c r="D525" i="1"/>
  <c r="D512" i="1"/>
  <c r="D503" i="1"/>
  <c r="D494" i="1"/>
  <c r="D489" i="1"/>
  <c r="D480" i="1"/>
  <c r="D471" i="1"/>
  <c r="D462" i="1"/>
  <c r="D450" i="1"/>
  <c r="D445" i="1"/>
  <c r="D439" i="1"/>
  <c r="D434" i="1"/>
  <c r="D429" i="1"/>
  <c r="D423" i="1"/>
  <c r="D418" i="1"/>
  <c r="D406" i="1"/>
  <c r="D398" i="1"/>
  <c r="D377" i="1"/>
  <c r="D357" i="1"/>
  <c r="D346" i="1"/>
  <c r="D298" i="1"/>
  <c r="D277" i="1"/>
  <c r="D252" i="1"/>
  <c r="D226" i="1"/>
  <c r="B779" i="1"/>
  <c r="B707" i="1"/>
  <c r="D696" i="1"/>
  <c r="D687" i="1"/>
  <c r="D682" i="1"/>
  <c r="D673" i="1"/>
  <c r="D664" i="1"/>
  <c r="D655" i="1"/>
  <c r="D650" i="1"/>
  <c r="D641" i="1"/>
  <c r="D633" i="1"/>
  <c r="D624" i="1"/>
  <c r="D619" i="1"/>
  <c r="D610" i="1"/>
  <c r="D601" i="1"/>
  <c r="D592" i="1"/>
  <c r="D587" i="1"/>
  <c r="D579" i="1"/>
  <c r="D570" i="1"/>
  <c r="D561" i="1"/>
  <c r="D556" i="1"/>
  <c r="D547" i="1"/>
  <c r="D538" i="1"/>
  <c r="D529" i="1"/>
  <c r="D524" i="1"/>
  <c r="D516" i="1"/>
  <c r="D507" i="1"/>
  <c r="D498" i="1"/>
  <c r="D493" i="1"/>
  <c r="D484" i="1"/>
  <c r="D475" i="1"/>
  <c r="D466" i="1"/>
  <c r="D461" i="1"/>
  <c r="D453" i="1"/>
  <c r="D411" i="1"/>
  <c r="D383" i="1"/>
  <c r="D375" i="1"/>
  <c r="D355" i="1"/>
  <c r="D344" i="1"/>
  <c r="D296" i="1"/>
  <c r="D275" i="1"/>
  <c r="B770" i="1"/>
  <c r="B698" i="1"/>
  <c r="E202" i="1"/>
  <c r="F202" i="1" s="1"/>
  <c r="D786" i="1"/>
  <c r="D781" i="1"/>
  <c r="D772" i="1"/>
  <c r="D763" i="1"/>
  <c r="D754" i="1"/>
  <c r="D749" i="1"/>
  <c r="D740" i="1"/>
  <c r="D731" i="1"/>
  <c r="D722" i="1"/>
  <c r="D718" i="1"/>
  <c r="D709" i="1"/>
  <c r="D700" i="1"/>
  <c r="D691" i="1"/>
  <c r="D686" i="1"/>
  <c r="D677" i="1"/>
  <c r="D668" i="1"/>
  <c r="D659" i="1"/>
  <c r="D654" i="1"/>
  <c r="D645" i="1"/>
  <c r="D636" i="1"/>
  <c r="D628" i="1"/>
  <c r="D623" i="1"/>
  <c r="D614" i="1"/>
  <c r="D605" i="1"/>
  <c r="D596" i="1"/>
  <c r="D591" i="1"/>
  <c r="D583" i="1"/>
  <c r="D574" i="1"/>
  <c r="D565" i="1"/>
  <c r="D560" i="1"/>
  <c r="D551" i="1"/>
  <c r="D542" i="1"/>
  <c r="D533" i="1"/>
  <c r="D528" i="1"/>
  <c r="D520" i="1"/>
  <c r="D511" i="1"/>
  <c r="D502" i="1"/>
  <c r="D497" i="1"/>
  <c r="D488" i="1"/>
  <c r="D479" i="1"/>
  <c r="D470" i="1"/>
  <c r="D465" i="1"/>
  <c r="D457" i="1"/>
  <c r="D449" i="1"/>
  <c r="D443" i="1"/>
  <c r="D438" i="1"/>
  <c r="D433" i="1"/>
  <c r="D427" i="1"/>
  <c r="D422" i="1"/>
  <c r="D417" i="1"/>
  <c r="D404" i="1"/>
  <c r="D397" i="1"/>
  <c r="D389" i="1"/>
  <c r="D365" i="1"/>
  <c r="D354" i="1"/>
  <c r="D314" i="1"/>
  <c r="D293" i="1"/>
  <c r="D218" i="1"/>
  <c r="B761" i="1"/>
  <c r="D658" i="1"/>
  <c r="D649" i="1"/>
  <c r="D640" i="1"/>
  <c r="D632" i="1"/>
  <c r="D627" i="1"/>
  <c r="D618" i="1"/>
  <c r="D609" i="1"/>
  <c r="D600" i="1"/>
  <c r="D595" i="1"/>
  <c r="D578" i="1"/>
  <c r="D569" i="1"/>
  <c r="D564" i="1"/>
  <c r="D555" i="1"/>
  <c r="D546" i="1"/>
  <c r="D537" i="1"/>
  <c r="D532" i="1"/>
  <c r="D523" i="1"/>
  <c r="D515" i="1"/>
  <c r="D506" i="1"/>
  <c r="D501" i="1"/>
  <c r="D492" i="1"/>
  <c r="D483" i="1"/>
  <c r="D474" i="1"/>
  <c r="D469" i="1"/>
  <c r="D460" i="1"/>
  <c r="D452" i="1"/>
  <c r="D410" i="1"/>
  <c r="D396" i="1"/>
  <c r="D388" i="1"/>
  <c r="D353" i="1"/>
  <c r="D342" i="1"/>
  <c r="D330" i="1"/>
  <c r="D312" i="1"/>
  <c r="D291" i="1"/>
  <c r="D269" i="1"/>
  <c r="D215" i="1"/>
  <c r="B443" i="1"/>
  <c r="D333" i="1"/>
  <c r="D322" i="1"/>
  <c r="D317" i="1"/>
  <c r="D306" i="1"/>
  <c r="D301" i="1"/>
  <c r="D290" i="1"/>
  <c r="D285" i="1"/>
  <c r="D274" i="1"/>
  <c r="D268" i="1"/>
  <c r="D249" i="1"/>
  <c r="D243" i="1"/>
  <c r="D236" i="1"/>
  <c r="D229" i="1"/>
  <c r="D222" i="1"/>
  <c r="D208" i="1"/>
  <c r="D200" i="1"/>
  <c r="B760" i="1"/>
  <c r="B751" i="1"/>
  <c r="B742" i="1"/>
  <c r="B733" i="1"/>
  <c r="B697" i="1"/>
  <c r="B688" i="1"/>
  <c r="B679" i="1"/>
  <c r="B670" i="1"/>
  <c r="B660" i="1"/>
  <c r="B501" i="1"/>
  <c r="D374" i="1"/>
  <c r="D364" i="1"/>
  <c r="D359" i="1"/>
  <c r="D348" i="1"/>
  <c r="D343" i="1"/>
  <c r="D332" i="1"/>
  <c r="D327" i="1"/>
  <c r="D316" i="1"/>
  <c r="D311" i="1"/>
  <c r="D300" i="1"/>
  <c r="D295" i="1"/>
  <c r="D284" i="1"/>
  <c r="D279" i="1"/>
  <c r="D261" i="1"/>
  <c r="D255" i="1"/>
  <c r="D248" i="1"/>
  <c r="D206" i="1"/>
  <c r="D199" i="1"/>
  <c r="B785" i="1"/>
  <c r="B778" i="1"/>
  <c r="B769" i="1"/>
  <c r="B732" i="1"/>
  <c r="B723" i="1"/>
  <c r="B715" i="1"/>
  <c r="B706" i="1"/>
  <c r="B669" i="1"/>
  <c r="B656" i="1"/>
  <c r="B637" i="1"/>
  <c r="B544" i="1"/>
  <c r="D321" i="1"/>
  <c r="D310" i="1"/>
  <c r="D305" i="1"/>
  <c r="D294" i="1"/>
  <c r="D289" i="1"/>
  <c r="D278" i="1"/>
  <c r="D273" i="1"/>
  <c r="D267" i="1"/>
  <c r="D260" i="1"/>
  <c r="D241" i="1"/>
  <c r="D235" i="1"/>
  <c r="D227" i="1"/>
  <c r="D220" i="1"/>
  <c r="D213" i="1"/>
  <c r="B748" i="1"/>
  <c r="B739" i="1"/>
  <c r="B730" i="1"/>
  <c r="B721" i="1"/>
  <c r="B685" i="1"/>
  <c r="B676" i="1"/>
  <c r="B667" i="1"/>
  <c r="B612" i="1"/>
  <c r="B583" i="1"/>
  <c r="B421" i="1"/>
  <c r="D413" i="1"/>
  <c r="D409" i="1"/>
  <c r="D405" i="1"/>
  <c r="D400" i="1"/>
  <c r="D391" i="1"/>
  <c r="D382" i="1"/>
  <c r="D373" i="1"/>
  <c r="D368" i="1"/>
  <c r="D363" i="1"/>
  <c r="D352" i="1"/>
  <c r="D347" i="1"/>
  <c r="D336" i="1"/>
  <c r="D331" i="1"/>
  <c r="D320" i="1"/>
  <c r="D315" i="1"/>
  <c r="D304" i="1"/>
  <c r="D299" i="1"/>
  <c r="D288" i="1"/>
  <c r="D283" i="1"/>
  <c r="D272" i="1"/>
  <c r="D253" i="1"/>
  <c r="D247" i="1"/>
  <c r="D240" i="1"/>
  <c r="D219" i="1"/>
  <c r="B790" i="1"/>
  <c r="B783" i="1"/>
  <c r="B756" i="1"/>
  <c r="B747" i="1"/>
  <c r="B738" i="1"/>
  <c r="B729" i="1"/>
  <c r="B693" i="1"/>
  <c r="B684" i="1"/>
  <c r="B675" i="1"/>
  <c r="B666" i="1"/>
  <c r="B631" i="1"/>
  <c r="B607" i="1"/>
  <c r="B530" i="1"/>
  <c r="B393" i="1"/>
  <c r="D204" i="1"/>
  <c r="B774" i="1"/>
  <c r="B765" i="1"/>
  <c r="B728" i="1"/>
  <c r="B711" i="1"/>
  <c r="B702" i="1"/>
  <c r="B665" i="1"/>
  <c r="B651" i="1"/>
  <c r="B528" i="1"/>
  <c r="D448" i="1"/>
  <c r="D444" i="1"/>
  <c r="D440" i="1"/>
  <c r="D436" i="1"/>
  <c r="D432" i="1"/>
  <c r="D428" i="1"/>
  <c r="D424" i="1"/>
  <c r="D420" i="1"/>
  <c r="D416" i="1"/>
  <c r="D412" i="1"/>
  <c r="D408" i="1"/>
  <c r="D399" i="1"/>
  <c r="D390" i="1"/>
  <c r="D381" i="1"/>
  <c r="D376" i="1"/>
  <c r="D367" i="1"/>
  <c r="D356" i="1"/>
  <c r="D351" i="1"/>
  <c r="D340" i="1"/>
  <c r="D335" i="1"/>
  <c r="D324" i="1"/>
  <c r="D319" i="1"/>
  <c r="D308" i="1"/>
  <c r="D303" i="1"/>
  <c r="D292" i="1"/>
  <c r="D287" i="1"/>
  <c r="D276" i="1"/>
  <c r="D271" i="1"/>
  <c r="D264" i="1"/>
  <c r="D245" i="1"/>
  <c r="D239" i="1"/>
  <c r="D232" i="1"/>
  <c r="D210" i="1"/>
  <c r="D203" i="1"/>
  <c r="B788" i="1"/>
  <c r="B781" i="1"/>
  <c r="B764" i="1"/>
  <c r="B755" i="1"/>
  <c r="B746" i="1"/>
  <c r="B737" i="1"/>
  <c r="B701" i="1"/>
  <c r="B692" i="1"/>
  <c r="B683" i="1"/>
  <c r="B674" i="1"/>
  <c r="B647" i="1"/>
  <c r="B599" i="1"/>
  <c r="B458" i="1"/>
  <c r="D403" i="1"/>
  <c r="D394" i="1"/>
  <c r="D385" i="1"/>
  <c r="D380" i="1"/>
  <c r="D371" i="1"/>
  <c r="D366" i="1"/>
  <c r="D361" i="1"/>
  <c r="D350" i="1"/>
  <c r="D345" i="1"/>
  <c r="D334" i="1"/>
  <c r="D329" i="1"/>
  <c r="D318" i="1"/>
  <c r="D313" i="1"/>
  <c r="D302" i="1"/>
  <c r="D297" i="1"/>
  <c r="D286" i="1"/>
  <c r="D281" i="1"/>
  <c r="D257" i="1"/>
  <c r="D251" i="1"/>
  <c r="D244" i="1"/>
  <c r="D231" i="1"/>
  <c r="D224" i="1"/>
  <c r="D217" i="1"/>
  <c r="D209" i="1"/>
  <c r="B780" i="1"/>
  <c r="B771" i="1"/>
  <c r="B762" i="1"/>
  <c r="B753" i="1"/>
  <c r="B717" i="1"/>
  <c r="B708" i="1"/>
  <c r="B699" i="1"/>
  <c r="B690" i="1"/>
  <c r="B624" i="1"/>
  <c r="B564" i="1"/>
  <c r="B514" i="1"/>
  <c r="B339" i="1"/>
  <c r="D230" i="1"/>
  <c r="D221" i="1"/>
  <c r="D212" i="1"/>
  <c r="D207" i="1"/>
  <c r="D198" i="1"/>
  <c r="B782" i="1"/>
  <c r="B773" i="1"/>
  <c r="B768" i="1"/>
  <c r="B759" i="1"/>
  <c r="B750" i="1"/>
  <c r="B741" i="1"/>
  <c r="B736" i="1"/>
  <c r="B727" i="1"/>
  <c r="B719" i="1"/>
  <c r="B710" i="1"/>
  <c r="B705" i="1"/>
  <c r="B696" i="1"/>
  <c r="B687" i="1"/>
  <c r="B678" i="1"/>
  <c r="B673" i="1"/>
  <c r="B664" i="1"/>
  <c r="B655" i="1"/>
  <c r="B646" i="1"/>
  <c r="B630" i="1"/>
  <c r="B618" i="1"/>
  <c r="B604" i="1"/>
  <c r="B598" i="1"/>
  <c r="B588" i="1"/>
  <c r="B572" i="1"/>
  <c r="B563" i="1"/>
  <c r="B552" i="1"/>
  <c r="B527" i="1"/>
  <c r="B513" i="1"/>
  <c r="B499" i="1"/>
  <c r="B483" i="1"/>
  <c r="B468" i="1"/>
  <c r="B456" i="1"/>
  <c r="B439" i="1"/>
  <c r="B380" i="1"/>
  <c r="B333" i="1"/>
  <c r="D270" i="1"/>
  <c r="D266" i="1"/>
  <c r="D262" i="1"/>
  <c r="D258" i="1"/>
  <c r="D254" i="1"/>
  <c r="D250" i="1"/>
  <c r="D246" i="1"/>
  <c r="D242" i="1"/>
  <c r="D238" i="1"/>
  <c r="D234" i="1"/>
  <c r="D225" i="1"/>
  <c r="D216" i="1"/>
  <c r="D211" i="1"/>
  <c r="D202" i="1"/>
  <c r="B786" i="1"/>
  <c r="B777" i="1"/>
  <c r="B772" i="1"/>
  <c r="B763" i="1"/>
  <c r="B754" i="1"/>
  <c r="B745" i="1"/>
  <c r="B740" i="1"/>
  <c r="B731" i="1"/>
  <c r="B722" i="1"/>
  <c r="B714" i="1"/>
  <c r="B709" i="1"/>
  <c r="B700" i="1"/>
  <c r="B691" i="1"/>
  <c r="B682" i="1"/>
  <c r="B677" i="1"/>
  <c r="B668" i="1"/>
  <c r="B659" i="1"/>
  <c r="B650" i="1"/>
  <c r="B645" i="1"/>
  <c r="B635" i="1"/>
  <c r="B623" i="1"/>
  <c r="B611" i="1"/>
  <c r="B560" i="1"/>
  <c r="B467" i="1"/>
  <c r="B437" i="1"/>
  <c r="B776" i="1"/>
  <c r="B767" i="1"/>
  <c r="B758" i="1"/>
  <c r="B749" i="1"/>
  <c r="B744" i="1"/>
  <c r="B735" i="1"/>
  <c r="B726" i="1"/>
  <c r="B718" i="1"/>
  <c r="B713" i="1"/>
  <c r="B704" i="1"/>
  <c r="B695" i="1"/>
  <c r="B686" i="1"/>
  <c r="B681" i="1"/>
  <c r="B672" i="1"/>
  <c r="B663" i="1"/>
  <c r="B654" i="1"/>
  <c r="B649" i="1"/>
  <c r="B639" i="1"/>
  <c r="B628" i="1"/>
  <c r="B616" i="1"/>
  <c r="B610" i="1"/>
  <c r="B603" i="1"/>
  <c r="B587" i="1"/>
  <c r="B579" i="1"/>
  <c r="B571" i="1"/>
  <c r="B522" i="1"/>
  <c r="B510" i="1"/>
  <c r="B481" i="1"/>
  <c r="B465" i="1"/>
  <c r="B451" i="1"/>
  <c r="B412" i="1"/>
  <c r="B658" i="1"/>
  <c r="B653" i="1"/>
  <c r="B634" i="1"/>
  <c r="B622" i="1"/>
  <c r="B615" i="1"/>
  <c r="B594" i="1"/>
  <c r="B559" i="1"/>
  <c r="B536" i="1"/>
  <c r="B521" i="1"/>
  <c r="B508" i="1"/>
  <c r="B492" i="1"/>
  <c r="B464" i="1"/>
  <c r="B430" i="1"/>
  <c r="B365" i="1"/>
  <c r="D228" i="1"/>
  <c r="D223" i="1"/>
  <c r="D214" i="1"/>
  <c r="D205" i="1"/>
  <c r="B789" i="1"/>
  <c r="B784" i="1"/>
  <c r="B775" i="1"/>
  <c r="B766" i="1"/>
  <c r="B757" i="1"/>
  <c r="B752" i="1"/>
  <c r="B743" i="1"/>
  <c r="B734" i="1"/>
  <c r="B725" i="1"/>
  <c r="B720" i="1"/>
  <c r="B712" i="1"/>
  <c r="B703" i="1"/>
  <c r="B694" i="1"/>
  <c r="B689" i="1"/>
  <c r="B680" i="1"/>
  <c r="B671" i="1"/>
  <c r="B662" i="1"/>
  <c r="B657" i="1"/>
  <c r="B648" i="1"/>
  <c r="B643" i="1"/>
  <c r="B638" i="1"/>
  <c r="B627" i="1"/>
  <c r="B620" i="1"/>
  <c r="B608" i="1"/>
  <c r="B602" i="1"/>
  <c r="B577" i="1"/>
  <c r="B567" i="1"/>
  <c r="B505" i="1"/>
  <c r="B476" i="1"/>
  <c r="B448" i="1"/>
  <c r="B406" i="1"/>
  <c r="B661" i="1"/>
  <c r="B652" i="1"/>
  <c r="B632" i="1"/>
  <c r="B626" i="1"/>
  <c r="B614" i="1"/>
  <c r="B592" i="1"/>
  <c r="B584" i="1"/>
  <c r="B556" i="1"/>
  <c r="B531" i="1"/>
  <c r="B519" i="1"/>
  <c r="B490" i="1"/>
  <c r="B474" i="1"/>
  <c r="B459" i="1"/>
  <c r="B446" i="1"/>
  <c r="B428" i="1"/>
  <c r="B352" i="1"/>
  <c r="B247" i="1"/>
  <c r="B398" i="1"/>
  <c r="B388" i="1"/>
  <c r="B375" i="1"/>
  <c r="B338" i="1"/>
  <c r="B325" i="1"/>
  <c r="B315" i="1"/>
  <c r="B297" i="1"/>
  <c r="B279" i="1"/>
  <c r="B411" i="1"/>
  <c r="B374" i="1"/>
  <c r="B361" i="1"/>
  <c r="B348" i="1"/>
  <c r="B293" i="1"/>
  <c r="B274" i="1"/>
  <c r="B236" i="1"/>
  <c r="B397" i="1"/>
  <c r="B384" i="1"/>
  <c r="B371" i="1"/>
  <c r="B334" i="1"/>
  <c r="B324" i="1"/>
  <c r="B311" i="1"/>
  <c r="B231" i="1"/>
  <c r="B596" i="1"/>
  <c r="B591" i="1"/>
  <c r="B581" i="1"/>
  <c r="B576" i="1"/>
  <c r="B551" i="1"/>
  <c r="B500" i="1"/>
  <c r="B491" i="1"/>
  <c r="B482" i="1"/>
  <c r="B473" i="1"/>
  <c r="B438" i="1"/>
  <c r="B429" i="1"/>
  <c r="B420" i="1"/>
  <c r="B407" i="1"/>
  <c r="B370" i="1"/>
  <c r="B357" i="1"/>
  <c r="B347" i="1"/>
  <c r="B307" i="1"/>
  <c r="B265" i="1"/>
  <c r="B320" i="1"/>
  <c r="B306" i="1"/>
  <c r="B288" i="1"/>
  <c r="B220" i="1"/>
  <c r="B606" i="1"/>
  <c r="B600" i="1"/>
  <c r="B595" i="1"/>
  <c r="B590" i="1"/>
  <c r="B585" i="1"/>
  <c r="B580" i="1"/>
  <c r="B575" i="1"/>
  <c r="B568" i="1"/>
  <c r="B523" i="1"/>
  <c r="B515" i="1"/>
  <c r="B506" i="1"/>
  <c r="B497" i="1"/>
  <c r="B460" i="1"/>
  <c r="B452" i="1"/>
  <c r="B444" i="1"/>
  <c r="B435" i="1"/>
  <c r="B416" i="1"/>
  <c r="B403" i="1"/>
  <c r="B366" i="1"/>
  <c r="B356" i="1"/>
  <c r="B343" i="1"/>
  <c r="B302" i="1"/>
  <c r="B284" i="1"/>
  <c r="B256" i="1"/>
  <c r="B641" i="1"/>
  <c r="B555" i="1"/>
  <c r="B548" i="1"/>
  <c r="B540" i="1"/>
  <c r="B532" i="1"/>
  <c r="B496" i="1"/>
  <c r="B487" i="1"/>
  <c r="B478" i="1"/>
  <c r="B469" i="1"/>
  <c r="B434" i="1"/>
  <c r="B425" i="1"/>
  <c r="B402" i="1"/>
  <c r="B389" i="1"/>
  <c r="B379" i="1"/>
  <c r="B342" i="1"/>
  <c r="B329" i="1"/>
  <c r="B316" i="1"/>
  <c r="B206" i="1"/>
  <c r="B310" i="1"/>
  <c r="B301" i="1"/>
  <c r="B292" i="1"/>
  <c r="B283" i="1"/>
  <c r="B278" i="1"/>
  <c r="B269" i="1"/>
  <c r="B260" i="1"/>
  <c r="B251" i="1"/>
  <c r="B246" i="1"/>
  <c r="B230" i="1"/>
  <c r="B547" i="1"/>
  <c r="B543" i="1"/>
  <c r="B539" i="1"/>
  <c r="B535" i="1"/>
  <c r="B526" i="1"/>
  <c r="B518" i="1"/>
  <c r="B509" i="1"/>
  <c r="B504" i="1"/>
  <c r="B495" i="1"/>
  <c r="B486" i="1"/>
  <c r="B477" i="1"/>
  <c r="B472" i="1"/>
  <c r="B463" i="1"/>
  <c r="B455" i="1"/>
  <c r="B447" i="1"/>
  <c r="B442" i="1"/>
  <c r="B433" i="1"/>
  <c r="B424" i="1"/>
  <c r="B415" i="1"/>
  <c r="B410" i="1"/>
  <c r="B401" i="1"/>
  <c r="B392" i="1"/>
  <c r="B383" i="1"/>
  <c r="B378" i="1"/>
  <c r="B369" i="1"/>
  <c r="B360" i="1"/>
  <c r="B351" i="1"/>
  <c r="B346" i="1"/>
  <c r="B337" i="1"/>
  <c r="B328" i="1"/>
  <c r="B319" i="1"/>
  <c r="B314" i="1"/>
  <c r="B305" i="1"/>
  <c r="B296" i="1"/>
  <c r="B287" i="1"/>
  <c r="B282" i="1"/>
  <c r="B273" i="1"/>
  <c r="B264" i="1"/>
  <c r="B255" i="1"/>
  <c r="B250" i="1"/>
  <c r="B240" i="1"/>
  <c r="B235" i="1"/>
  <c r="B224" i="1"/>
  <c r="B218" i="1"/>
  <c r="B212" i="1"/>
  <c r="B419" i="1"/>
  <c r="B414" i="1"/>
  <c r="B405" i="1"/>
  <c r="B396" i="1"/>
  <c r="B387" i="1"/>
  <c r="B382" i="1"/>
  <c r="B373" i="1"/>
  <c r="B364" i="1"/>
  <c r="B355" i="1"/>
  <c r="B350" i="1"/>
  <c r="B341" i="1"/>
  <c r="B332" i="1"/>
  <c r="B323" i="1"/>
  <c r="B318" i="1"/>
  <c r="B309" i="1"/>
  <c r="B300" i="1"/>
  <c r="B291" i="1"/>
  <c r="B286" i="1"/>
  <c r="B277" i="1"/>
  <c r="B268" i="1"/>
  <c r="B259" i="1"/>
  <c r="B254" i="1"/>
  <c r="B234" i="1"/>
  <c r="B204" i="1"/>
  <c r="B644" i="1"/>
  <c r="B640" i="1"/>
  <c r="B636" i="1"/>
  <c r="B633" i="1"/>
  <c r="B629" i="1"/>
  <c r="B625" i="1"/>
  <c r="B621" i="1"/>
  <c r="B617" i="1"/>
  <c r="B613" i="1"/>
  <c r="B609" i="1"/>
  <c r="B605" i="1"/>
  <c r="B601" i="1"/>
  <c r="B597" i="1"/>
  <c r="B593" i="1"/>
  <c r="B589" i="1"/>
  <c r="B586" i="1"/>
  <c r="B582" i="1"/>
  <c r="B578" i="1"/>
  <c r="B574" i="1"/>
  <c r="B570" i="1"/>
  <c r="B566" i="1"/>
  <c r="B562" i="1"/>
  <c r="B558" i="1"/>
  <c r="B554" i="1"/>
  <c r="B550" i="1"/>
  <c r="B546" i="1"/>
  <c r="B542" i="1"/>
  <c r="B538" i="1"/>
  <c r="B534" i="1"/>
  <c r="B525" i="1"/>
  <c r="B517" i="1"/>
  <c r="B512" i="1"/>
  <c r="B503" i="1"/>
  <c r="B494" i="1"/>
  <c r="B485" i="1"/>
  <c r="B480" i="1"/>
  <c r="B471" i="1"/>
  <c r="B462" i="1"/>
  <c r="B454" i="1"/>
  <c r="B450" i="1"/>
  <c r="B441" i="1"/>
  <c r="B432" i="1"/>
  <c r="B423" i="1"/>
  <c r="B418" i="1"/>
  <c r="B409" i="1"/>
  <c r="B400" i="1"/>
  <c r="B391" i="1"/>
  <c r="B386" i="1"/>
  <c r="B377" i="1"/>
  <c r="B368" i="1"/>
  <c r="B359" i="1"/>
  <c r="B354" i="1"/>
  <c r="B345" i="1"/>
  <c r="B336" i="1"/>
  <c r="B327" i="1"/>
  <c r="B322" i="1"/>
  <c r="B313" i="1"/>
  <c r="B304" i="1"/>
  <c r="B295" i="1"/>
  <c r="B290" i="1"/>
  <c r="B281" i="1"/>
  <c r="B272" i="1"/>
  <c r="B263" i="1"/>
  <c r="B258" i="1"/>
  <c r="B249" i="1"/>
  <c r="B244" i="1"/>
  <c r="B239" i="1"/>
  <c r="B228" i="1"/>
  <c r="B223" i="1"/>
  <c r="B210" i="1"/>
  <c r="B202" i="1"/>
  <c r="B529" i="1"/>
  <c r="B516" i="1"/>
  <c r="B507" i="1"/>
  <c r="B498" i="1"/>
  <c r="B489" i="1"/>
  <c r="B484" i="1"/>
  <c r="B475" i="1"/>
  <c r="B466" i="1"/>
  <c r="B453" i="1"/>
  <c r="B445" i="1"/>
  <c r="B436" i="1"/>
  <c r="B427" i="1"/>
  <c r="B422" i="1"/>
  <c r="B413" i="1"/>
  <c r="B404" i="1"/>
  <c r="B395" i="1"/>
  <c r="B390" i="1"/>
  <c r="B381" i="1"/>
  <c r="B372" i="1"/>
  <c r="B363" i="1"/>
  <c r="B358" i="1"/>
  <c r="B349" i="1"/>
  <c r="B340" i="1"/>
  <c r="B331" i="1"/>
  <c r="B326" i="1"/>
  <c r="B317" i="1"/>
  <c r="B308" i="1"/>
  <c r="B299" i="1"/>
  <c r="B294" i="1"/>
  <c r="B285" i="1"/>
  <c r="B276" i="1"/>
  <c r="B267" i="1"/>
  <c r="B262" i="1"/>
  <c r="B253" i="1"/>
  <c r="B238" i="1"/>
  <c r="B222" i="1"/>
  <c r="B216" i="1"/>
  <c r="B573" i="1"/>
  <c r="B569" i="1"/>
  <c r="B565" i="1"/>
  <c r="B561" i="1"/>
  <c r="B557" i="1"/>
  <c r="B553" i="1"/>
  <c r="B549" i="1"/>
  <c r="B545" i="1"/>
  <c r="B541" i="1"/>
  <c r="B537" i="1"/>
  <c r="B533" i="1"/>
  <c r="B524" i="1"/>
  <c r="B520" i="1"/>
  <c r="B511" i="1"/>
  <c r="B502" i="1"/>
  <c r="B493" i="1"/>
  <c r="B488" i="1"/>
  <c r="B479" i="1"/>
  <c r="B470" i="1"/>
  <c r="B461" i="1"/>
  <c r="B457" i="1"/>
  <c r="B449" i="1"/>
  <c r="B440" i="1"/>
  <c r="B431" i="1"/>
  <c r="B426" i="1"/>
  <c r="B417" i="1"/>
  <c r="B408" i="1"/>
  <c r="B399" i="1"/>
  <c r="B394" i="1"/>
  <c r="B385" i="1"/>
  <c r="B376" i="1"/>
  <c r="B367" i="1"/>
  <c r="B362" i="1"/>
  <c r="B353" i="1"/>
  <c r="B344" i="1"/>
  <c r="B335" i="1"/>
  <c r="B330" i="1"/>
  <c r="B321" i="1"/>
  <c r="B312" i="1"/>
  <c r="B303" i="1"/>
  <c r="B298" i="1"/>
  <c r="B289" i="1"/>
  <c r="B280" i="1"/>
  <c r="B271" i="1"/>
  <c r="B266" i="1"/>
  <c r="B257" i="1"/>
  <c r="B248" i="1"/>
  <c r="B243" i="1"/>
  <c r="B232" i="1"/>
  <c r="B227" i="1"/>
  <c r="B200" i="1"/>
  <c r="B275" i="1"/>
  <c r="B270" i="1"/>
  <c r="B261" i="1"/>
  <c r="B252" i="1"/>
  <c r="B242" i="1"/>
  <c r="B226" i="1"/>
  <c r="B214" i="1"/>
  <c r="B208" i="1"/>
  <c r="B198" i="1"/>
  <c r="B245" i="1"/>
  <c r="B241" i="1"/>
  <c r="B237" i="1"/>
  <c r="B233" i="1"/>
  <c r="B229" i="1"/>
  <c r="B225" i="1"/>
  <c r="B221" i="1"/>
  <c r="B217" i="1"/>
  <c r="B213" i="1"/>
  <c r="B209" i="1"/>
  <c r="B205" i="1"/>
  <c r="B201" i="1"/>
  <c r="B219" i="1"/>
  <c r="B215" i="1"/>
  <c r="B211" i="1"/>
  <c r="B207" i="1"/>
  <c r="B203" i="1"/>
  <c r="B199" i="1"/>
  <c r="C1" i="4" l="1"/>
  <c r="D1" i="4" s="1"/>
  <c r="E1" i="4" s="1"/>
  <c r="F1" i="4" s="1"/>
  <c r="G1" i="4" s="1"/>
  <c r="H1" i="4" s="1"/>
  <c r="I1" i="4" s="1"/>
  <c r="J1" i="4" s="1"/>
  <c r="K1" i="4" s="1"/>
  <c r="J44" i="2" a="1"/>
  <c r="J48" i="2" a="1"/>
  <c r="J52" i="2" a="1"/>
  <c r="J56" i="2" a="1"/>
  <c r="J60" i="2" a="1"/>
  <c r="J68" i="2" a="1"/>
  <c r="J51" i="2" a="1"/>
  <c r="J63" i="2" a="1"/>
  <c r="J64" i="2" a="1"/>
  <c r="J45" i="2" a="1"/>
  <c r="J49" i="2" a="1"/>
  <c r="J53" i="2" a="1"/>
  <c r="J57" i="2" a="1"/>
  <c r="J61" i="2" a="1"/>
  <c r="J65" i="2" a="1"/>
  <c r="J69" i="2" a="1"/>
  <c r="J47" i="2" a="1"/>
  <c r="J55" i="2" a="1"/>
  <c r="J67" i="2" a="1"/>
  <c r="J46" i="2" a="1"/>
  <c r="J50" i="2" a="1"/>
  <c r="J54" i="2" a="1"/>
  <c r="J62" i="2" a="1"/>
  <c r="J66" i="2" a="1"/>
  <c r="J70" i="2" a="1"/>
  <c r="J43" i="2" a="1"/>
  <c r="J59" i="2" a="1"/>
  <c r="J58" i="2" a="1"/>
  <c r="J40" i="2" a="1"/>
  <c r="J42" i="2" a="1"/>
  <c r="J41" i="2" a="1"/>
  <c r="J39" i="2" a="1"/>
  <c r="J58" i="2" l="1"/>
  <c r="J59" i="2"/>
  <c r="J43" i="2"/>
  <c r="J70" i="2"/>
  <c r="J66" i="2"/>
  <c r="J62" i="2"/>
  <c r="J54" i="2"/>
  <c r="J50" i="2"/>
  <c r="J46" i="2"/>
  <c r="J67" i="2"/>
  <c r="J55" i="2"/>
  <c r="J47" i="2"/>
  <c r="J69" i="2"/>
  <c r="J65" i="2"/>
  <c r="J61" i="2"/>
  <c r="J57" i="2"/>
  <c r="J53" i="2"/>
  <c r="J49" i="2"/>
  <c r="J45" i="2"/>
  <c r="J64" i="2"/>
  <c r="J63" i="2"/>
  <c r="J51" i="2"/>
  <c r="J68" i="2"/>
  <c r="J60" i="2"/>
  <c r="J56" i="2"/>
  <c r="J52" i="2"/>
  <c r="J48" i="2"/>
  <c r="J44" i="2"/>
  <c r="J41" i="2"/>
  <c r="J42" i="2"/>
  <c r="J40" i="2"/>
  <c r="J39" i="2"/>
  <c r="G4" i="2" a="1"/>
  <c r="G8" i="2" a="1"/>
  <c r="G12" i="2" a="1"/>
  <c r="G16" i="2" a="1"/>
  <c r="G20" i="2" a="1"/>
  <c r="G24" i="2" a="1"/>
  <c r="G28" i="2" a="1"/>
  <c r="G32" i="2" a="1"/>
  <c r="G36" i="2" a="1"/>
  <c r="G40" i="2" a="1"/>
  <c r="G44" i="2" a="1"/>
  <c r="G48" i="2" a="1"/>
  <c r="G52" i="2" a="1"/>
  <c r="G56" i="2" a="1"/>
  <c r="G60" i="2" a="1"/>
  <c r="G64" i="2" a="1"/>
  <c r="G68" i="2" a="1"/>
  <c r="G72" i="2" a="1"/>
  <c r="G76" i="2" a="1"/>
  <c r="G80" i="2" a="1"/>
  <c r="G84" i="2" a="1"/>
  <c r="G88" i="2" a="1"/>
  <c r="G92" i="2" a="1"/>
  <c r="G96" i="2" a="1"/>
  <c r="G89" i="2" a="1"/>
  <c r="G47" i="2" a="1"/>
  <c r="G63" i="2" a="1"/>
  <c r="G75" i="2" a="1"/>
  <c r="G5" i="2" a="1"/>
  <c r="G9" i="2" a="1"/>
  <c r="G13" i="2" a="1"/>
  <c r="G17" i="2" a="1"/>
  <c r="G21" i="2" a="1"/>
  <c r="G25" i="2" a="1"/>
  <c r="G29" i="2" a="1"/>
  <c r="G33" i="2" a="1"/>
  <c r="G37" i="2" a="1"/>
  <c r="G41" i="2" a="1"/>
  <c r="G45" i="2" a="1"/>
  <c r="G49" i="2" a="1"/>
  <c r="G53" i="2" a="1"/>
  <c r="G57" i="2" a="1"/>
  <c r="G61" i="2" a="1"/>
  <c r="G65" i="2" a="1"/>
  <c r="G69" i="2" a="1"/>
  <c r="G73" i="2" a="1"/>
  <c r="G77" i="2" a="1"/>
  <c r="G81" i="2" a="1"/>
  <c r="G85" i="2" a="1"/>
  <c r="G93" i="2" a="1"/>
  <c r="G97" i="2" a="1"/>
  <c r="G59" i="2" a="1"/>
  <c r="G62" i="2" a="1"/>
  <c r="G86" i="2" a="1"/>
  <c r="G55" i="2" a="1"/>
  <c r="G91" i="2" a="1"/>
  <c r="G6" i="2" a="1"/>
  <c r="G10" i="2" a="1"/>
  <c r="G14" i="2" a="1"/>
  <c r="G18" i="2" a="1"/>
  <c r="G22" i="2" a="1"/>
  <c r="G26" i="2" a="1"/>
  <c r="G30" i="2" a="1"/>
  <c r="G34" i="2" a="1"/>
  <c r="G38" i="2" a="1"/>
  <c r="G42" i="2" a="1"/>
  <c r="G46" i="2" a="1"/>
  <c r="G50" i="2" a="1"/>
  <c r="G54" i="2" a="1"/>
  <c r="G58" i="2" a="1"/>
  <c r="G66" i="2" a="1"/>
  <c r="G70" i="2" a="1"/>
  <c r="G74" i="2" a="1"/>
  <c r="G78" i="2" a="1"/>
  <c r="G82" i="2" a="1"/>
  <c r="G90" i="2" a="1"/>
  <c r="G94" i="2" a="1"/>
  <c r="G11" i="2" a="1"/>
  <c r="G15" i="2" a="1"/>
  <c r="G23" i="2" a="1"/>
  <c r="G27" i="2" a="1"/>
  <c r="G31" i="2" a="1"/>
  <c r="G39" i="2" a="1"/>
  <c r="G71" i="2" a="1"/>
  <c r="G87" i="2" a="1"/>
  <c r="G7" i="2" a="1"/>
  <c r="G19" i="2" a="1"/>
  <c r="G35" i="2" a="1"/>
  <c r="G43" i="2" a="1"/>
  <c r="G51" i="2" a="1"/>
  <c r="G67" i="2" a="1"/>
  <c r="G79" i="2" a="1"/>
  <c r="G83" i="2" a="1"/>
  <c r="G95" i="2" a="1"/>
  <c r="G3" i="2" a="1"/>
  <c r="J99" i="1" a="1"/>
  <c r="K100" i="1" a="1"/>
  <c r="I102" i="1" a="1"/>
  <c r="J103" i="1" a="1"/>
  <c r="K104" i="1" a="1"/>
  <c r="I106" i="1" a="1"/>
  <c r="J107" i="1" a="1"/>
  <c r="K108" i="1" a="1"/>
  <c r="I110" i="1" a="1"/>
  <c r="J111" i="1" a="1"/>
  <c r="K112" i="1" a="1"/>
  <c r="I114" i="1" a="1"/>
  <c r="K115" i="1" a="1"/>
  <c r="I117" i="1" a="1"/>
  <c r="K99" i="1" a="1"/>
  <c r="I101" i="1" a="1"/>
  <c r="J102" i="1" a="1"/>
  <c r="K103" i="1" a="1"/>
  <c r="I105" i="1" a="1"/>
  <c r="J106" i="1" a="1"/>
  <c r="K107" i="1" a="1"/>
  <c r="I109" i="1" a="1"/>
  <c r="J110" i="1" a="1"/>
  <c r="I113" i="1" a="1"/>
  <c r="J114" i="1" a="1"/>
  <c r="I116" i="1" a="1"/>
  <c r="J117" i="1" a="1"/>
  <c r="K111" i="1" a="1"/>
  <c r="I100" i="1" a="1"/>
  <c r="J101" i="1" a="1"/>
  <c r="K102" i="1" a="1"/>
  <c r="I104" i="1" a="1"/>
  <c r="J105" i="1" a="1"/>
  <c r="K106" i="1" a="1"/>
  <c r="I108" i="1" a="1"/>
  <c r="J109" i="1" a="1"/>
  <c r="K110" i="1" a="1"/>
  <c r="J113" i="1" a="1"/>
  <c r="K114" i="1" a="1"/>
  <c r="I115" i="1" a="1"/>
  <c r="J116" i="1" a="1"/>
  <c r="K117" i="1" a="1"/>
  <c r="I119" i="1" a="1"/>
  <c r="I112" i="1" a="1"/>
  <c r="I99" i="1" a="1"/>
  <c r="J104" i="1" a="1"/>
  <c r="K109" i="1" a="1"/>
  <c r="K118" i="1" a="1"/>
  <c r="I121" i="1" a="1"/>
  <c r="J125" i="1" a="1"/>
  <c r="J127" i="1" a="1"/>
  <c r="K129" i="1" a="1"/>
  <c r="K131" i="1" a="1"/>
  <c r="I136" i="1" a="1"/>
  <c r="I138" i="1" a="1"/>
  <c r="J140" i="1" a="1"/>
  <c r="J142" i="1" a="1"/>
  <c r="K146" i="1" a="1"/>
  <c r="K148" i="1" a="1"/>
  <c r="I151" i="1" a="1"/>
  <c r="I153" i="1" a="1"/>
  <c r="J157" i="1" a="1"/>
  <c r="J159" i="1" a="1"/>
  <c r="K161" i="1" a="1"/>
  <c r="K163" i="1" a="1"/>
  <c r="I168" i="1" a="1"/>
  <c r="I170" i="1" a="1"/>
  <c r="J172" i="1" a="1"/>
  <c r="J174" i="1" a="1"/>
  <c r="K178" i="1" a="1"/>
  <c r="K180" i="1" a="1"/>
  <c r="I183" i="1" a="1"/>
  <c r="I185" i="1" a="1"/>
  <c r="J189" i="1" a="1"/>
  <c r="J191" i="1" a="1"/>
  <c r="J121" i="1" a="1"/>
  <c r="J123" i="1" a="1"/>
  <c r="K125" i="1" a="1"/>
  <c r="K127" i="1" a="1"/>
  <c r="I132" i="1" a="1"/>
  <c r="I134" i="1" a="1"/>
  <c r="J136" i="1" a="1"/>
  <c r="J138" i="1" a="1"/>
  <c r="K142" i="1" a="1"/>
  <c r="K144" i="1" a="1"/>
  <c r="I147" i="1" a="1"/>
  <c r="I149" i="1" a="1"/>
  <c r="J153" i="1" a="1"/>
  <c r="J155" i="1" a="1"/>
  <c r="K157" i="1" a="1"/>
  <c r="K159" i="1" a="1"/>
  <c r="I164" i="1" a="1"/>
  <c r="I166" i="1" a="1"/>
  <c r="J168" i="1" a="1"/>
  <c r="J170" i="1" a="1"/>
  <c r="K174" i="1" a="1"/>
  <c r="K176" i="1" a="1"/>
  <c r="I179" i="1" a="1"/>
  <c r="I181" i="1" a="1"/>
  <c r="J185" i="1" a="1"/>
  <c r="J187" i="1" a="1"/>
  <c r="K189" i="1" a="1"/>
  <c r="K191" i="1" a="1"/>
  <c r="I196" i="1" a="1"/>
  <c r="J181" i="1" a="1"/>
  <c r="J183" i="1" a="1"/>
  <c r="K185" i="1" a="1"/>
  <c r="K187" i="1" a="1"/>
  <c r="I192" i="1" a="1"/>
  <c r="I194" i="1" a="1"/>
  <c r="J196" i="1" a="1"/>
  <c r="K192" i="1" a="1"/>
  <c r="I197" i="1" a="1"/>
  <c r="J131" i="1" a="1"/>
  <c r="I174" i="1" a="1"/>
  <c r="J178" i="1" a="1"/>
  <c r="I189" i="1" a="1"/>
  <c r="J195" i="1" a="1"/>
  <c r="K195" i="1" a="1"/>
  <c r="J100" i="1" a="1"/>
  <c r="K105" i="1" a="1"/>
  <c r="I111" i="1" a="1"/>
  <c r="J115" i="1" a="1"/>
  <c r="J119" i="1" a="1"/>
  <c r="K121" i="1" a="1"/>
  <c r="K123" i="1" a="1"/>
  <c r="I128" i="1" a="1"/>
  <c r="I130" i="1" a="1"/>
  <c r="J132" i="1" a="1"/>
  <c r="J134" i="1" a="1"/>
  <c r="K138" i="1" a="1"/>
  <c r="K140" i="1" a="1"/>
  <c r="I143" i="1" a="1"/>
  <c r="I145" i="1" a="1"/>
  <c r="J149" i="1" a="1"/>
  <c r="J151" i="1" a="1"/>
  <c r="K153" i="1" a="1"/>
  <c r="K155" i="1" a="1"/>
  <c r="I160" i="1" a="1"/>
  <c r="I162" i="1" a="1"/>
  <c r="J164" i="1" a="1"/>
  <c r="J166" i="1" a="1"/>
  <c r="K170" i="1" a="1"/>
  <c r="K172" i="1" a="1"/>
  <c r="I175" i="1" a="1"/>
  <c r="I177" i="1" a="1"/>
  <c r="I191" i="1" a="1"/>
  <c r="J129" i="1" a="1"/>
  <c r="J146" i="1" a="1"/>
  <c r="I155" i="1" a="1"/>
  <c r="J163" i="1" a="1"/>
  <c r="K167" i="1" a="1"/>
  <c r="J176" i="1" a="1"/>
  <c r="K182" i="1" a="1"/>
  <c r="J193" i="1" a="1"/>
  <c r="K197" i="1" a="1"/>
  <c r="K193" i="1" a="1"/>
  <c r="K119" i="1" a="1"/>
  <c r="I124" i="1" a="1"/>
  <c r="I126" i="1" a="1"/>
  <c r="J128" i="1" a="1"/>
  <c r="J130" i="1" a="1"/>
  <c r="K134" i="1" a="1"/>
  <c r="K136" i="1" a="1"/>
  <c r="I139" i="1" a="1"/>
  <c r="I141" i="1" a="1"/>
  <c r="J145" i="1" a="1"/>
  <c r="J147" i="1" a="1"/>
  <c r="K149" i="1" a="1"/>
  <c r="K151" i="1" a="1"/>
  <c r="I156" i="1" a="1"/>
  <c r="I158" i="1" a="1"/>
  <c r="J160" i="1" a="1"/>
  <c r="J162" i="1" a="1"/>
  <c r="K166" i="1" a="1"/>
  <c r="K168" i="1" a="1"/>
  <c r="I171" i="1" a="1"/>
  <c r="I173" i="1" a="1"/>
  <c r="J177" i="1" a="1"/>
  <c r="J179" i="1" a="1"/>
  <c r="K181" i="1" a="1"/>
  <c r="K183" i="1" a="1"/>
  <c r="I188" i="1" a="1"/>
  <c r="I190" i="1" a="1"/>
  <c r="J192" i="1" a="1"/>
  <c r="J194" i="1" a="1"/>
  <c r="J188" i="1" a="1"/>
  <c r="I150" i="1" a="1"/>
  <c r="J154" i="1" a="1"/>
  <c r="J169" i="1" a="1"/>
  <c r="K173" i="1" a="1"/>
  <c r="K175" i="1" a="1"/>
  <c r="I182" i="1" a="1"/>
  <c r="J186" i="1" a="1"/>
  <c r="K186" i="1" a="1"/>
  <c r="I123" i="1" a="1"/>
  <c r="K135" i="1" a="1"/>
  <c r="I140" i="1" a="1"/>
  <c r="K152" i="1" a="1"/>
  <c r="J161" i="1" a="1"/>
  <c r="I187" i="1" a="1"/>
  <c r="K101" i="1" a="1"/>
  <c r="I107" i="1" a="1"/>
  <c r="J112" i="1" a="1"/>
  <c r="K116" i="1" a="1"/>
  <c r="I120" i="1" a="1"/>
  <c r="I122" i="1" a="1"/>
  <c r="J124" i="1" a="1"/>
  <c r="J126" i="1" a="1"/>
  <c r="K130" i="1" a="1"/>
  <c r="K132" i="1" a="1"/>
  <c r="I135" i="1" a="1"/>
  <c r="I137" i="1" a="1"/>
  <c r="J141" i="1" a="1"/>
  <c r="J143" i="1" a="1"/>
  <c r="K145" i="1" a="1"/>
  <c r="K147" i="1" a="1"/>
  <c r="I152" i="1" a="1"/>
  <c r="I154" i="1" a="1"/>
  <c r="J156" i="1" a="1"/>
  <c r="J158" i="1" a="1"/>
  <c r="K162" i="1" a="1"/>
  <c r="K164" i="1" a="1"/>
  <c r="I167" i="1" a="1"/>
  <c r="I169" i="1" a="1"/>
  <c r="J173" i="1" a="1"/>
  <c r="J175" i="1" a="1"/>
  <c r="K177" i="1" a="1"/>
  <c r="K179" i="1" a="1"/>
  <c r="I184" i="1" a="1"/>
  <c r="I186" i="1" a="1"/>
  <c r="J190" i="1" a="1"/>
  <c r="K194" i="1" a="1"/>
  <c r="K196" i="1" a="1"/>
  <c r="J152" i="1" a="1"/>
  <c r="K158" i="1" a="1"/>
  <c r="I163" i="1" a="1"/>
  <c r="J171" i="1" a="1"/>
  <c r="J184" i="1" a="1"/>
  <c r="I195" i="1" a="1"/>
  <c r="I193" i="1" a="1"/>
  <c r="I125" i="1" a="1"/>
  <c r="J144" i="1" a="1"/>
  <c r="K150" i="1" a="1"/>
  <c r="I157" i="1" a="1"/>
  <c r="I172" i="1" a="1"/>
  <c r="J120" i="1" a="1"/>
  <c r="J122" i="1" a="1"/>
  <c r="K126" i="1" a="1"/>
  <c r="K128" i="1" a="1"/>
  <c r="I131" i="1" a="1"/>
  <c r="I133" i="1" a="1"/>
  <c r="J137" i="1" a="1"/>
  <c r="J139" i="1" a="1"/>
  <c r="K141" i="1" a="1"/>
  <c r="K143" i="1" a="1"/>
  <c r="I148" i="1" a="1"/>
  <c r="K160" i="1" a="1"/>
  <c r="I165" i="1" a="1"/>
  <c r="I180" i="1" a="1"/>
  <c r="K190" i="1" a="1"/>
  <c r="J197" i="1" a="1"/>
  <c r="K120" i="1" a="1"/>
  <c r="K133" i="1" a="1"/>
  <c r="I142" i="1" a="1"/>
  <c r="K165" i="1" a="1"/>
  <c r="K184" i="1" a="1"/>
  <c r="I103" i="1" a="1"/>
  <c r="J108" i="1" a="1"/>
  <c r="K113" i="1" a="1"/>
  <c r="I118" i="1" a="1"/>
  <c r="K122" i="1" a="1"/>
  <c r="K124" i="1" a="1"/>
  <c r="I127" i="1" a="1"/>
  <c r="I129" i="1" a="1"/>
  <c r="J133" i="1" a="1"/>
  <c r="J135" i="1" a="1"/>
  <c r="K137" i="1" a="1"/>
  <c r="K139" i="1" a="1"/>
  <c r="I144" i="1" a="1"/>
  <c r="I146" i="1" a="1"/>
  <c r="J148" i="1" a="1"/>
  <c r="J150" i="1" a="1"/>
  <c r="K154" i="1" a="1"/>
  <c r="K156" i="1" a="1"/>
  <c r="I159" i="1" a="1"/>
  <c r="I161" i="1" a="1"/>
  <c r="J165" i="1" a="1"/>
  <c r="J167" i="1" a="1"/>
  <c r="K169" i="1" a="1"/>
  <c r="K171" i="1" a="1"/>
  <c r="I176" i="1" a="1"/>
  <c r="I178" i="1" a="1"/>
  <c r="J180" i="1" a="1"/>
  <c r="J182" i="1" a="1"/>
  <c r="K188" i="1" a="1"/>
  <c r="J118" i="1" a="1"/>
  <c r="E99" i="1" a="1"/>
  <c r="E103" i="1" a="1"/>
  <c r="E107" i="1" a="1"/>
  <c r="E111" i="1" a="1"/>
  <c r="E118" i="1" a="1"/>
  <c r="E122" i="1" a="1"/>
  <c r="E126" i="1" a="1"/>
  <c r="E130" i="1" a="1"/>
  <c r="E134" i="1" a="1"/>
  <c r="E138" i="1" a="1"/>
  <c r="E142" i="1" a="1"/>
  <c r="E146" i="1" a="1"/>
  <c r="E162" i="1" a="1"/>
  <c r="E174" i="1" a="1"/>
  <c r="E100" i="1" a="1"/>
  <c r="E108" i="1" a="1"/>
  <c r="E112" i="1" a="1"/>
  <c r="E119" i="1" a="1"/>
  <c r="E127" i="1" a="1"/>
  <c r="E131" i="1" a="1"/>
  <c r="E143" i="1" a="1"/>
  <c r="E147" i="1" a="1"/>
  <c r="E151" i="1" a="1"/>
  <c r="E167" i="1" a="1"/>
  <c r="E175" i="1" a="1"/>
  <c r="E179" i="1" a="1"/>
  <c r="E187" i="1" a="1"/>
  <c r="E191" i="1" a="1"/>
  <c r="E104" i="1" a="1"/>
  <c r="E115" i="1" a="1"/>
  <c r="E123" i="1" a="1"/>
  <c r="E135" i="1" a="1"/>
  <c r="E139" i="1" a="1"/>
  <c r="E155" i="1" a="1"/>
  <c r="E159" i="1" a="1"/>
  <c r="E163" i="1" a="1"/>
  <c r="E171" i="1" a="1"/>
  <c r="E183" i="1" a="1"/>
  <c r="E101" i="1" a="1"/>
  <c r="E109" i="1" a="1"/>
  <c r="E116" i="1" a="1"/>
  <c r="E124" i="1" a="1"/>
  <c r="E136" i="1" a="1"/>
  <c r="E140" i="1" a="1"/>
  <c r="E148" i="1" a="1"/>
  <c r="E156" i="1" a="1"/>
  <c r="E164" i="1" a="1"/>
  <c r="E184" i="1" a="1"/>
  <c r="E188" i="1" a="1"/>
  <c r="E192" i="1" a="1"/>
  <c r="E196" i="1" a="1"/>
  <c r="E166" i="1" a="1"/>
  <c r="E178" i="1" a="1"/>
  <c r="E190" i="1" a="1"/>
  <c r="E105" i="1" a="1"/>
  <c r="E113" i="1" a="1"/>
  <c r="E120" i="1" a="1"/>
  <c r="E128" i="1" a="1"/>
  <c r="E132" i="1" a="1"/>
  <c r="E144" i="1" a="1"/>
  <c r="E152" i="1" a="1"/>
  <c r="E160" i="1" a="1"/>
  <c r="E168" i="1" a="1"/>
  <c r="E172" i="1" a="1"/>
  <c r="E176" i="1" a="1"/>
  <c r="E180" i="1" a="1"/>
  <c r="E158" i="1" a="1"/>
  <c r="E182" i="1" a="1"/>
  <c r="E102" i="1" a="1"/>
  <c r="E110" i="1" a="1"/>
  <c r="E117" i="1" a="1"/>
  <c r="E121" i="1" a="1"/>
  <c r="E125" i="1" a="1"/>
  <c r="E129" i="1" a="1"/>
  <c r="E137" i="1" a="1"/>
  <c r="E145" i="1" a="1"/>
  <c r="E165" i="1" a="1"/>
  <c r="E169" i="1" a="1"/>
  <c r="E177" i="1" a="1"/>
  <c r="E185" i="1" a="1"/>
  <c r="E193" i="1" a="1"/>
  <c r="E150" i="1" a="1"/>
  <c r="E170" i="1" a="1"/>
  <c r="E194" i="1" a="1"/>
  <c r="E106" i="1" a="1"/>
  <c r="E114" i="1" a="1"/>
  <c r="E133" i="1" a="1"/>
  <c r="E141" i="1" a="1"/>
  <c r="E149" i="1" a="1"/>
  <c r="E153" i="1" a="1"/>
  <c r="E157" i="1" a="1"/>
  <c r="E161" i="1" a="1"/>
  <c r="E173" i="1" a="1"/>
  <c r="E181" i="1" a="1"/>
  <c r="E189" i="1" a="1"/>
  <c r="E197" i="1" a="1"/>
  <c r="E154" i="1" a="1"/>
  <c r="E186" i="1" a="1"/>
  <c r="E195" i="1" a="1"/>
  <c r="D99" i="1" a="1"/>
  <c r="D103" i="1" a="1"/>
  <c r="D107" i="1" a="1"/>
  <c r="D111" i="1" a="1"/>
  <c r="D118" i="1" a="1"/>
  <c r="D122" i="1" a="1"/>
  <c r="D146" i="1" a="1"/>
  <c r="D166" i="1" a="1"/>
  <c r="D182" i="1" a="1"/>
  <c r="D112" i="1" a="1"/>
  <c r="D123" i="1" a="1"/>
  <c r="D135" i="1" a="1"/>
  <c r="D119" i="1" a="1"/>
  <c r="D151" i="1" a="1"/>
  <c r="D171" i="1" a="1"/>
  <c r="D179" i="1" a="1"/>
  <c r="D100" i="1" a="1"/>
  <c r="D147" i="1" a="1"/>
  <c r="D187" i="1" a="1"/>
  <c r="D105" i="1" a="1"/>
  <c r="D113" i="1" a="1"/>
  <c r="D116" i="1" a="1"/>
  <c r="D120" i="1" a="1"/>
  <c r="D124" i="1" a="1"/>
  <c r="D128" i="1" a="1"/>
  <c r="D136" i="1" a="1"/>
  <c r="D101" i="1" a="1"/>
  <c r="D109" i="1" a="1"/>
  <c r="D132" i="1" a="1"/>
  <c r="D140" i="1" a="1"/>
  <c r="D144" i="1" a="1"/>
  <c r="D148" i="1" a="1"/>
  <c r="D152" i="1" a="1"/>
  <c r="D156" i="1" a="1"/>
  <c r="D160" i="1" a="1"/>
  <c r="D164" i="1" a="1"/>
  <c r="D168" i="1" a="1"/>
  <c r="D172" i="1" a="1"/>
  <c r="D176" i="1" a="1"/>
  <c r="D180" i="1" a="1"/>
  <c r="D184" i="1" a="1"/>
  <c r="D188" i="1" a="1"/>
  <c r="D192" i="1" a="1"/>
  <c r="D196" i="1" a="1"/>
  <c r="D186" i="1" a="1"/>
  <c r="D108" i="1" a="1"/>
  <c r="D139" i="1" a="1"/>
  <c r="D155" i="1" a="1"/>
  <c r="D167" i="1" a="1"/>
  <c r="D191" i="1" a="1"/>
  <c r="D106" i="1" a="1"/>
  <c r="D114" i="1" a="1"/>
  <c r="D121" i="1" a="1"/>
  <c r="D133" i="1" a="1"/>
  <c r="D149" i="1" a="1"/>
  <c r="D153" i="1" a="1"/>
  <c r="D161" i="1" a="1"/>
  <c r="D165" i="1" a="1"/>
  <c r="D173" i="1" a="1"/>
  <c r="D181" i="1" a="1"/>
  <c r="D189" i="1" a="1"/>
  <c r="D126" i="1" a="1"/>
  <c r="D134" i="1" a="1"/>
  <c r="D150" i="1" a="1"/>
  <c r="D158" i="1" a="1"/>
  <c r="D170" i="1" a="1"/>
  <c r="D178" i="1" a="1"/>
  <c r="D194" i="1" a="1"/>
  <c r="D115" i="1" a="1"/>
  <c r="D127" i="1" a="1"/>
  <c r="D131" i="1" a="1"/>
  <c r="D163" i="1" a="1"/>
  <c r="D175" i="1" a="1"/>
  <c r="D183" i="1" a="1"/>
  <c r="D195" i="1" a="1"/>
  <c r="D102" i="1" a="1"/>
  <c r="D110" i="1" a="1"/>
  <c r="D117" i="1" a="1"/>
  <c r="D125" i="1" a="1"/>
  <c r="D129" i="1" a="1"/>
  <c r="D137" i="1" a="1"/>
  <c r="D141" i="1" a="1"/>
  <c r="D145" i="1" a="1"/>
  <c r="D157" i="1" a="1"/>
  <c r="D169" i="1" a="1"/>
  <c r="D177" i="1" a="1"/>
  <c r="D185" i="1" a="1"/>
  <c r="D193" i="1" a="1"/>
  <c r="D197" i="1" a="1"/>
  <c r="D130" i="1" a="1"/>
  <c r="D138" i="1" a="1"/>
  <c r="D142" i="1" a="1"/>
  <c r="D154" i="1" a="1"/>
  <c r="D162" i="1" a="1"/>
  <c r="D174" i="1" a="1"/>
  <c r="D190" i="1" a="1"/>
  <c r="D104" i="1" a="1"/>
  <c r="D143" i="1" a="1"/>
  <c r="D159" i="1" a="1"/>
  <c r="B99" i="1" a="1"/>
  <c r="B103" i="1" a="1"/>
  <c r="B107" i="1" a="1"/>
  <c r="B111" i="1" a="1"/>
  <c r="B126" i="1" a="1"/>
  <c r="B138" i="1" a="1"/>
  <c r="B150" i="1" a="1"/>
  <c r="B158" i="1" a="1"/>
  <c r="B166" i="1" a="1"/>
  <c r="B174" i="1" a="1"/>
  <c r="B182" i="1" a="1"/>
  <c r="B186" i="1" a="1"/>
  <c r="B194" i="1" a="1"/>
  <c r="B191" i="1" a="1"/>
  <c r="B172" i="1" a="1"/>
  <c r="B180" i="1" a="1"/>
  <c r="B100" i="1" a="1"/>
  <c r="B104" i="1" a="1"/>
  <c r="B108" i="1" a="1"/>
  <c r="B112" i="1" a="1"/>
  <c r="B115" i="1" a="1"/>
  <c r="B119" i="1" a="1"/>
  <c r="B123" i="1" a="1"/>
  <c r="B127" i="1" a="1"/>
  <c r="B131" i="1" a="1"/>
  <c r="B135" i="1" a="1"/>
  <c r="B139" i="1" a="1"/>
  <c r="B143" i="1" a="1"/>
  <c r="B147" i="1" a="1"/>
  <c r="B151" i="1" a="1"/>
  <c r="B155" i="1" a="1"/>
  <c r="B159" i="1" a="1"/>
  <c r="B163" i="1" a="1"/>
  <c r="B167" i="1" a="1"/>
  <c r="B171" i="1" a="1"/>
  <c r="B175" i="1" a="1"/>
  <c r="B179" i="1" a="1"/>
  <c r="B183" i="1" a="1"/>
  <c r="B168" i="1" a="1"/>
  <c r="B192" i="1" a="1"/>
  <c r="B101" i="1" a="1"/>
  <c r="B105" i="1" a="1"/>
  <c r="B109" i="1" a="1"/>
  <c r="B113" i="1" a="1"/>
  <c r="B116" i="1" a="1"/>
  <c r="B120" i="1" a="1"/>
  <c r="B124" i="1" a="1"/>
  <c r="B128" i="1" a="1"/>
  <c r="B132" i="1" a="1"/>
  <c r="B136" i="1" a="1"/>
  <c r="B140" i="1" a="1"/>
  <c r="B144" i="1" a="1"/>
  <c r="B148" i="1" a="1"/>
  <c r="B152" i="1" a="1"/>
  <c r="B156" i="1" a="1"/>
  <c r="B160" i="1" a="1"/>
  <c r="B164" i="1" a="1"/>
  <c r="B176" i="1" a="1"/>
  <c r="B188" i="1" a="1"/>
  <c r="B106" i="1" a="1"/>
  <c r="B117" i="1" a="1"/>
  <c r="B129" i="1" a="1"/>
  <c r="B133" i="1" a="1"/>
  <c r="B137" i="1" a="1"/>
  <c r="B145" i="1" a="1"/>
  <c r="B149" i="1" a="1"/>
  <c r="B157" i="1" a="1"/>
  <c r="B177" i="1" a="1"/>
  <c r="B193" i="1" a="1"/>
  <c r="B197" i="1" a="1"/>
  <c r="B122" i="1" a="1"/>
  <c r="B130" i="1" a="1"/>
  <c r="B142" i="1" a="1"/>
  <c r="B190" i="1" a="1"/>
  <c r="B187" i="1" a="1"/>
  <c r="B184" i="1" a="1"/>
  <c r="B196" i="1" a="1"/>
  <c r="B102" i="1" a="1"/>
  <c r="B110" i="1" a="1"/>
  <c r="B114" i="1" a="1"/>
  <c r="B121" i="1" a="1"/>
  <c r="B125" i="1" a="1"/>
  <c r="B141" i="1" a="1"/>
  <c r="B153" i="1" a="1"/>
  <c r="B161" i="1" a="1"/>
  <c r="B165" i="1" a="1"/>
  <c r="B169" i="1" a="1"/>
  <c r="B173" i="1" a="1"/>
  <c r="B181" i="1" a="1"/>
  <c r="B185" i="1" a="1"/>
  <c r="B189" i="1" a="1"/>
  <c r="B118" i="1" a="1"/>
  <c r="B134" i="1" a="1"/>
  <c r="B146" i="1" a="1"/>
  <c r="B154" i="1" a="1"/>
  <c r="B162" i="1" a="1"/>
  <c r="B170" i="1" a="1"/>
  <c r="B178" i="1" a="1"/>
  <c r="B195" i="1" a="1"/>
  <c r="B98" i="1" a="1"/>
  <c r="K98" i="1" a="1"/>
  <c r="I98" i="1" a="1"/>
  <c r="D98" i="1" a="1"/>
  <c r="E98" i="1" a="1"/>
  <c r="J98" i="1" a="1"/>
  <c r="K97" i="1" a="1"/>
  <c r="J97" i="1" a="1"/>
  <c r="D97" i="1" a="1"/>
  <c r="E97" i="1" a="1"/>
  <c r="I97" i="1" a="1"/>
  <c r="B97" i="1" a="1"/>
  <c r="I96" i="1" a="1"/>
  <c r="E96" i="1" a="1"/>
  <c r="B96" i="1" a="1"/>
  <c r="J96" i="1" a="1"/>
  <c r="D96" i="1" a="1"/>
  <c r="K96" i="1" a="1"/>
  <c r="D95" i="1" a="1"/>
  <c r="K95" i="1" a="1"/>
  <c r="E95" i="1" a="1"/>
  <c r="B95" i="1" a="1"/>
  <c r="I95" i="1" a="1"/>
  <c r="J95" i="1" a="1"/>
  <c r="B94" i="1" a="1"/>
  <c r="E94" i="1" a="1"/>
  <c r="D94" i="1" a="1"/>
  <c r="J94" i="1" a="1"/>
  <c r="K94" i="1" a="1"/>
  <c r="I94" i="1" a="1"/>
  <c r="D93" i="1" a="1"/>
  <c r="K93" i="1" a="1"/>
  <c r="E93" i="1" a="1"/>
  <c r="I93" i="1" a="1"/>
  <c r="B93" i="1" a="1"/>
  <c r="J93" i="1" a="1"/>
  <c r="K92" i="1" a="1"/>
  <c r="D92" i="1" a="1"/>
  <c r="J92" i="1" a="1"/>
  <c r="E92" i="1" a="1"/>
  <c r="I92" i="1" a="1"/>
  <c r="B92" i="1" a="1"/>
  <c r="B91" i="1" a="1"/>
  <c r="J91" i="1" a="1"/>
  <c r="K91" i="1" a="1"/>
  <c r="D91" i="1" a="1"/>
  <c r="E91" i="1" a="1"/>
  <c r="I91" i="1" a="1"/>
  <c r="B90" i="1" a="1"/>
  <c r="J90" i="1" a="1"/>
  <c r="K90" i="1" a="1"/>
  <c r="I90" i="1" a="1"/>
  <c r="D90" i="1" a="1"/>
  <c r="E90" i="1" a="1"/>
  <c r="B89" i="1" a="1"/>
  <c r="J89" i="1" a="1"/>
  <c r="D89" i="1" a="1"/>
  <c r="E89" i="1" a="1"/>
  <c r="I89" i="1" a="1"/>
  <c r="K89" i="1" a="1"/>
  <c r="E88" i="1" a="1"/>
  <c r="D88" i="1" a="1"/>
  <c r="B88" i="1" a="1"/>
  <c r="J88" i="1" a="1"/>
  <c r="I88" i="1" a="1"/>
  <c r="K88" i="1" a="1"/>
  <c r="D87" i="1" a="1"/>
  <c r="K87" i="1" a="1"/>
  <c r="E87" i="1" a="1"/>
  <c r="J87" i="1" a="1"/>
  <c r="I87" i="1" a="1"/>
  <c r="B87" i="1" a="1"/>
  <c r="D86" i="1" a="1"/>
  <c r="K86" i="1" a="1"/>
  <c r="B86" i="1" a="1"/>
  <c r="J86" i="1" a="1"/>
  <c r="E86" i="1" a="1"/>
  <c r="I86" i="1" a="1"/>
  <c r="D85" i="1" a="1"/>
  <c r="B85" i="1" a="1"/>
  <c r="J85" i="1" a="1"/>
  <c r="I85" i="1" a="1"/>
  <c r="K85" i="1" a="1"/>
  <c r="E85" i="1" a="1"/>
  <c r="J84" i="1" a="1"/>
  <c r="E84" i="1" a="1"/>
  <c r="B84" i="1" a="1"/>
  <c r="K84" i="1" a="1"/>
  <c r="I84" i="1" a="1"/>
  <c r="D84" i="1" a="1"/>
  <c r="E83" i="1" a="1"/>
  <c r="D83" i="1" a="1"/>
  <c r="B83" i="1" a="1"/>
  <c r="J83" i="1" a="1"/>
  <c r="I83" i="1" a="1"/>
  <c r="K83" i="1" a="1"/>
  <c r="B82" i="1" a="1"/>
  <c r="J82" i="1" a="1"/>
  <c r="D82" i="1" a="1"/>
  <c r="K82" i="1" a="1"/>
  <c r="E82" i="1" a="1"/>
  <c r="I82" i="1" a="1"/>
  <c r="D81" i="1" a="1"/>
  <c r="K81" i="1" a="1"/>
  <c r="B81" i="1" a="1"/>
  <c r="E81" i="1" a="1"/>
  <c r="I81" i="1" a="1"/>
  <c r="J81" i="1" a="1"/>
  <c r="D80" i="1" a="1"/>
  <c r="K80" i="1" a="1"/>
  <c r="E80" i="1" a="1"/>
  <c r="B80" i="1" a="1"/>
  <c r="I80" i="1" a="1"/>
  <c r="J80" i="1" a="1"/>
  <c r="B79" i="1" a="1"/>
  <c r="D79" i="1" a="1"/>
  <c r="K79" i="1" a="1"/>
  <c r="E79" i="1" a="1"/>
  <c r="I79" i="1" a="1"/>
  <c r="J79" i="1" a="1"/>
  <c r="D78" i="1" a="1"/>
  <c r="K78" i="1" a="1"/>
  <c r="E78" i="1" a="1"/>
  <c r="I78" i="1" a="1"/>
  <c r="B78" i="1" a="1"/>
  <c r="J78" i="1" a="1"/>
  <c r="D77" i="1" a="1"/>
  <c r="K77" i="1" a="1"/>
  <c r="B77" i="1" a="1"/>
  <c r="J77" i="1" a="1"/>
  <c r="E77" i="1" a="1"/>
  <c r="I77" i="1" a="1"/>
  <c r="D76" i="1" a="1"/>
  <c r="J76" i="1" a="1"/>
  <c r="E76" i="1" a="1"/>
  <c r="B76" i="1" a="1"/>
  <c r="K76" i="1" a="1"/>
  <c r="I76" i="1" a="1"/>
  <c r="D75" i="1" a="1"/>
  <c r="K75" i="1" a="1"/>
  <c r="E75" i="1" a="1"/>
  <c r="B75" i="1" a="1"/>
  <c r="I75" i="1" a="1"/>
  <c r="J75" i="1" a="1"/>
  <c r="D74" i="1" a="1"/>
  <c r="K74" i="1" a="1"/>
  <c r="E74" i="1" a="1"/>
  <c r="I74" i="1" a="1"/>
  <c r="J74" i="1" a="1"/>
  <c r="B74" i="1" a="1"/>
  <c r="B73" i="1" a="1"/>
  <c r="E73" i="1" a="1"/>
  <c r="J73" i="1" a="1"/>
  <c r="K73" i="1" a="1"/>
  <c r="D73" i="1" a="1"/>
  <c r="I73" i="1" a="1"/>
  <c r="B72" i="1" a="1"/>
  <c r="J72" i="1" a="1"/>
  <c r="K72" i="1" a="1"/>
  <c r="D72" i="1" a="1"/>
  <c r="E72" i="1" a="1"/>
  <c r="I72" i="1" a="1"/>
  <c r="B71" i="1" a="1"/>
  <c r="E71" i="1" a="1"/>
  <c r="D71" i="1" a="1"/>
  <c r="J71" i="1" a="1"/>
  <c r="K71" i="1" a="1"/>
  <c r="I71" i="1" a="1"/>
  <c r="D70" i="1" a="1"/>
  <c r="B70" i="1" a="1"/>
  <c r="E70" i="1" a="1"/>
  <c r="J70" i="1" a="1"/>
  <c r="I70" i="1" a="1"/>
  <c r="K70" i="1" a="1"/>
  <c r="E69" i="1" a="1"/>
  <c r="D69" i="1" a="1"/>
  <c r="B69" i="1" a="1"/>
  <c r="J69" i="1" a="1"/>
  <c r="I69" i="1" a="1"/>
  <c r="K69" i="1" a="1"/>
  <c r="K68" i="1" a="1"/>
  <c r="J68" i="1" a="1"/>
  <c r="D68" i="1" a="1"/>
  <c r="E68" i="1" a="1"/>
  <c r="I68" i="1" a="1"/>
  <c r="B68" i="1" a="1"/>
  <c r="D67" i="1" a="1"/>
  <c r="K67" i="1" a="1"/>
  <c r="E67" i="1" a="1"/>
  <c r="J67" i="1" a="1"/>
  <c r="I67" i="1" a="1"/>
  <c r="B67" i="1" a="1"/>
  <c r="J66" i="1" a="1"/>
  <c r="D66" i="1" a="1"/>
  <c r="B66" i="1" a="1"/>
  <c r="E66" i="1" a="1"/>
  <c r="K66" i="1" a="1"/>
  <c r="I66" i="1" a="1"/>
  <c r="E65" i="1" a="1"/>
  <c r="K65" i="1" a="1"/>
  <c r="B65" i="1" a="1"/>
  <c r="J65" i="1" a="1"/>
  <c r="I65" i="1" a="1"/>
  <c r="D65" i="1" a="1"/>
  <c r="K64" i="1" a="1"/>
  <c r="E64" i="1" a="1"/>
  <c r="D64" i="1" a="1"/>
  <c r="J64" i="1" a="1"/>
  <c r="I64" i="1" a="1"/>
  <c r="B64" i="1" a="1"/>
  <c r="D63" i="1" a="1"/>
  <c r="K63" i="1" a="1"/>
  <c r="E63" i="1" a="1"/>
  <c r="J63" i="1" a="1"/>
  <c r="I63" i="1" a="1"/>
  <c r="B63" i="1" a="1"/>
  <c r="B62" i="1" a="1"/>
  <c r="J62" i="1" a="1"/>
  <c r="D62" i="1" a="1"/>
  <c r="K62" i="1" a="1"/>
  <c r="E62" i="1" a="1"/>
  <c r="I62" i="1" a="1"/>
  <c r="B61" i="1" a="1"/>
  <c r="D61" i="1" a="1"/>
  <c r="J61" i="1" a="1"/>
  <c r="E61" i="1" a="1"/>
  <c r="I61" i="1" a="1"/>
  <c r="K61" i="1" a="1"/>
  <c r="B60" i="1" a="1"/>
  <c r="D60" i="1" a="1"/>
  <c r="K60" i="1" a="1"/>
  <c r="E60" i="1" a="1"/>
  <c r="I60" i="1" a="1"/>
  <c r="J60" i="1" a="1"/>
  <c r="B59" i="1" a="1"/>
  <c r="D59" i="1" a="1"/>
  <c r="K59" i="1" a="1"/>
  <c r="E59" i="1" a="1"/>
  <c r="I59" i="1" a="1"/>
  <c r="J59" i="1" a="1"/>
  <c r="E58" i="1" a="1"/>
  <c r="K58" i="1" a="1"/>
  <c r="B58" i="1" a="1"/>
  <c r="J58" i="1" a="1"/>
  <c r="I58" i="1" a="1"/>
  <c r="D58" i="1" a="1"/>
  <c r="B57" i="1" a="1"/>
  <c r="J57" i="1" a="1"/>
  <c r="I57" i="1" a="1"/>
  <c r="D57" i="1" a="1"/>
  <c r="K57" i="1" a="1"/>
  <c r="E57" i="1" a="1"/>
  <c r="B56" i="1" a="1"/>
  <c r="K56" i="1" a="1"/>
  <c r="D56" i="1" a="1"/>
  <c r="E56" i="1" a="1"/>
  <c r="J56" i="1" a="1"/>
  <c r="I56" i="1" a="1"/>
  <c r="K55" i="1" a="1"/>
  <c r="E55" i="1" a="1"/>
  <c r="D55" i="1" a="1"/>
  <c r="I55" i="1" a="1"/>
  <c r="B55" i="1" a="1"/>
  <c r="J55" i="1" a="1"/>
  <c r="B54" i="1" a="1"/>
  <c r="J54" i="1" a="1"/>
  <c r="D54" i="1" a="1"/>
  <c r="K54" i="1" a="1"/>
  <c r="E54" i="1" a="1"/>
  <c r="I54" i="1" a="1"/>
  <c r="B53" i="1" a="1"/>
  <c r="D53" i="1" a="1"/>
  <c r="E53" i="1" a="1"/>
  <c r="J53" i="1" a="1"/>
  <c r="I53" i="1" a="1"/>
  <c r="K53" i="1" a="1"/>
  <c r="B52" i="1" a="1"/>
  <c r="K52" i="1" a="1"/>
  <c r="D52" i="1" a="1"/>
  <c r="J52" i="1" a="1"/>
  <c r="E52" i="1" a="1"/>
  <c r="I52" i="1" a="1"/>
  <c r="E51" i="1" a="1"/>
  <c r="K51" i="1" a="1"/>
  <c r="B51" i="1" a="1"/>
  <c r="J51" i="1" a="1"/>
  <c r="I51" i="1" a="1"/>
  <c r="D51" i="1" a="1"/>
  <c r="D50" i="1" a="1"/>
  <c r="K50" i="1" a="1"/>
  <c r="E50" i="1" a="1"/>
  <c r="J50" i="1" a="1"/>
  <c r="I50" i="1" a="1"/>
  <c r="B50" i="1" a="1"/>
  <c r="B49" i="1" a="1"/>
  <c r="K49" i="1" a="1"/>
  <c r="E49" i="1" a="1"/>
  <c r="D49" i="1" a="1"/>
  <c r="I49" i="1" a="1"/>
  <c r="J49" i="1" a="1"/>
  <c r="B97" i="2" a="1"/>
  <c r="H85" i="2" a="1"/>
  <c r="H86" i="2" a="1"/>
  <c r="H90" i="2" a="1"/>
  <c r="H94" i="2" a="1"/>
  <c r="H87" i="2" a="1"/>
  <c r="H91" i="2" a="1"/>
  <c r="H95" i="2" a="1"/>
  <c r="H97" i="2" a="1"/>
  <c r="H88" i="2" a="1"/>
  <c r="H92" i="2" a="1"/>
  <c r="H96" i="2" a="1"/>
  <c r="H89" i="2" a="1"/>
  <c r="H93" i="2" a="1"/>
  <c r="E79" i="2" a="1"/>
  <c r="E81" i="2" a="1"/>
  <c r="E83" i="2" a="1"/>
  <c r="E85" i="2" a="1"/>
  <c r="E91" i="2" a="1"/>
  <c r="F91" i="2" a="1"/>
  <c r="F79" i="2" a="1"/>
  <c r="F81" i="2" a="1"/>
  <c r="F83" i="2" a="1"/>
  <c r="F85" i="2" a="1"/>
  <c r="F87" i="2" a="1"/>
  <c r="F89" i="2" a="1"/>
  <c r="F95" i="2" a="1"/>
  <c r="E80" i="2" a="1"/>
  <c r="E82" i="2" a="1"/>
  <c r="E84" i="2" a="1"/>
  <c r="E86" i="2" a="1"/>
  <c r="E88" i="2" a="1"/>
  <c r="E90" i="2" a="1"/>
  <c r="E92" i="2" a="1"/>
  <c r="E94" i="2" a="1"/>
  <c r="E96" i="2" a="1"/>
  <c r="F84" i="2" a="1"/>
  <c r="F88" i="2" a="1"/>
  <c r="F90" i="2" a="1"/>
  <c r="F94" i="2" a="1"/>
  <c r="E87" i="2" a="1"/>
  <c r="E93" i="2" a="1"/>
  <c r="E97" i="2" a="1"/>
  <c r="F97" i="2" a="1"/>
  <c r="F82" i="2" a="1"/>
  <c r="F86" i="2" a="1"/>
  <c r="F92" i="2" a="1"/>
  <c r="F96" i="2" a="1"/>
  <c r="E89" i="2" a="1"/>
  <c r="E95" i="2" a="1"/>
  <c r="F93" i="2" a="1"/>
  <c r="F80" i="2" a="1"/>
  <c r="H80" i="2" a="1"/>
  <c r="H84" i="2" a="1"/>
  <c r="H79" i="2" a="1"/>
  <c r="H81" i="2" a="1"/>
  <c r="H78" i="2" a="1"/>
  <c r="H82" i="2" a="1"/>
  <c r="H83" i="2" a="1"/>
  <c r="H4" i="2" a="1"/>
  <c r="H8" i="2" a="1"/>
  <c r="H12" i="2" a="1"/>
  <c r="H16" i="2" a="1"/>
  <c r="H20" i="2" a="1"/>
  <c r="H24" i="2" a="1"/>
  <c r="H28" i="2" a="1"/>
  <c r="H32" i="2" a="1"/>
  <c r="H36" i="2" a="1"/>
  <c r="H40" i="2" a="1"/>
  <c r="H44" i="2" a="1"/>
  <c r="H48" i="2" a="1"/>
  <c r="H52" i="2" a="1"/>
  <c r="H56" i="2" a="1"/>
  <c r="H60" i="2" a="1"/>
  <c r="H64" i="2" a="1"/>
  <c r="H68" i="2" a="1"/>
  <c r="H76" i="2" a="1"/>
  <c r="H5" i="2" a="1"/>
  <c r="H13" i="2" a="1"/>
  <c r="H21" i="2" a="1"/>
  <c r="H25" i="2" a="1"/>
  <c r="H29" i="2" a="1"/>
  <c r="H33" i="2" a="1"/>
  <c r="H37" i="2" a="1"/>
  <c r="H41" i="2" a="1"/>
  <c r="H45" i="2" a="1"/>
  <c r="H49" i="2" a="1"/>
  <c r="H53" i="2" a="1"/>
  <c r="H57" i="2" a="1"/>
  <c r="H61" i="2" a="1"/>
  <c r="H65" i="2" a="1"/>
  <c r="H69" i="2" a="1"/>
  <c r="H73" i="2" a="1"/>
  <c r="H77" i="2" a="1"/>
  <c r="H75" i="2" a="1"/>
  <c r="H9" i="2" a="1"/>
  <c r="H17" i="2" a="1"/>
  <c r="H6" i="2" a="1"/>
  <c r="H14" i="2" a="1"/>
  <c r="H18" i="2" a="1"/>
  <c r="H22" i="2" a="1"/>
  <c r="H46" i="2" a="1"/>
  <c r="H54" i="2" a="1"/>
  <c r="H62" i="2" a="1"/>
  <c r="H66" i="2" a="1"/>
  <c r="H74" i="2" a="1"/>
  <c r="H27" i="2" a="1"/>
  <c r="H35" i="2" a="1"/>
  <c r="H47" i="2" a="1"/>
  <c r="H55" i="2" a="1"/>
  <c r="H67" i="2" a="1"/>
  <c r="H10" i="2" a="1"/>
  <c r="H26" i="2" a="1"/>
  <c r="H30" i="2" a="1"/>
  <c r="H34" i="2" a="1"/>
  <c r="H38" i="2" a="1"/>
  <c r="H42" i="2" a="1"/>
  <c r="H50" i="2" a="1"/>
  <c r="H58" i="2" a="1"/>
  <c r="H70" i="2" a="1"/>
  <c r="H23" i="2" a="1"/>
  <c r="H31" i="2" a="1"/>
  <c r="H39" i="2" a="1"/>
  <c r="H51" i="2" a="1"/>
  <c r="H63" i="2" a="1"/>
  <c r="H71" i="2" a="1"/>
  <c r="H72" i="2" a="1"/>
  <c r="H7" i="2" a="1"/>
  <c r="H11" i="2" a="1"/>
  <c r="H15" i="2" a="1"/>
  <c r="H19" i="2" a="1"/>
  <c r="H43" i="2" a="1"/>
  <c r="H59" i="2" a="1"/>
  <c r="H3" i="2" a="1"/>
  <c r="B48" i="1" a="1"/>
  <c r="K48" i="1" a="1"/>
  <c r="D48" i="1" a="1"/>
  <c r="E48" i="1" a="1"/>
  <c r="I48" i="1" a="1"/>
  <c r="J48" i="1" a="1"/>
  <c r="B47" i="1" a="1"/>
  <c r="J47" i="1" a="1"/>
  <c r="K47" i="1" a="1"/>
  <c r="D47" i="1" a="1"/>
  <c r="E47" i="1" a="1"/>
  <c r="I47" i="1" a="1"/>
  <c r="D46" i="1" a="1"/>
  <c r="K46" i="1" a="1"/>
  <c r="E46" i="1" a="1"/>
  <c r="J46" i="1" a="1"/>
  <c r="I46" i="1" a="1"/>
  <c r="B46" i="1" a="1"/>
  <c r="B37" i="1" a="1"/>
  <c r="B10" i="1" a="1"/>
  <c r="B14" i="1" a="1"/>
  <c r="B18" i="1" a="1"/>
  <c r="B22" i="1" a="1"/>
  <c r="B26" i="1" a="1"/>
  <c r="B30" i="1" a="1"/>
  <c r="B34" i="1" a="1"/>
  <c r="B38" i="1" a="1"/>
  <c r="B4" i="1" a="1"/>
  <c r="B16" i="1" a="1"/>
  <c r="B36" i="1" a="1"/>
  <c r="B9" i="1" a="1"/>
  <c r="B25" i="1" a="1"/>
  <c r="B6" i="1" a="1"/>
  <c r="B42" i="1" a="1"/>
  <c r="B12" i="1" a="1"/>
  <c r="B28" i="1" a="1"/>
  <c r="B40" i="1" a="1"/>
  <c r="B17" i="1" a="1"/>
  <c r="B41" i="1" a="1"/>
  <c r="B27" i="1" a="1"/>
  <c r="B8" i="1" a="1"/>
  <c r="B20" i="1" a="1"/>
  <c r="B32" i="1" a="1"/>
  <c r="B5" i="1" a="1"/>
  <c r="B21" i="1" a="1"/>
  <c r="B33" i="1" a="1"/>
  <c r="B45" i="1" a="1"/>
  <c r="B7" i="1" a="1"/>
  <c r="B11" i="1" a="1"/>
  <c r="B15" i="1" a="1"/>
  <c r="B19" i="1" a="1"/>
  <c r="B23" i="1" a="1"/>
  <c r="B31" i="1" a="1"/>
  <c r="B35" i="1" a="1"/>
  <c r="B39" i="1" a="1"/>
  <c r="B43" i="1" a="1"/>
  <c r="B24" i="1" a="1"/>
  <c r="B44" i="1" a="1"/>
  <c r="B13" i="1" a="1"/>
  <c r="B29" i="1" a="1"/>
  <c r="B3" i="1" a="1"/>
  <c r="D45" i="1" a="1"/>
  <c r="K45" i="1" a="1"/>
  <c r="J45" i="1" a="1"/>
  <c r="E45" i="1" a="1"/>
  <c r="I45" i="1" a="1"/>
  <c r="D32" i="1" a="1"/>
  <c r="I29" i="1" a="1"/>
  <c r="E27" i="1" a="1"/>
  <c r="I31" i="1" a="1"/>
  <c r="D29" i="1" a="1"/>
  <c r="D27" i="1" a="1"/>
  <c r="E25" i="1" a="1"/>
  <c r="E28" i="1" a="1"/>
  <c r="D25" i="1" a="1"/>
  <c r="I28" i="1" a="1"/>
  <c r="E29" i="1" a="1"/>
  <c r="E24" i="1" a="1"/>
  <c r="E33" i="1" a="1"/>
  <c r="D31" i="1" a="1"/>
  <c r="I26" i="1" a="1"/>
  <c r="I30" i="1" a="1"/>
  <c r="I32" i="1" a="1"/>
  <c r="D24" i="1" a="1"/>
  <c r="E31" i="1" a="1"/>
  <c r="I33" i="1" a="1"/>
  <c r="E30" i="1" a="1"/>
  <c r="E26" i="1" a="1"/>
  <c r="I25" i="1" a="1"/>
  <c r="D33" i="1" a="1"/>
  <c r="D26" i="1" a="1"/>
  <c r="D30" i="1" a="1"/>
  <c r="E32" i="1" a="1"/>
  <c r="D28" i="1" a="1"/>
  <c r="I24" i="1" a="1"/>
  <c r="I27" i="1" a="1"/>
  <c r="J44" i="1" a="1"/>
  <c r="K44" i="1" a="1"/>
  <c r="I44" i="1" a="1"/>
  <c r="D44" i="1" a="1"/>
  <c r="E44" i="1" a="1"/>
  <c r="D43" i="1" a="1"/>
  <c r="K43" i="1" a="1"/>
  <c r="E43" i="1" a="1"/>
  <c r="I43" i="1" a="1"/>
  <c r="J43" i="1" a="1"/>
  <c r="I42" i="1" a="1"/>
  <c r="E42" i="1" a="1"/>
  <c r="D42" i="1" a="1"/>
  <c r="J42" i="1" a="1"/>
  <c r="K42" i="1" a="1"/>
  <c r="I41" i="1" a="1"/>
  <c r="D41" i="1" a="1"/>
  <c r="J41" i="1" a="1"/>
  <c r="K41" i="1" a="1"/>
  <c r="E41" i="1" a="1"/>
  <c r="I40" i="1" a="1"/>
  <c r="K40" i="1" a="1"/>
  <c r="J40" i="1" a="1"/>
  <c r="D40" i="1" a="1"/>
  <c r="E40" i="1" a="1"/>
  <c r="D39" i="1" a="1"/>
  <c r="K39" i="1" a="1"/>
  <c r="I39" i="1" a="1"/>
  <c r="E39" i="1" a="1"/>
  <c r="J39" i="1" a="1"/>
  <c r="D38" i="1" a="1"/>
  <c r="I38" i="1" a="1"/>
  <c r="E38" i="1" a="1"/>
  <c r="J38" i="1" a="1"/>
  <c r="K38" i="1" a="1"/>
  <c r="D37" i="1" a="1"/>
  <c r="I37" i="1" a="1"/>
  <c r="E37" i="1" a="1"/>
  <c r="J37" i="1" a="1"/>
  <c r="K37" i="1" a="1"/>
  <c r="D36" i="1" a="1"/>
  <c r="E36" i="1" a="1"/>
  <c r="K36" i="1" a="1"/>
  <c r="I36" i="1" a="1"/>
  <c r="J36" i="1" a="1"/>
  <c r="I35" i="1" a="1"/>
  <c r="E35" i="1" a="1"/>
  <c r="D35" i="1" a="1"/>
  <c r="J35" i="1" a="1"/>
  <c r="K35" i="1" a="1"/>
  <c r="K34" i="1" a="1"/>
  <c r="D34" i="1" a="1"/>
  <c r="I34" i="1" a="1"/>
  <c r="E34" i="1" a="1"/>
  <c r="J34" i="1" a="1"/>
  <c r="J4" i="1" a="1"/>
  <c r="J21" i="1" a="1"/>
  <c r="J11" i="1" a="1"/>
  <c r="J23" i="1" a="1"/>
  <c r="J12" i="1" a="1"/>
  <c r="J20" i="1" a="1"/>
  <c r="J32" i="1" a="1"/>
  <c r="J5" i="1" a="1"/>
  <c r="J9" i="1" a="1"/>
  <c r="J13" i="1" a="1"/>
  <c r="J17" i="1" a="1"/>
  <c r="J25" i="1" a="1"/>
  <c r="J29" i="1" a="1"/>
  <c r="J33" i="1" a="1"/>
  <c r="J7" i="1" a="1"/>
  <c r="J15" i="1" a="1"/>
  <c r="J31" i="1" a="1"/>
  <c r="J24" i="1" a="1"/>
  <c r="J27" i="1" a="1"/>
  <c r="J6" i="1" a="1"/>
  <c r="J10" i="1" a="1"/>
  <c r="J14" i="1" a="1"/>
  <c r="J18" i="1" a="1"/>
  <c r="J22" i="1" a="1"/>
  <c r="J26" i="1" a="1"/>
  <c r="J30" i="1" a="1"/>
  <c r="J3" i="1" a="1"/>
  <c r="J19" i="1" a="1"/>
  <c r="J8" i="1" a="1"/>
  <c r="J16" i="1" a="1"/>
  <c r="J28" i="1" a="1"/>
  <c r="K4" i="1" a="1"/>
  <c r="K8" i="1" a="1"/>
  <c r="K12" i="1" a="1"/>
  <c r="K16" i="1" a="1"/>
  <c r="K20" i="1" a="1"/>
  <c r="K24" i="1" a="1"/>
  <c r="K28" i="1" a="1"/>
  <c r="K32" i="1" a="1"/>
  <c r="K27" i="1" a="1"/>
  <c r="K9" i="1" a="1"/>
  <c r="K17" i="1" a="1"/>
  <c r="K29" i="1" a="1"/>
  <c r="K26" i="1" a="1"/>
  <c r="K3" i="1" a="1"/>
  <c r="K15" i="1" a="1"/>
  <c r="K5" i="1" a="1"/>
  <c r="K13" i="1" a="1"/>
  <c r="K21" i="1" a="1"/>
  <c r="K25" i="1" a="1"/>
  <c r="K33" i="1" a="1"/>
  <c r="K7" i="1" a="1"/>
  <c r="K23" i="1" a="1"/>
  <c r="K6" i="1" a="1"/>
  <c r="K10" i="1" a="1"/>
  <c r="K14" i="1" a="1"/>
  <c r="K18" i="1" a="1"/>
  <c r="K22" i="1" a="1"/>
  <c r="K30" i="1" a="1"/>
  <c r="K11" i="1" a="1"/>
  <c r="K19" i="1" a="1"/>
  <c r="K31" i="1" a="1"/>
  <c r="G95" i="2" l="1"/>
  <c r="G83" i="2"/>
  <c r="G79" i="2"/>
  <c r="G67" i="2"/>
  <c r="G51" i="2"/>
  <c r="G43" i="2"/>
  <c r="G35" i="2"/>
  <c r="G19" i="2"/>
  <c r="G7" i="2"/>
  <c r="G87" i="2"/>
  <c r="G71" i="2"/>
  <c r="G39" i="2"/>
  <c r="G31" i="2"/>
  <c r="G27" i="2"/>
  <c r="G23" i="2"/>
  <c r="G15" i="2"/>
  <c r="G11" i="2"/>
  <c r="G94" i="2"/>
  <c r="G90" i="2"/>
  <c r="G82" i="2"/>
  <c r="G78" i="2"/>
  <c r="G74" i="2"/>
  <c r="G70" i="2"/>
  <c r="G66" i="2"/>
  <c r="G58" i="2"/>
  <c r="G54" i="2"/>
  <c r="G50" i="2"/>
  <c r="G46" i="2"/>
  <c r="G42" i="2"/>
  <c r="G38" i="2"/>
  <c r="G34" i="2"/>
  <c r="G30" i="2"/>
  <c r="G26" i="2"/>
  <c r="G22" i="2"/>
  <c r="G18" i="2"/>
  <c r="G14" i="2"/>
  <c r="G10" i="2"/>
  <c r="G6" i="2"/>
  <c r="G91" i="2"/>
  <c r="G55" i="2"/>
  <c r="G86" i="2"/>
  <c r="G62" i="2"/>
  <c r="G59" i="2"/>
  <c r="G97" i="2"/>
  <c r="G93" i="2"/>
  <c r="G85" i="2"/>
  <c r="G81" i="2"/>
  <c r="G77" i="2"/>
  <c r="G73" i="2"/>
  <c r="G69" i="2"/>
  <c r="G65" i="2"/>
  <c r="G61" i="2"/>
  <c r="G57" i="2"/>
  <c r="G53" i="2"/>
  <c r="G49" i="2"/>
  <c r="G45" i="2"/>
  <c r="G41" i="2"/>
  <c r="G37" i="2"/>
  <c r="G33" i="2"/>
  <c r="G29" i="2"/>
  <c r="G25" i="2"/>
  <c r="G21" i="2"/>
  <c r="G17" i="2"/>
  <c r="G13" i="2"/>
  <c r="G9" i="2"/>
  <c r="G5" i="2"/>
  <c r="G75" i="2"/>
  <c r="G63" i="2"/>
  <c r="G47" i="2"/>
  <c r="G89" i="2"/>
  <c r="G96" i="2"/>
  <c r="G92" i="2"/>
  <c r="G88" i="2"/>
  <c r="G84" i="2"/>
  <c r="G80" i="2"/>
  <c r="G76" i="2"/>
  <c r="G72" i="2"/>
  <c r="G68" i="2"/>
  <c r="G64" i="2"/>
  <c r="G60" i="2"/>
  <c r="G56" i="2"/>
  <c r="G52" i="2"/>
  <c r="G48" i="2"/>
  <c r="G44" i="2"/>
  <c r="G40" i="2"/>
  <c r="G36" i="2"/>
  <c r="G32" i="2"/>
  <c r="G28" i="2"/>
  <c r="G24" i="2"/>
  <c r="G20" i="2"/>
  <c r="G16" i="2"/>
  <c r="G12" i="2"/>
  <c r="G8" i="2"/>
  <c r="G4" i="2"/>
  <c r="G3" i="2"/>
  <c r="J118" i="1"/>
  <c r="K188" i="1"/>
  <c r="J182" i="1"/>
  <c r="J180" i="1"/>
  <c r="I178" i="1"/>
  <c r="I176" i="1"/>
  <c r="K171" i="1"/>
  <c r="K169" i="1"/>
  <c r="J167" i="1"/>
  <c r="J165" i="1"/>
  <c r="I161" i="1"/>
  <c r="I159" i="1"/>
  <c r="K156" i="1"/>
  <c r="K154" i="1"/>
  <c r="J150" i="1"/>
  <c r="J148" i="1"/>
  <c r="I146" i="1"/>
  <c r="I144" i="1"/>
  <c r="K139" i="1"/>
  <c r="K137" i="1"/>
  <c r="J135" i="1"/>
  <c r="J133" i="1"/>
  <c r="I129" i="1"/>
  <c r="I127" i="1"/>
  <c r="K124" i="1"/>
  <c r="K122" i="1"/>
  <c r="I118" i="1"/>
  <c r="K113" i="1"/>
  <c r="J108" i="1"/>
  <c r="I103" i="1"/>
  <c r="K184" i="1"/>
  <c r="K165" i="1"/>
  <c r="I142" i="1"/>
  <c r="K133" i="1"/>
  <c r="K120" i="1"/>
  <c r="J197" i="1"/>
  <c r="K190" i="1"/>
  <c r="I180" i="1"/>
  <c r="I165" i="1"/>
  <c r="K160" i="1"/>
  <c r="I148" i="1"/>
  <c r="K143" i="1"/>
  <c r="K141" i="1"/>
  <c r="J139" i="1"/>
  <c r="J137" i="1"/>
  <c r="I133" i="1"/>
  <c r="I131" i="1"/>
  <c r="K128" i="1"/>
  <c r="K126" i="1"/>
  <c r="J122" i="1"/>
  <c r="J120" i="1"/>
  <c r="I172" i="1"/>
  <c r="I157" i="1"/>
  <c r="K150" i="1"/>
  <c r="J144" i="1"/>
  <c r="I125" i="1"/>
  <c r="I193" i="1"/>
  <c r="I195" i="1"/>
  <c r="J184" i="1"/>
  <c r="J171" i="1"/>
  <c r="I163" i="1"/>
  <c r="K158" i="1"/>
  <c r="J152" i="1"/>
  <c r="K196" i="1"/>
  <c r="K194" i="1"/>
  <c r="J190" i="1"/>
  <c r="I186" i="1"/>
  <c r="I184" i="1"/>
  <c r="K179" i="1"/>
  <c r="K177" i="1"/>
  <c r="J175" i="1"/>
  <c r="J173" i="1"/>
  <c r="I169" i="1"/>
  <c r="I167" i="1"/>
  <c r="K164" i="1"/>
  <c r="K162" i="1"/>
  <c r="J158" i="1"/>
  <c r="J156" i="1"/>
  <c r="I154" i="1"/>
  <c r="I152" i="1"/>
  <c r="K147" i="1"/>
  <c r="K145" i="1"/>
  <c r="J143" i="1"/>
  <c r="J141" i="1"/>
  <c r="I137" i="1"/>
  <c r="I135" i="1"/>
  <c r="K132" i="1"/>
  <c r="K130" i="1"/>
  <c r="J126" i="1"/>
  <c r="J124" i="1"/>
  <c r="I122" i="1"/>
  <c r="I120" i="1"/>
  <c r="K116" i="1"/>
  <c r="J112" i="1"/>
  <c r="I107" i="1"/>
  <c r="K101" i="1"/>
  <c r="I187" i="1"/>
  <c r="J161" i="1"/>
  <c r="K152" i="1"/>
  <c r="I140" i="1"/>
  <c r="K135" i="1"/>
  <c r="I123" i="1"/>
  <c r="K186" i="1"/>
  <c r="J186" i="1"/>
  <c r="I182" i="1"/>
  <c r="K175" i="1"/>
  <c r="K173" i="1"/>
  <c r="J169" i="1"/>
  <c r="J154" i="1"/>
  <c r="I150" i="1"/>
  <c r="J188" i="1"/>
  <c r="J194" i="1"/>
  <c r="J192" i="1"/>
  <c r="I190" i="1"/>
  <c r="I188" i="1"/>
  <c r="K183" i="1"/>
  <c r="K181" i="1"/>
  <c r="J179" i="1"/>
  <c r="J177" i="1"/>
  <c r="I173" i="1"/>
  <c r="I171" i="1"/>
  <c r="K168" i="1"/>
  <c r="K166" i="1"/>
  <c r="J162" i="1"/>
  <c r="J160" i="1"/>
  <c r="I158" i="1"/>
  <c r="I156" i="1"/>
  <c r="K151" i="1"/>
  <c r="K149" i="1"/>
  <c r="J147" i="1"/>
  <c r="J145" i="1"/>
  <c r="I141" i="1"/>
  <c r="I139" i="1"/>
  <c r="K136" i="1"/>
  <c r="K134" i="1"/>
  <c r="J130" i="1"/>
  <c r="J128" i="1"/>
  <c r="I126" i="1"/>
  <c r="I124" i="1"/>
  <c r="K119" i="1"/>
  <c r="K193" i="1"/>
  <c r="K197" i="1"/>
  <c r="J193" i="1"/>
  <c r="K182" i="1"/>
  <c r="J176" i="1"/>
  <c r="K167" i="1"/>
  <c r="J163" i="1"/>
  <c r="I155" i="1"/>
  <c r="J146" i="1"/>
  <c r="J129" i="1"/>
  <c r="I191" i="1"/>
  <c r="I177" i="1"/>
  <c r="I175" i="1"/>
  <c r="K172" i="1"/>
  <c r="K170" i="1"/>
  <c r="J166" i="1"/>
  <c r="J164" i="1"/>
  <c r="I162" i="1"/>
  <c r="I160" i="1"/>
  <c r="K155" i="1"/>
  <c r="K153" i="1"/>
  <c r="J151" i="1"/>
  <c r="J149" i="1"/>
  <c r="I145" i="1"/>
  <c r="I143" i="1"/>
  <c r="K140" i="1"/>
  <c r="K138" i="1"/>
  <c r="J134" i="1"/>
  <c r="J132" i="1"/>
  <c r="I130" i="1"/>
  <c r="I128" i="1"/>
  <c r="K123" i="1"/>
  <c r="K121" i="1"/>
  <c r="J119" i="1"/>
  <c r="J115" i="1"/>
  <c r="I111" i="1"/>
  <c r="K105" i="1"/>
  <c r="J100" i="1"/>
  <c r="K195" i="1"/>
  <c r="J195" i="1"/>
  <c r="I189" i="1"/>
  <c r="J178" i="1"/>
  <c r="I174" i="1"/>
  <c r="J131" i="1"/>
  <c r="I197" i="1"/>
  <c r="K192" i="1"/>
  <c r="J196" i="1"/>
  <c r="I194" i="1"/>
  <c r="I192" i="1"/>
  <c r="K187" i="1"/>
  <c r="K185" i="1"/>
  <c r="J183" i="1"/>
  <c r="J181" i="1"/>
  <c r="I196" i="1"/>
  <c r="K191" i="1"/>
  <c r="K189" i="1"/>
  <c r="J187" i="1"/>
  <c r="J185" i="1"/>
  <c r="I181" i="1"/>
  <c r="I179" i="1"/>
  <c r="K176" i="1"/>
  <c r="K174" i="1"/>
  <c r="J170" i="1"/>
  <c r="J168" i="1"/>
  <c r="I166" i="1"/>
  <c r="I164" i="1"/>
  <c r="K159" i="1"/>
  <c r="K157" i="1"/>
  <c r="J155" i="1"/>
  <c r="J153" i="1"/>
  <c r="I149" i="1"/>
  <c r="I147" i="1"/>
  <c r="K144" i="1"/>
  <c r="K142" i="1"/>
  <c r="J138" i="1"/>
  <c r="J136" i="1"/>
  <c r="I134" i="1"/>
  <c r="I132" i="1"/>
  <c r="K127" i="1"/>
  <c r="K125" i="1"/>
  <c r="J123" i="1"/>
  <c r="J121" i="1"/>
  <c r="J191" i="1"/>
  <c r="J189" i="1"/>
  <c r="I185" i="1"/>
  <c r="I183" i="1"/>
  <c r="K180" i="1"/>
  <c r="K178" i="1"/>
  <c r="J174" i="1"/>
  <c r="J172" i="1"/>
  <c r="I170" i="1"/>
  <c r="I168" i="1"/>
  <c r="K163" i="1"/>
  <c r="K161" i="1"/>
  <c r="J159" i="1"/>
  <c r="J157" i="1"/>
  <c r="I153" i="1"/>
  <c r="I151" i="1"/>
  <c r="K148" i="1"/>
  <c r="K146" i="1"/>
  <c r="J142" i="1"/>
  <c r="J140" i="1"/>
  <c r="I138" i="1"/>
  <c r="I136" i="1"/>
  <c r="K131" i="1"/>
  <c r="K129" i="1"/>
  <c r="J127" i="1"/>
  <c r="J125" i="1"/>
  <c r="I121" i="1"/>
  <c r="K118" i="1"/>
  <c r="K109" i="1"/>
  <c r="J104" i="1"/>
  <c r="I99" i="1"/>
  <c r="I112" i="1"/>
  <c r="I119" i="1"/>
  <c r="K117" i="1"/>
  <c r="J116" i="1"/>
  <c r="I115" i="1"/>
  <c r="K114" i="1"/>
  <c r="J113" i="1"/>
  <c r="K110" i="1"/>
  <c r="J109" i="1"/>
  <c r="I108" i="1"/>
  <c r="K106" i="1"/>
  <c r="J105" i="1"/>
  <c r="I104" i="1"/>
  <c r="K102" i="1"/>
  <c r="J101" i="1"/>
  <c r="I100" i="1"/>
  <c r="K111" i="1"/>
  <c r="J117" i="1"/>
  <c r="I116" i="1"/>
  <c r="J114" i="1"/>
  <c r="I113" i="1"/>
  <c r="J110" i="1"/>
  <c r="I109" i="1"/>
  <c r="K107" i="1"/>
  <c r="J106" i="1"/>
  <c r="I105" i="1"/>
  <c r="K103" i="1"/>
  <c r="J102" i="1"/>
  <c r="I101" i="1"/>
  <c r="K99" i="1"/>
  <c r="I117" i="1"/>
  <c r="K115" i="1"/>
  <c r="I114" i="1"/>
  <c r="K112" i="1"/>
  <c r="J111" i="1"/>
  <c r="I110" i="1"/>
  <c r="K108" i="1"/>
  <c r="J107" i="1"/>
  <c r="I106" i="1"/>
  <c r="K104" i="1"/>
  <c r="J103" i="1"/>
  <c r="I102" i="1"/>
  <c r="K100" i="1"/>
  <c r="J99" i="1"/>
  <c r="E195" i="1"/>
  <c r="F195" i="1" s="1"/>
  <c r="E186" i="1"/>
  <c r="F186" i="1" s="1"/>
  <c r="E154" i="1"/>
  <c r="F154" i="1" s="1"/>
  <c r="E197" i="1"/>
  <c r="F197" i="1" s="1"/>
  <c r="E189" i="1"/>
  <c r="F189" i="1" s="1"/>
  <c r="E181" i="1"/>
  <c r="F181" i="1" s="1"/>
  <c r="E173" i="1"/>
  <c r="F173" i="1" s="1"/>
  <c r="E161" i="1"/>
  <c r="F161" i="1" s="1"/>
  <c r="E157" i="1"/>
  <c r="F157" i="1" s="1"/>
  <c r="E153" i="1"/>
  <c r="F153" i="1" s="1"/>
  <c r="E149" i="1"/>
  <c r="F149" i="1" s="1"/>
  <c r="E141" i="1"/>
  <c r="E133" i="1"/>
  <c r="F133" i="1" s="1"/>
  <c r="E114" i="1"/>
  <c r="F114" i="1" s="1"/>
  <c r="E106" i="1"/>
  <c r="F106" i="1" s="1"/>
  <c r="E194" i="1"/>
  <c r="F194" i="1" s="1"/>
  <c r="E170" i="1"/>
  <c r="F170" i="1" s="1"/>
  <c r="E150" i="1"/>
  <c r="F150" i="1" s="1"/>
  <c r="E193" i="1"/>
  <c r="F193" i="1" s="1"/>
  <c r="E185" i="1"/>
  <c r="F185" i="1" s="1"/>
  <c r="E177" i="1"/>
  <c r="F177" i="1" s="1"/>
  <c r="E169" i="1"/>
  <c r="F169" i="1" s="1"/>
  <c r="E165" i="1"/>
  <c r="F165" i="1" s="1"/>
  <c r="E145" i="1"/>
  <c r="F145" i="1" s="1"/>
  <c r="E137" i="1"/>
  <c r="F137" i="1" s="1"/>
  <c r="E129" i="1"/>
  <c r="F129" i="1" s="1"/>
  <c r="E125" i="1"/>
  <c r="F125" i="1" s="1"/>
  <c r="E121" i="1"/>
  <c r="F121" i="1" s="1"/>
  <c r="E117" i="1"/>
  <c r="F117" i="1" s="1"/>
  <c r="E110" i="1"/>
  <c r="F110" i="1" s="1"/>
  <c r="E102" i="1"/>
  <c r="F102" i="1" s="1"/>
  <c r="E182" i="1"/>
  <c r="E158" i="1"/>
  <c r="F158" i="1" s="1"/>
  <c r="E180" i="1"/>
  <c r="F180" i="1" s="1"/>
  <c r="E176" i="1"/>
  <c r="F176" i="1" s="1"/>
  <c r="E172" i="1"/>
  <c r="F172" i="1" s="1"/>
  <c r="E168" i="1"/>
  <c r="F168" i="1" s="1"/>
  <c r="E160" i="1"/>
  <c r="F160" i="1" s="1"/>
  <c r="E152" i="1"/>
  <c r="F152" i="1" s="1"/>
  <c r="E144" i="1"/>
  <c r="F144" i="1" s="1"/>
  <c r="E132" i="1"/>
  <c r="E128" i="1"/>
  <c r="F128" i="1" s="1"/>
  <c r="E120" i="1"/>
  <c r="E113" i="1"/>
  <c r="F113" i="1" s="1"/>
  <c r="E105" i="1"/>
  <c r="F105" i="1" s="1"/>
  <c r="E190" i="1"/>
  <c r="F190" i="1" s="1"/>
  <c r="E178" i="1"/>
  <c r="E166" i="1"/>
  <c r="E196" i="1"/>
  <c r="F196" i="1" s="1"/>
  <c r="E192" i="1"/>
  <c r="F192" i="1" s="1"/>
  <c r="E188" i="1"/>
  <c r="F188" i="1" s="1"/>
  <c r="E184" i="1"/>
  <c r="F184" i="1" s="1"/>
  <c r="E164" i="1"/>
  <c r="F164" i="1" s="1"/>
  <c r="E156" i="1"/>
  <c r="F156" i="1" s="1"/>
  <c r="E148" i="1"/>
  <c r="F148" i="1" s="1"/>
  <c r="E140" i="1"/>
  <c r="F140" i="1" s="1"/>
  <c r="E136" i="1"/>
  <c r="F136" i="1" s="1"/>
  <c r="E124" i="1"/>
  <c r="F124" i="1" s="1"/>
  <c r="E116" i="1"/>
  <c r="F116" i="1" s="1"/>
  <c r="E109" i="1"/>
  <c r="F109" i="1" s="1"/>
  <c r="E101" i="1"/>
  <c r="F101" i="1" s="1"/>
  <c r="E183" i="1"/>
  <c r="E171" i="1"/>
  <c r="F171" i="1" s="1"/>
  <c r="E163" i="1"/>
  <c r="F163" i="1" s="1"/>
  <c r="E159" i="1"/>
  <c r="F159" i="1" s="1"/>
  <c r="E155" i="1"/>
  <c r="F155" i="1" s="1"/>
  <c r="E139" i="1"/>
  <c r="F139" i="1" s="1"/>
  <c r="E135" i="1"/>
  <c r="F135" i="1" s="1"/>
  <c r="E123" i="1"/>
  <c r="F123" i="1" s="1"/>
  <c r="E115" i="1"/>
  <c r="F115" i="1" s="1"/>
  <c r="E104" i="1"/>
  <c r="F104" i="1" s="1"/>
  <c r="E191" i="1"/>
  <c r="F191" i="1" s="1"/>
  <c r="E187" i="1"/>
  <c r="F187" i="1" s="1"/>
  <c r="E179" i="1"/>
  <c r="E175" i="1"/>
  <c r="F175" i="1" s="1"/>
  <c r="E167" i="1"/>
  <c r="F167" i="1" s="1"/>
  <c r="E151" i="1"/>
  <c r="F151" i="1" s="1"/>
  <c r="E147" i="1"/>
  <c r="F147" i="1" s="1"/>
  <c r="E143" i="1"/>
  <c r="F143" i="1" s="1"/>
  <c r="E131" i="1"/>
  <c r="F131" i="1" s="1"/>
  <c r="E127" i="1"/>
  <c r="F127" i="1" s="1"/>
  <c r="E119" i="1"/>
  <c r="F119" i="1" s="1"/>
  <c r="E112" i="1"/>
  <c r="F112" i="1" s="1"/>
  <c r="E108" i="1"/>
  <c r="F108" i="1" s="1"/>
  <c r="E100" i="1"/>
  <c r="F100" i="1" s="1"/>
  <c r="E174" i="1"/>
  <c r="F174" i="1" s="1"/>
  <c r="E162" i="1"/>
  <c r="F162" i="1" s="1"/>
  <c r="E146" i="1"/>
  <c r="F146" i="1" s="1"/>
  <c r="E142" i="1"/>
  <c r="F142" i="1" s="1"/>
  <c r="E138" i="1"/>
  <c r="F138" i="1" s="1"/>
  <c r="E134" i="1"/>
  <c r="F134" i="1" s="1"/>
  <c r="E130" i="1"/>
  <c r="F130" i="1" s="1"/>
  <c r="E126" i="1"/>
  <c r="F126" i="1" s="1"/>
  <c r="E122" i="1"/>
  <c r="F122" i="1" s="1"/>
  <c r="E118" i="1"/>
  <c r="F118" i="1" s="1"/>
  <c r="E111" i="1"/>
  <c r="F111" i="1" s="1"/>
  <c r="E107" i="1"/>
  <c r="F107" i="1" s="1"/>
  <c r="E103" i="1"/>
  <c r="F103" i="1" s="1"/>
  <c r="E99" i="1"/>
  <c r="F99" i="1" s="1"/>
  <c r="D159" i="1"/>
  <c r="D143" i="1"/>
  <c r="D104" i="1"/>
  <c r="D190" i="1"/>
  <c r="D174" i="1"/>
  <c r="D162" i="1"/>
  <c r="D154" i="1"/>
  <c r="D142" i="1"/>
  <c r="D138" i="1"/>
  <c r="D130" i="1"/>
  <c r="D197" i="1"/>
  <c r="D193" i="1"/>
  <c r="D185" i="1"/>
  <c r="D177" i="1"/>
  <c r="D169" i="1"/>
  <c r="D157" i="1"/>
  <c r="D145" i="1"/>
  <c r="D141" i="1"/>
  <c r="D137" i="1"/>
  <c r="D129" i="1"/>
  <c r="D125" i="1"/>
  <c r="D117" i="1"/>
  <c r="D110" i="1"/>
  <c r="D102" i="1"/>
  <c r="D195" i="1"/>
  <c r="D183" i="1"/>
  <c r="D175" i="1"/>
  <c r="D163" i="1"/>
  <c r="D131" i="1"/>
  <c r="D127" i="1"/>
  <c r="D115" i="1"/>
  <c r="D194" i="1"/>
  <c r="D178" i="1"/>
  <c r="D170" i="1"/>
  <c r="D158" i="1"/>
  <c r="D150" i="1"/>
  <c r="D134" i="1"/>
  <c r="D126" i="1"/>
  <c r="D189" i="1"/>
  <c r="D181" i="1"/>
  <c r="D173" i="1"/>
  <c r="D165" i="1"/>
  <c r="D161" i="1"/>
  <c r="D153" i="1"/>
  <c r="D149" i="1"/>
  <c r="D133" i="1"/>
  <c r="D121" i="1"/>
  <c r="D114" i="1"/>
  <c r="D106" i="1"/>
  <c r="D191" i="1"/>
  <c r="D167" i="1"/>
  <c r="D155" i="1"/>
  <c r="D139" i="1"/>
  <c r="D108" i="1"/>
  <c r="D186" i="1"/>
  <c r="D196" i="1"/>
  <c r="D192" i="1"/>
  <c r="D188" i="1"/>
  <c r="D184" i="1"/>
  <c r="D180" i="1"/>
  <c r="D176" i="1"/>
  <c r="D172" i="1"/>
  <c r="D168" i="1"/>
  <c r="D164" i="1"/>
  <c r="D160" i="1"/>
  <c r="D156" i="1"/>
  <c r="D152" i="1"/>
  <c r="D148" i="1"/>
  <c r="D144" i="1"/>
  <c r="D140" i="1"/>
  <c r="D132" i="1"/>
  <c r="D109" i="1"/>
  <c r="D101" i="1"/>
  <c r="D136" i="1"/>
  <c r="D128" i="1"/>
  <c r="D124" i="1"/>
  <c r="D120" i="1"/>
  <c r="D116" i="1"/>
  <c r="D113" i="1"/>
  <c r="D105" i="1"/>
  <c r="D187" i="1"/>
  <c r="D147" i="1"/>
  <c r="D100" i="1"/>
  <c r="D179" i="1"/>
  <c r="D171" i="1"/>
  <c r="D151" i="1"/>
  <c r="D119" i="1"/>
  <c r="D135" i="1"/>
  <c r="D123" i="1"/>
  <c r="D112" i="1"/>
  <c r="D182" i="1"/>
  <c r="D166" i="1"/>
  <c r="D146" i="1"/>
  <c r="D122" i="1"/>
  <c r="D118" i="1"/>
  <c r="D111" i="1"/>
  <c r="D107" i="1"/>
  <c r="D103" i="1"/>
  <c r="D99" i="1"/>
  <c r="B195" i="1"/>
  <c r="B178" i="1"/>
  <c r="B170" i="1"/>
  <c r="B162" i="1"/>
  <c r="B154" i="1"/>
  <c r="B146" i="1"/>
  <c r="B134" i="1"/>
  <c r="B118" i="1"/>
  <c r="B189" i="1"/>
  <c r="B185" i="1"/>
  <c r="B181" i="1"/>
  <c r="B173" i="1"/>
  <c r="B169" i="1"/>
  <c r="B165" i="1"/>
  <c r="B161" i="1"/>
  <c r="B153" i="1"/>
  <c r="B141" i="1"/>
  <c r="B125" i="1"/>
  <c r="B121" i="1"/>
  <c r="B114" i="1"/>
  <c r="B110" i="1"/>
  <c r="B102" i="1"/>
  <c r="B196" i="1"/>
  <c r="B184" i="1"/>
  <c r="B187" i="1"/>
  <c r="B190" i="1"/>
  <c r="B142" i="1"/>
  <c r="B130" i="1"/>
  <c r="B122" i="1"/>
  <c r="B197" i="1"/>
  <c r="B193" i="1"/>
  <c r="B177" i="1"/>
  <c r="B157" i="1"/>
  <c r="B149" i="1"/>
  <c r="B145" i="1"/>
  <c r="B137" i="1"/>
  <c r="B133" i="1"/>
  <c r="B129" i="1"/>
  <c r="B117" i="1"/>
  <c r="B106" i="1"/>
  <c r="B188" i="1"/>
  <c r="B176" i="1"/>
  <c r="B164" i="1"/>
  <c r="B160" i="1"/>
  <c r="B156" i="1"/>
  <c r="B152" i="1"/>
  <c r="B148" i="1"/>
  <c r="B144" i="1"/>
  <c r="B140" i="1"/>
  <c r="B136" i="1"/>
  <c r="B132" i="1"/>
  <c r="B128" i="1"/>
  <c r="B124" i="1"/>
  <c r="B120" i="1"/>
  <c r="B116" i="1"/>
  <c r="B113" i="1"/>
  <c r="B109" i="1"/>
  <c r="B105" i="1"/>
  <c r="B101" i="1"/>
  <c r="B192" i="1"/>
  <c r="B168" i="1"/>
  <c r="B183" i="1"/>
  <c r="B179" i="1"/>
  <c r="B175" i="1"/>
  <c r="B171" i="1"/>
  <c r="B167" i="1"/>
  <c r="B163" i="1"/>
  <c r="B159" i="1"/>
  <c r="B155" i="1"/>
  <c r="B151" i="1"/>
  <c r="B147" i="1"/>
  <c r="B143" i="1"/>
  <c r="B139" i="1"/>
  <c r="B135" i="1"/>
  <c r="B131" i="1"/>
  <c r="B127" i="1"/>
  <c r="B123" i="1"/>
  <c r="B119" i="1"/>
  <c r="B115" i="1"/>
  <c r="B112" i="1"/>
  <c r="B108" i="1"/>
  <c r="B104" i="1"/>
  <c r="B100" i="1"/>
  <c r="B180" i="1"/>
  <c r="B172" i="1"/>
  <c r="B191" i="1"/>
  <c r="B194" i="1"/>
  <c r="B186" i="1"/>
  <c r="B182" i="1"/>
  <c r="B174" i="1"/>
  <c r="B166" i="1"/>
  <c r="B158" i="1"/>
  <c r="B150" i="1"/>
  <c r="B138" i="1"/>
  <c r="B126" i="1"/>
  <c r="B111" i="1"/>
  <c r="B107" i="1"/>
  <c r="B103" i="1"/>
  <c r="B99" i="1"/>
  <c r="J98" i="1"/>
  <c r="E98" i="1"/>
  <c r="F98" i="1" s="1"/>
  <c r="D98" i="1"/>
  <c r="I98" i="1"/>
  <c r="K98" i="1"/>
  <c r="B98" i="1"/>
  <c r="B97" i="1"/>
  <c r="I97" i="1"/>
  <c r="E97" i="1"/>
  <c r="F97" i="1" s="1"/>
  <c r="D97" i="1"/>
  <c r="J97" i="1"/>
  <c r="K97" i="1"/>
  <c r="K96" i="1"/>
  <c r="D96" i="1"/>
  <c r="J96" i="1"/>
  <c r="B96" i="1"/>
  <c r="E96" i="1"/>
  <c r="F96" i="1" s="1"/>
  <c r="I96" i="1"/>
  <c r="J95" i="1"/>
  <c r="I95" i="1"/>
  <c r="B95" i="1"/>
  <c r="E95" i="1"/>
  <c r="F95" i="1" s="1"/>
  <c r="K95" i="1"/>
  <c r="D95" i="1"/>
  <c r="I94" i="1"/>
  <c r="K94" i="1"/>
  <c r="J94" i="1"/>
  <c r="D94" i="1"/>
  <c r="E94" i="1"/>
  <c r="F94" i="1" s="1"/>
  <c r="B94" i="1"/>
  <c r="J93" i="1"/>
  <c r="B93" i="1"/>
  <c r="I93" i="1"/>
  <c r="E93" i="1"/>
  <c r="F93" i="1" s="1"/>
  <c r="K93" i="1"/>
  <c r="D93" i="1"/>
  <c r="B92" i="1"/>
  <c r="I92" i="1"/>
  <c r="E92" i="1"/>
  <c r="F92" i="1" s="1"/>
  <c r="J92" i="1"/>
  <c r="D92" i="1"/>
  <c r="K92" i="1"/>
  <c r="I91" i="1"/>
  <c r="E91" i="1"/>
  <c r="F91" i="1" s="1"/>
  <c r="D91" i="1"/>
  <c r="K91" i="1"/>
  <c r="J91" i="1"/>
  <c r="B91" i="1"/>
  <c r="E90" i="1"/>
  <c r="F90" i="1" s="1"/>
  <c r="D90" i="1"/>
  <c r="I90" i="1"/>
  <c r="K90" i="1"/>
  <c r="J90" i="1"/>
  <c r="B90" i="1"/>
  <c r="K89" i="1"/>
  <c r="I89" i="1"/>
  <c r="E89" i="1"/>
  <c r="F89" i="1" s="1"/>
  <c r="D89" i="1"/>
  <c r="J89" i="1"/>
  <c r="B89" i="1"/>
  <c r="K88" i="1"/>
  <c r="I88" i="1"/>
  <c r="J88" i="1"/>
  <c r="B88" i="1"/>
  <c r="D88" i="1"/>
  <c r="E88" i="1"/>
  <c r="F88" i="1" s="1"/>
  <c r="B87" i="1"/>
  <c r="I87" i="1"/>
  <c r="J87" i="1"/>
  <c r="E87" i="1"/>
  <c r="K87" i="1"/>
  <c r="D87" i="1"/>
  <c r="I86" i="1"/>
  <c r="E86" i="1"/>
  <c r="F86" i="1" s="1"/>
  <c r="J86" i="1"/>
  <c r="B86" i="1"/>
  <c r="K86" i="1"/>
  <c r="D86" i="1"/>
  <c r="E85" i="1"/>
  <c r="F85" i="1" s="1"/>
  <c r="K85" i="1"/>
  <c r="I85" i="1"/>
  <c r="J85" i="1"/>
  <c r="B85" i="1"/>
  <c r="D85" i="1"/>
  <c r="D84" i="1"/>
  <c r="I84" i="1"/>
  <c r="K84" i="1"/>
  <c r="B84" i="1"/>
  <c r="E84" i="1"/>
  <c r="F84" i="1" s="1"/>
  <c r="J84" i="1"/>
  <c r="K83" i="1"/>
  <c r="I83" i="1"/>
  <c r="J83" i="1"/>
  <c r="B83" i="1"/>
  <c r="D83" i="1"/>
  <c r="E83" i="1"/>
  <c r="F83" i="1" s="1"/>
  <c r="I82" i="1"/>
  <c r="E82" i="1"/>
  <c r="F82" i="1" s="1"/>
  <c r="K82" i="1"/>
  <c r="D82" i="1"/>
  <c r="J82" i="1"/>
  <c r="B82" i="1"/>
  <c r="J81" i="1"/>
  <c r="I81" i="1"/>
  <c r="E81" i="1"/>
  <c r="F81" i="1" s="1"/>
  <c r="B81" i="1"/>
  <c r="K81" i="1"/>
  <c r="D81" i="1"/>
  <c r="J80" i="1"/>
  <c r="I80" i="1"/>
  <c r="B80" i="1"/>
  <c r="E80" i="1"/>
  <c r="F80" i="1" s="1"/>
  <c r="K80" i="1"/>
  <c r="D80" i="1"/>
  <c r="J79" i="1"/>
  <c r="I79" i="1"/>
  <c r="E79" i="1"/>
  <c r="F79" i="1" s="1"/>
  <c r="K79" i="1"/>
  <c r="D79" i="1"/>
  <c r="B79" i="1"/>
  <c r="J78" i="1"/>
  <c r="B78" i="1"/>
  <c r="I78" i="1"/>
  <c r="E78" i="1"/>
  <c r="F78" i="1" s="1"/>
  <c r="K78" i="1"/>
  <c r="D78" i="1"/>
  <c r="I77" i="1"/>
  <c r="E77" i="1"/>
  <c r="F77" i="1" s="1"/>
  <c r="J77" i="1"/>
  <c r="B77" i="1"/>
  <c r="K77" i="1"/>
  <c r="D77" i="1"/>
  <c r="I76" i="1"/>
  <c r="K76" i="1"/>
  <c r="B76" i="1"/>
  <c r="E76" i="1"/>
  <c r="F76" i="1" s="1"/>
  <c r="J76" i="1"/>
  <c r="D76" i="1"/>
  <c r="J75" i="1"/>
  <c r="I75" i="1"/>
  <c r="B75" i="1"/>
  <c r="E75" i="1"/>
  <c r="F75" i="1" s="1"/>
  <c r="K75" i="1"/>
  <c r="D75" i="1"/>
  <c r="B74" i="1"/>
  <c r="J74" i="1"/>
  <c r="I74" i="1"/>
  <c r="E74" i="1"/>
  <c r="F74" i="1" s="1"/>
  <c r="K74" i="1"/>
  <c r="D74" i="1"/>
  <c r="I73" i="1"/>
  <c r="D73" i="1"/>
  <c r="K73" i="1"/>
  <c r="J73" i="1"/>
  <c r="E73" i="1"/>
  <c r="F73" i="1" s="1"/>
  <c r="B73" i="1"/>
  <c r="I72" i="1"/>
  <c r="E72" i="1"/>
  <c r="F72" i="1" s="1"/>
  <c r="D72" i="1"/>
  <c r="K72" i="1"/>
  <c r="J72" i="1"/>
  <c r="B72" i="1"/>
  <c r="I71" i="1"/>
  <c r="K71" i="1"/>
  <c r="J71" i="1"/>
  <c r="D71" i="1"/>
  <c r="E71" i="1"/>
  <c r="F71" i="1" s="1"/>
  <c r="B71" i="1"/>
  <c r="K70" i="1"/>
  <c r="I70" i="1"/>
  <c r="J70" i="1"/>
  <c r="E70" i="1"/>
  <c r="F70" i="1" s="1"/>
  <c r="B70" i="1"/>
  <c r="D70" i="1"/>
  <c r="K69" i="1"/>
  <c r="I69" i="1"/>
  <c r="J69" i="1"/>
  <c r="B69" i="1"/>
  <c r="D69" i="1"/>
  <c r="E69" i="1"/>
  <c r="F69" i="1" s="1"/>
  <c r="B68" i="1"/>
  <c r="I68" i="1"/>
  <c r="E68" i="1"/>
  <c r="F68" i="1" s="1"/>
  <c r="D68" i="1"/>
  <c r="J68" i="1"/>
  <c r="K68" i="1"/>
  <c r="B67" i="1"/>
  <c r="I67" i="1"/>
  <c r="J67" i="1"/>
  <c r="E67" i="1"/>
  <c r="F67" i="1" s="1"/>
  <c r="K67" i="1"/>
  <c r="D67" i="1"/>
  <c r="I66" i="1"/>
  <c r="K66" i="1"/>
  <c r="E66" i="1"/>
  <c r="F66" i="1" s="1"/>
  <c r="B66" i="1"/>
  <c r="D66" i="1"/>
  <c r="J66" i="1"/>
  <c r="D65" i="1"/>
  <c r="I65" i="1"/>
  <c r="J65" i="1"/>
  <c r="B65" i="1"/>
  <c r="K65" i="1"/>
  <c r="E65" i="1"/>
  <c r="F65" i="1" s="1"/>
  <c r="B64" i="1"/>
  <c r="I64" i="1"/>
  <c r="J64" i="1"/>
  <c r="D64" i="1"/>
  <c r="E64" i="1"/>
  <c r="F64" i="1" s="1"/>
  <c r="K64" i="1"/>
  <c r="B63" i="1"/>
  <c r="I63" i="1"/>
  <c r="J63" i="1"/>
  <c r="E63" i="1"/>
  <c r="F63" i="1" s="1"/>
  <c r="K63" i="1"/>
  <c r="D63" i="1"/>
  <c r="I62" i="1"/>
  <c r="E62" i="1"/>
  <c r="F62" i="1" s="1"/>
  <c r="K62" i="1"/>
  <c r="D62" i="1"/>
  <c r="J62" i="1"/>
  <c r="B62" i="1"/>
  <c r="K61" i="1"/>
  <c r="I61" i="1"/>
  <c r="E61" i="1"/>
  <c r="F61" i="1" s="1"/>
  <c r="J61" i="1"/>
  <c r="D61" i="1"/>
  <c r="B61" i="1"/>
  <c r="J60" i="1"/>
  <c r="I60" i="1"/>
  <c r="E60" i="1"/>
  <c r="K60" i="1"/>
  <c r="D60" i="1"/>
  <c r="B60" i="1"/>
  <c r="J59" i="1"/>
  <c r="I59" i="1"/>
  <c r="E59" i="1"/>
  <c r="F59" i="1" s="1"/>
  <c r="K59" i="1"/>
  <c r="D59" i="1"/>
  <c r="B59" i="1"/>
  <c r="D58" i="1"/>
  <c r="I58" i="1"/>
  <c r="J58" i="1"/>
  <c r="B58" i="1"/>
  <c r="K58" i="1"/>
  <c r="E58" i="1"/>
  <c r="F58" i="1" s="1"/>
  <c r="E57" i="1"/>
  <c r="F57" i="1" s="1"/>
  <c r="K57" i="1"/>
  <c r="D57" i="1"/>
  <c r="I57" i="1"/>
  <c r="J57" i="1"/>
  <c r="B57" i="1"/>
  <c r="I56" i="1"/>
  <c r="J56" i="1"/>
  <c r="E56" i="1"/>
  <c r="F56" i="1" s="1"/>
  <c r="D56" i="1"/>
  <c r="K56" i="1"/>
  <c r="B56" i="1"/>
  <c r="J55" i="1"/>
  <c r="B55" i="1"/>
  <c r="I55" i="1"/>
  <c r="D55" i="1"/>
  <c r="E55" i="1"/>
  <c r="F55" i="1" s="1"/>
  <c r="K55" i="1"/>
  <c r="I54" i="1"/>
  <c r="E54" i="1"/>
  <c r="F54" i="1" s="1"/>
  <c r="K54" i="1"/>
  <c r="D54" i="1"/>
  <c r="J54" i="1"/>
  <c r="B54" i="1"/>
  <c r="K53" i="1"/>
  <c r="I53" i="1"/>
  <c r="J53" i="1"/>
  <c r="E53" i="1"/>
  <c r="F53" i="1" s="1"/>
  <c r="D53" i="1"/>
  <c r="B53" i="1"/>
  <c r="I52" i="1"/>
  <c r="E52" i="1"/>
  <c r="F52" i="1" s="1"/>
  <c r="J52" i="1"/>
  <c r="D52" i="1"/>
  <c r="K52" i="1"/>
  <c r="B52" i="1"/>
  <c r="D51" i="1"/>
  <c r="I51" i="1"/>
  <c r="J51" i="1"/>
  <c r="B51" i="1"/>
  <c r="K51" i="1"/>
  <c r="E51" i="1"/>
  <c r="F51" i="1" s="1"/>
  <c r="B50" i="1"/>
  <c r="I50" i="1"/>
  <c r="J50" i="1"/>
  <c r="E50" i="1"/>
  <c r="K50" i="1"/>
  <c r="D50" i="1"/>
  <c r="J49" i="1"/>
  <c r="I49" i="1"/>
  <c r="D49" i="1"/>
  <c r="E49" i="1"/>
  <c r="K49" i="1"/>
  <c r="B49" i="1"/>
  <c r="B97" i="2"/>
  <c r="H93" i="2"/>
  <c r="H89" i="2"/>
  <c r="H96" i="2"/>
  <c r="H92" i="2"/>
  <c r="H88" i="2"/>
  <c r="H97" i="2"/>
  <c r="H95" i="2"/>
  <c r="H91" i="2"/>
  <c r="H87" i="2"/>
  <c r="H94" i="2"/>
  <c r="H90" i="2"/>
  <c r="H86" i="2"/>
  <c r="H85" i="2"/>
  <c r="F80" i="2"/>
  <c r="F93" i="2"/>
  <c r="E95" i="2"/>
  <c r="E89" i="2"/>
  <c r="F96" i="2"/>
  <c r="F92" i="2"/>
  <c r="F86" i="2"/>
  <c r="F82" i="2"/>
  <c r="F97" i="2"/>
  <c r="E97" i="2"/>
  <c r="E93" i="2"/>
  <c r="E87" i="2"/>
  <c r="F94" i="2"/>
  <c r="F90" i="2"/>
  <c r="F88" i="2"/>
  <c r="F84" i="2"/>
  <c r="E96" i="2"/>
  <c r="E94" i="2"/>
  <c r="E92" i="2"/>
  <c r="E90" i="2"/>
  <c r="E88" i="2"/>
  <c r="E86" i="2"/>
  <c r="E84" i="2"/>
  <c r="E82" i="2"/>
  <c r="E80" i="2"/>
  <c r="F95" i="2"/>
  <c r="F89" i="2"/>
  <c r="F87" i="2"/>
  <c r="F85" i="2"/>
  <c r="F83" i="2"/>
  <c r="F81" i="2"/>
  <c r="F79" i="2"/>
  <c r="F91" i="2"/>
  <c r="E91" i="2"/>
  <c r="E85" i="2"/>
  <c r="E83" i="2"/>
  <c r="E81" i="2"/>
  <c r="E79" i="2"/>
  <c r="H83" i="2"/>
  <c r="H82" i="2"/>
  <c r="H78" i="2"/>
  <c r="H81" i="2"/>
  <c r="H79" i="2"/>
  <c r="H84" i="2"/>
  <c r="H80" i="2"/>
  <c r="H59" i="2"/>
  <c r="H43" i="2"/>
  <c r="H19" i="2"/>
  <c r="H15" i="2"/>
  <c r="H11" i="2"/>
  <c r="H7" i="2"/>
  <c r="H72" i="2"/>
  <c r="H71" i="2"/>
  <c r="H63" i="2"/>
  <c r="H51" i="2"/>
  <c r="H39" i="2"/>
  <c r="H31" i="2"/>
  <c r="H23" i="2"/>
  <c r="H70" i="2"/>
  <c r="H58" i="2"/>
  <c r="H50" i="2"/>
  <c r="H42" i="2"/>
  <c r="H38" i="2"/>
  <c r="H34" i="2"/>
  <c r="H30" i="2"/>
  <c r="H26" i="2"/>
  <c r="H10" i="2"/>
  <c r="H67" i="2"/>
  <c r="H55" i="2"/>
  <c r="H47" i="2"/>
  <c r="H35" i="2"/>
  <c r="H27" i="2"/>
  <c r="H74" i="2"/>
  <c r="H66" i="2"/>
  <c r="H62" i="2"/>
  <c r="H54" i="2"/>
  <c r="H46" i="2"/>
  <c r="H22" i="2"/>
  <c r="H18" i="2"/>
  <c r="H14" i="2"/>
  <c r="H6" i="2"/>
  <c r="H17" i="2"/>
  <c r="H9" i="2"/>
  <c r="H75" i="2"/>
  <c r="H77" i="2"/>
  <c r="H73" i="2"/>
  <c r="H69" i="2"/>
  <c r="H65" i="2"/>
  <c r="H61" i="2"/>
  <c r="H57" i="2"/>
  <c r="H53" i="2"/>
  <c r="H49" i="2"/>
  <c r="H45" i="2"/>
  <c r="H41" i="2"/>
  <c r="H37" i="2"/>
  <c r="H33" i="2"/>
  <c r="H29" i="2"/>
  <c r="H25" i="2"/>
  <c r="H21" i="2"/>
  <c r="H13" i="2"/>
  <c r="H5" i="2"/>
  <c r="H76" i="2"/>
  <c r="H68" i="2"/>
  <c r="H64" i="2"/>
  <c r="H60" i="2"/>
  <c r="H56" i="2"/>
  <c r="H52" i="2"/>
  <c r="H48" i="2"/>
  <c r="H44" i="2"/>
  <c r="H40" i="2"/>
  <c r="H36" i="2"/>
  <c r="H32" i="2"/>
  <c r="H28" i="2"/>
  <c r="H24" i="2"/>
  <c r="H20" i="2"/>
  <c r="H16" i="2"/>
  <c r="H12" i="2"/>
  <c r="H8" i="2"/>
  <c r="H4" i="2"/>
  <c r="H3" i="2"/>
  <c r="J48" i="1"/>
  <c r="I48" i="1"/>
  <c r="E48" i="1"/>
  <c r="F48" i="1" s="1"/>
  <c r="D48" i="1"/>
  <c r="K48" i="1"/>
  <c r="B48" i="1"/>
  <c r="I47" i="1"/>
  <c r="E47" i="1"/>
  <c r="F47" i="1" s="1"/>
  <c r="D47" i="1"/>
  <c r="K47" i="1"/>
  <c r="J47" i="1"/>
  <c r="B47" i="1"/>
  <c r="B46" i="1"/>
  <c r="I46" i="1"/>
  <c r="J46" i="1"/>
  <c r="E46" i="1"/>
  <c r="F46" i="1" s="1"/>
  <c r="K46" i="1"/>
  <c r="D46" i="1"/>
  <c r="B29" i="1"/>
  <c r="B13" i="1"/>
  <c r="B44" i="1"/>
  <c r="B24" i="1"/>
  <c r="B43" i="1"/>
  <c r="B39" i="1"/>
  <c r="B35" i="1"/>
  <c r="B31" i="1"/>
  <c r="B23" i="1"/>
  <c r="B19" i="1"/>
  <c r="B15" i="1"/>
  <c r="B11" i="1"/>
  <c r="B7" i="1"/>
  <c r="B45" i="1"/>
  <c r="B33" i="1"/>
  <c r="B21" i="1"/>
  <c r="B5" i="1"/>
  <c r="B32" i="1"/>
  <c r="B20" i="1"/>
  <c r="B8" i="1"/>
  <c r="B27" i="1"/>
  <c r="B41" i="1"/>
  <c r="B17" i="1"/>
  <c r="B40" i="1"/>
  <c r="B28" i="1"/>
  <c r="B12" i="1"/>
  <c r="B42" i="1"/>
  <c r="B6" i="1"/>
  <c r="B25" i="1"/>
  <c r="B9" i="1"/>
  <c r="B36" i="1"/>
  <c r="B16" i="1"/>
  <c r="B4" i="1"/>
  <c r="B38" i="1"/>
  <c r="B34" i="1"/>
  <c r="B30" i="1"/>
  <c r="B26" i="1"/>
  <c r="B22" i="1"/>
  <c r="B18" i="1"/>
  <c r="B14" i="1"/>
  <c r="B10" i="1"/>
  <c r="B37" i="1"/>
  <c r="B3" i="1"/>
  <c r="I45" i="1"/>
  <c r="E45" i="1"/>
  <c r="F45" i="1" s="1"/>
  <c r="J45" i="1"/>
  <c r="K45" i="1"/>
  <c r="D45" i="1"/>
  <c r="E44" i="1"/>
  <c r="D44" i="1"/>
  <c r="I44" i="1"/>
  <c r="K44" i="1"/>
  <c r="J44" i="1"/>
  <c r="J43" i="1"/>
  <c r="I43" i="1"/>
  <c r="E43" i="1"/>
  <c r="F43" i="1" s="1"/>
  <c r="K43" i="1"/>
  <c r="D43" i="1"/>
  <c r="K42" i="1"/>
  <c r="J42" i="1"/>
  <c r="D42" i="1"/>
  <c r="E42" i="1"/>
  <c r="F42" i="1" s="1"/>
  <c r="I42" i="1"/>
  <c r="E41" i="1"/>
  <c r="F41" i="1" s="1"/>
  <c r="K41" i="1"/>
  <c r="J41" i="1"/>
  <c r="D41" i="1"/>
  <c r="I41" i="1"/>
  <c r="E40" i="1"/>
  <c r="D40" i="1"/>
  <c r="J40" i="1"/>
  <c r="K40" i="1"/>
  <c r="I40" i="1"/>
  <c r="J39" i="1"/>
  <c r="E39" i="1"/>
  <c r="F39" i="1" s="1"/>
  <c r="I39" i="1"/>
  <c r="K39" i="1"/>
  <c r="D39" i="1"/>
  <c r="K38" i="1"/>
  <c r="J38" i="1"/>
  <c r="E38" i="1"/>
  <c r="F38" i="1" s="1"/>
  <c r="I38" i="1"/>
  <c r="D38" i="1"/>
  <c r="K37" i="1"/>
  <c r="J37" i="1"/>
  <c r="E37" i="1"/>
  <c r="F37" i="1" s="1"/>
  <c r="I37" i="1"/>
  <c r="D37" i="1"/>
  <c r="J36" i="1"/>
  <c r="I36" i="1"/>
  <c r="K36" i="1"/>
  <c r="E36" i="1"/>
  <c r="F36" i="1" s="1"/>
  <c r="D36" i="1"/>
  <c r="K35" i="1"/>
  <c r="J35" i="1"/>
  <c r="D35" i="1"/>
  <c r="E35" i="1"/>
  <c r="I35" i="1"/>
  <c r="J34" i="1"/>
  <c r="E34" i="1"/>
  <c r="F34" i="1" s="1"/>
  <c r="I34" i="1"/>
  <c r="D34" i="1"/>
  <c r="K34" i="1"/>
  <c r="J28" i="1"/>
  <c r="J16" i="1"/>
  <c r="J8" i="1"/>
  <c r="J19" i="1"/>
  <c r="J3" i="1"/>
  <c r="J30" i="1"/>
  <c r="J26" i="1"/>
  <c r="J22" i="1"/>
  <c r="J18" i="1"/>
  <c r="J14" i="1"/>
  <c r="J10" i="1"/>
  <c r="J6" i="1"/>
  <c r="J27" i="1"/>
  <c r="J24" i="1"/>
  <c r="J31" i="1"/>
  <c r="J15" i="1"/>
  <c r="J7" i="1"/>
  <c r="J33" i="1"/>
  <c r="J29" i="1"/>
  <c r="J25" i="1"/>
  <c r="J17" i="1"/>
  <c r="J13" i="1"/>
  <c r="J9" i="1"/>
  <c r="J5" i="1"/>
  <c r="J32" i="1"/>
  <c r="J20" i="1"/>
  <c r="J12" i="1"/>
  <c r="J23" i="1"/>
  <c r="J11" i="1"/>
  <c r="J21" i="1"/>
  <c r="J4" i="1"/>
  <c r="K31" i="1"/>
  <c r="K19" i="1"/>
  <c r="K11" i="1"/>
  <c r="K30" i="1"/>
  <c r="K22" i="1"/>
  <c r="K18" i="1"/>
  <c r="K14" i="1"/>
  <c r="K10" i="1"/>
  <c r="K6" i="1"/>
  <c r="K23" i="1"/>
  <c r="K7" i="1"/>
  <c r="K33" i="1"/>
  <c r="K25" i="1"/>
  <c r="K21" i="1"/>
  <c r="K13" i="1"/>
  <c r="K5" i="1"/>
  <c r="K15" i="1"/>
  <c r="K3" i="1"/>
  <c r="K26" i="1"/>
  <c r="K29" i="1"/>
  <c r="K17" i="1"/>
  <c r="K9" i="1"/>
  <c r="K27" i="1"/>
  <c r="K32" i="1"/>
  <c r="K28" i="1"/>
  <c r="K24" i="1"/>
  <c r="K20" i="1"/>
  <c r="K16" i="1"/>
  <c r="K12" i="1"/>
  <c r="K8" i="1"/>
  <c r="K4" i="1"/>
  <c r="D33" i="1"/>
  <c r="I33" i="1"/>
  <c r="E33" i="1"/>
  <c r="F33" i="1" s="1"/>
  <c r="D32" i="1"/>
  <c r="E32" i="1"/>
  <c r="F32" i="1" s="1"/>
  <c r="I32" i="1"/>
  <c r="D31" i="1"/>
  <c r="I31" i="1"/>
  <c r="E31" i="1"/>
  <c r="F31" i="1" s="1"/>
  <c r="D30" i="1"/>
  <c r="I30" i="1"/>
  <c r="E30" i="1"/>
  <c r="F30" i="1" s="1"/>
  <c r="D29" i="1"/>
  <c r="E29" i="1"/>
  <c r="F29" i="1" s="1"/>
  <c r="I29" i="1"/>
  <c r="D28" i="1"/>
  <c r="I28" i="1"/>
  <c r="E28" i="1"/>
  <c r="F28" i="1" s="1"/>
  <c r="D27" i="1"/>
  <c r="I27" i="1"/>
  <c r="E27" i="1"/>
  <c r="F27" i="1" s="1"/>
  <c r="D26" i="1"/>
  <c r="E26" i="1"/>
  <c r="F26" i="1" s="1"/>
  <c r="I26" i="1"/>
  <c r="D25" i="1"/>
  <c r="I25" i="1"/>
  <c r="E25" i="1"/>
  <c r="F25" i="1" s="1"/>
  <c r="E24" i="1"/>
  <c r="F24" i="1" s="1"/>
  <c r="I24" i="1"/>
  <c r="D24" i="1"/>
  <c r="B59" i="2" a="1"/>
  <c r="B91" i="2" a="1"/>
  <c r="B85" i="2" a="1"/>
  <c r="B93" i="2" a="1"/>
  <c r="B81" i="2" a="1"/>
  <c r="E14" i="2" a="1"/>
  <c r="E30" i="2" a="1"/>
  <c r="E46" i="2" a="1"/>
  <c r="E62" i="2" a="1"/>
  <c r="F10" i="2" a="1"/>
  <c r="F14" i="2" a="1"/>
  <c r="F34" i="2" a="1"/>
  <c r="F50" i="2" a="1"/>
  <c r="F66" i="2" a="1"/>
  <c r="E5" i="2" a="1"/>
  <c r="E23" i="2" a="1"/>
  <c r="E39" i="2" a="1"/>
  <c r="E55" i="2" a="1"/>
  <c r="E75" i="2" a="1"/>
  <c r="F15" i="2" a="1"/>
  <c r="F31" i="2" a="1"/>
  <c r="F47" i="2" a="1"/>
  <c r="F63" i="2" a="1"/>
  <c r="B89" i="2" a="1"/>
  <c r="E32" i="2" a="1"/>
  <c r="E64" i="2" a="1"/>
  <c r="F20" i="2" a="1"/>
  <c r="F16" i="2" a="1"/>
  <c r="F52" i="2" a="1"/>
  <c r="E7" i="2" a="1"/>
  <c r="E25" i="2" a="1"/>
  <c r="E57" i="2" a="1"/>
  <c r="F17" i="2" a="1"/>
  <c r="F65" i="2" a="1"/>
  <c r="F54" i="2" a="1"/>
  <c r="F72" i="2" a="1"/>
  <c r="E27" i="2" a="1"/>
  <c r="F22" i="2" a="1"/>
  <c r="F56" i="2" a="1"/>
  <c r="F74" i="2" a="1"/>
  <c r="E29" i="2" a="1"/>
  <c r="E61" i="2" a="1"/>
  <c r="F37" i="2" a="1"/>
  <c r="F77" i="2" a="1"/>
  <c r="E44" i="2" a="1"/>
  <c r="E53" i="2" a="1"/>
  <c r="F13" i="2" a="1"/>
  <c r="B63" i="2" a="1"/>
  <c r="B95" i="2" a="1"/>
  <c r="B62" i="2" a="1"/>
  <c r="B66" i="2" a="1"/>
  <c r="E16" i="2" a="1"/>
  <c r="E48" i="2" a="1"/>
  <c r="F36" i="2" a="1"/>
  <c r="F68" i="2" a="1"/>
  <c r="E41" i="2" a="1"/>
  <c r="E19" i="2" a="1"/>
  <c r="F33" i="2" a="1"/>
  <c r="F49" i="2" a="1"/>
  <c r="F38" i="2" a="1"/>
  <c r="E9" i="2" a="1"/>
  <c r="E43" i="2" a="1"/>
  <c r="E59" i="2" a="1"/>
  <c r="F71" i="2" a="1"/>
  <c r="F19" i="2" a="1"/>
  <c r="F35" i="2" a="1"/>
  <c r="F51" i="2" a="1"/>
  <c r="F67" i="2" a="1"/>
  <c r="E36" i="2" a="1"/>
  <c r="E52" i="2" a="1"/>
  <c r="E68" i="2" a="1"/>
  <c r="F73" i="2" a="1"/>
  <c r="F40" i="2" a="1"/>
  <c r="F21" i="2" a="1"/>
  <c r="F75" i="2" a="1"/>
  <c r="F48" i="2" a="1"/>
  <c r="E37" i="2" a="1"/>
  <c r="F45" i="2" a="1"/>
  <c r="B67" i="2" a="1"/>
  <c r="B64" i="2" a="1"/>
  <c r="B82" i="2" a="1"/>
  <c r="B78" i="2" a="1"/>
  <c r="B58" i="2" a="1"/>
  <c r="E18" i="2" a="1"/>
  <c r="E34" i="2" a="1"/>
  <c r="E50" i="2" a="1"/>
  <c r="E66" i="2" a="1"/>
  <c r="F24" i="2" a="1"/>
  <c r="F18" i="2" a="1"/>
  <c r="B71" i="2" a="1"/>
  <c r="B68" i="2" a="1"/>
  <c r="B90" i="2" a="1"/>
  <c r="B94" i="2" a="1"/>
  <c r="B74" i="2" a="1"/>
  <c r="E4" i="2" a="1"/>
  <c r="E20" i="2" a="1"/>
  <c r="E11" i="2" a="1"/>
  <c r="E45" i="2" a="1"/>
  <c r="F5" i="2" a="1"/>
  <c r="F53" i="2" a="1"/>
  <c r="E12" i="2" a="1"/>
  <c r="F12" i="2" a="1"/>
  <c r="F64" i="2" a="1"/>
  <c r="E21" i="2" a="1"/>
  <c r="E73" i="2" a="1"/>
  <c r="F61" i="2" a="1"/>
  <c r="B75" i="2" a="1"/>
  <c r="B72" i="2" a="1"/>
  <c r="B60" i="2" a="1"/>
  <c r="B61" i="2" a="1"/>
  <c r="B86" i="2" a="1"/>
  <c r="E6" i="2" a="1"/>
  <c r="E22" i="2" a="1"/>
  <c r="E38" i="2" a="1"/>
  <c r="E54" i="2" a="1"/>
  <c r="E72" i="2" a="1"/>
  <c r="F4" i="2" a="1"/>
  <c r="F26" i="2" a="1"/>
  <c r="F42" i="2" a="1"/>
  <c r="F58" i="2" a="1"/>
  <c r="F76" i="2" a="1"/>
  <c r="E13" i="2" a="1"/>
  <c r="E31" i="2" a="1"/>
  <c r="E47" i="2" a="1"/>
  <c r="E63" i="2" a="1"/>
  <c r="F7" i="2" a="1"/>
  <c r="F23" i="2" a="1"/>
  <c r="F39" i="2" a="1"/>
  <c r="F55" i="2" a="1"/>
  <c r="E78" i="2" a="1"/>
  <c r="E49" i="2" a="1"/>
  <c r="F9" i="2" a="1"/>
  <c r="F57" i="2" a="1"/>
  <c r="B83" i="2" a="1"/>
  <c r="B84" i="2" a="1"/>
  <c r="E76" i="2" a="1"/>
  <c r="F30" i="2" a="1"/>
  <c r="E71" i="2" a="1"/>
  <c r="E67" i="2" a="1"/>
  <c r="F43" i="2" a="1"/>
  <c r="E3" i="2" a="1"/>
  <c r="B96" i="2" a="1"/>
  <c r="B92" i="2" a="1"/>
  <c r="B77" i="2" a="1"/>
  <c r="F29" i="2" a="1"/>
  <c r="B79" i="2" a="1"/>
  <c r="B80" i="2" a="1"/>
  <c r="B76" i="2" a="1"/>
  <c r="B65" i="2" a="1"/>
  <c r="B57" i="2" a="1"/>
  <c r="E8" i="2" a="1"/>
  <c r="E24" i="2" a="1"/>
  <c r="E40" i="2" a="1"/>
  <c r="E56" i="2" a="1"/>
  <c r="E74" i="2" a="1"/>
  <c r="F6" i="2" a="1"/>
  <c r="F28" i="2" a="1"/>
  <c r="F44" i="2" a="1"/>
  <c r="F60" i="2" a="1"/>
  <c r="F78" i="2" a="1"/>
  <c r="E15" i="2" a="1"/>
  <c r="E33" i="2" a="1"/>
  <c r="E65" i="2" a="1"/>
  <c r="F25" i="2" a="1"/>
  <c r="F41" i="2" a="1"/>
  <c r="F3" i="2" a="1"/>
  <c r="B88" i="2" a="1"/>
  <c r="B73" i="2" a="1"/>
  <c r="E10" i="2" a="1"/>
  <c r="E26" i="2" a="1"/>
  <c r="E42" i="2" a="1"/>
  <c r="E58" i="2" a="1"/>
  <c r="F8" i="2" a="1"/>
  <c r="F46" i="2" a="1"/>
  <c r="F62" i="2" a="1"/>
  <c r="E17" i="2" a="1"/>
  <c r="E35" i="2" a="1"/>
  <c r="E51" i="2" a="1"/>
  <c r="F11" i="2" a="1"/>
  <c r="F27" i="2" a="1"/>
  <c r="F59" i="2" a="1"/>
  <c r="B87" i="2" a="1"/>
  <c r="E28" i="2" a="1"/>
  <c r="E60" i="2" a="1"/>
  <c r="F32" i="2" a="1"/>
  <c r="E77" i="2" a="1"/>
  <c r="B70" i="2" a="1"/>
  <c r="E70" i="2" a="1"/>
  <c r="F70" i="2" a="1"/>
  <c r="B69" i="2" a="1"/>
  <c r="E69" i="2" a="1"/>
  <c r="F69" i="2" a="1"/>
  <c r="I4" i="1" a="1"/>
  <c r="I21" i="1" a="1"/>
  <c r="I11" i="1" a="1"/>
  <c r="E23" i="1" a="1"/>
  <c r="E17" i="1" a="1"/>
  <c r="E20" i="1" a="1"/>
  <c r="D19" i="1" a="1"/>
  <c r="D7" i="1" a="1"/>
  <c r="E12" i="1" a="1"/>
  <c r="E8" i="1" a="1"/>
  <c r="D8" i="1" a="1"/>
  <c r="D18" i="1" a="1"/>
  <c r="D5" i="1" a="1"/>
  <c r="I22" i="1" a="1"/>
  <c r="D14" i="1" a="1"/>
  <c r="I8" i="1" a="1"/>
  <c r="I5" i="1" a="1"/>
  <c r="I15" i="1" a="1"/>
  <c r="D23" i="1" a="1"/>
  <c r="E10" i="1" a="1"/>
  <c r="E21" i="1" a="1"/>
  <c r="D21" i="1" a="1"/>
  <c r="D15" i="1" a="1"/>
  <c r="D20" i="1" a="1"/>
  <c r="D4" i="1" a="1"/>
  <c r="E6" i="1" a="1"/>
  <c r="E3" i="1" a="1"/>
  <c r="D12" i="1" a="1"/>
  <c r="I12" i="1" a="1"/>
  <c r="I7" i="1" a="1"/>
  <c r="I19" i="1" a="1"/>
  <c r="D22" i="1" a="1"/>
  <c r="E14" i="1" a="1"/>
  <c r="E7" i="1" a="1"/>
  <c r="D9" i="1" a="1"/>
  <c r="D11" i="1" a="1"/>
  <c r="I3" i="1" a="1"/>
  <c r="E5" i="1" a="1"/>
  <c r="I16" i="1" a="1"/>
  <c r="I6" i="1" a="1"/>
  <c r="I23" i="1" a="1"/>
  <c r="E4" i="1" a="1"/>
  <c r="E16" i="1" a="1"/>
  <c r="E11" i="1" a="1"/>
  <c r="D3" i="1" a="1"/>
  <c r="D17" i="1" a="1"/>
  <c r="I20" i="1" a="1"/>
  <c r="I10" i="1" a="1"/>
  <c r="D10" i="1" a="1"/>
  <c r="I17" i="1" a="1"/>
  <c r="I9" i="1" a="1"/>
  <c r="I14" i="1" a="1"/>
  <c r="E18" i="1" a="1"/>
  <c r="E9" i="1" a="1"/>
  <c r="E19" i="1" a="1"/>
  <c r="D6" i="1" a="1"/>
  <c r="D16" i="1" a="1"/>
  <c r="D13" i="1" a="1"/>
  <c r="I13" i="1" a="1"/>
  <c r="E13" i="1" a="1"/>
  <c r="E15" i="1" a="1"/>
  <c r="I18" i="1" a="1"/>
  <c r="E22" i="1" a="1"/>
  <c r="C9" i="4" l="1"/>
  <c r="F9" i="4"/>
  <c r="H9" i="4"/>
  <c r="K9" i="4"/>
  <c r="K4" i="4"/>
  <c r="K5" i="4"/>
  <c r="K6" i="4"/>
  <c r="K7" i="4"/>
  <c r="K8" i="4"/>
  <c r="C8" i="4"/>
  <c r="E8" i="4" s="1" a="1"/>
  <c r="F8" i="4"/>
  <c r="H8" i="4"/>
  <c r="H4" i="4"/>
  <c r="H5" i="4"/>
  <c r="C3" i="4"/>
  <c r="C6" i="6" s="1"/>
  <c r="B9" i="6" s="1" a="1"/>
  <c r="H3" i="4"/>
  <c r="H6" i="4"/>
  <c r="C4" i="4"/>
  <c r="G4" i="4" s="1" a="1"/>
  <c r="C5" i="4"/>
  <c r="D5" i="4" s="1" a="1"/>
  <c r="C7" i="4"/>
  <c r="G7" i="4" s="1" a="1"/>
  <c r="H7" i="4"/>
  <c r="C6" i="4"/>
  <c r="E6" i="4" s="1" a="1"/>
  <c r="E22" i="1"/>
  <c r="F22" i="1" s="1"/>
  <c r="I18" i="1"/>
  <c r="E15" i="1"/>
  <c r="F15" i="1" s="1"/>
  <c r="E13" i="1"/>
  <c r="F13" i="1" s="1"/>
  <c r="I13" i="1"/>
  <c r="D13" i="1"/>
  <c r="D16" i="1"/>
  <c r="D6" i="1"/>
  <c r="F6" i="4" s="1"/>
  <c r="E19" i="1"/>
  <c r="F19" i="1" s="1"/>
  <c r="E9" i="1"/>
  <c r="F9" i="1" s="1"/>
  <c r="E18" i="1"/>
  <c r="F18" i="1" s="1"/>
  <c r="I14" i="1"/>
  <c r="I9" i="1"/>
  <c r="I17" i="1"/>
  <c r="D10" i="1"/>
  <c r="I10" i="1"/>
  <c r="I20" i="1"/>
  <c r="D17" i="1"/>
  <c r="D3" i="1"/>
  <c r="F3" i="4" s="1"/>
  <c r="E11" i="1"/>
  <c r="F11" i="1" s="1"/>
  <c r="E16" i="1"/>
  <c r="F16" i="1" s="1"/>
  <c r="E4" i="1"/>
  <c r="F4" i="1" s="1"/>
  <c r="I23" i="1"/>
  <c r="I6" i="1"/>
  <c r="I16" i="1"/>
  <c r="E5" i="1"/>
  <c r="F5" i="1" s="1"/>
  <c r="I3" i="1"/>
  <c r="D11" i="1"/>
  <c r="D9" i="1"/>
  <c r="E7" i="1"/>
  <c r="F7" i="1" s="1"/>
  <c r="E14" i="1"/>
  <c r="F14" i="1" s="1"/>
  <c r="D22" i="1"/>
  <c r="I19" i="1"/>
  <c r="I7" i="1"/>
  <c r="I12" i="1"/>
  <c r="D12" i="1"/>
  <c r="E3" i="1"/>
  <c r="F3" i="1" s="1"/>
  <c r="E6" i="1"/>
  <c r="F6" i="1" s="1"/>
  <c r="D4" i="1"/>
  <c r="F4" i="4" s="1"/>
  <c r="D20" i="1"/>
  <c r="D15" i="1"/>
  <c r="D21" i="1"/>
  <c r="E21" i="1"/>
  <c r="F21" i="1" s="1"/>
  <c r="E10" i="1"/>
  <c r="F10" i="1" s="1"/>
  <c r="D23" i="1"/>
  <c r="I15" i="1"/>
  <c r="I5" i="1"/>
  <c r="I8" i="1"/>
  <c r="D14" i="1"/>
  <c r="F5" i="4" s="1"/>
  <c r="I22" i="1"/>
  <c r="D5" i="1"/>
  <c r="D18" i="1"/>
  <c r="D8" i="1"/>
  <c r="E8" i="1"/>
  <c r="F8" i="1" s="1"/>
  <c r="E12" i="1"/>
  <c r="F12" i="1" s="1"/>
  <c r="D7" i="1"/>
  <c r="F7" i="4" s="1"/>
  <c r="D19" i="1"/>
  <c r="E20" i="1"/>
  <c r="F20" i="1" s="1"/>
  <c r="E17" i="1"/>
  <c r="F17" i="1" s="1"/>
  <c r="E23" i="1"/>
  <c r="F23" i="1" s="1"/>
  <c r="I11" i="1"/>
  <c r="I21" i="1"/>
  <c r="I4" i="1"/>
  <c r="B86" i="2"/>
  <c r="B74" i="2"/>
  <c r="B58" i="2"/>
  <c r="B89" i="2"/>
  <c r="B81" i="2"/>
  <c r="B77" i="2"/>
  <c r="B73" i="2"/>
  <c r="B69" i="2"/>
  <c r="B65" i="2"/>
  <c r="B61" i="2"/>
  <c r="B94" i="2"/>
  <c r="B78" i="2"/>
  <c r="B66" i="2"/>
  <c r="B93" i="2"/>
  <c r="B92" i="2"/>
  <c r="B84" i="2"/>
  <c r="B76" i="2"/>
  <c r="B60" i="2"/>
  <c r="B90" i="2"/>
  <c r="B82" i="2"/>
  <c r="B70" i="2"/>
  <c r="B62" i="2"/>
  <c r="B85" i="2"/>
  <c r="B96" i="2"/>
  <c r="B88" i="2"/>
  <c r="B80" i="2"/>
  <c r="B72" i="2"/>
  <c r="B68" i="2"/>
  <c r="B64" i="2"/>
  <c r="B95" i="2"/>
  <c r="B91" i="2"/>
  <c r="B87" i="2"/>
  <c r="B83" i="2"/>
  <c r="B79" i="2"/>
  <c r="B75" i="2"/>
  <c r="B71" i="2"/>
  <c r="B67" i="2"/>
  <c r="B63" i="2"/>
  <c r="B59" i="2"/>
  <c r="B57" i="2"/>
  <c r="E78" i="2"/>
  <c r="F77" i="2"/>
  <c r="F67" i="2"/>
  <c r="F65" i="2"/>
  <c r="F63" i="2"/>
  <c r="F61" i="2"/>
  <c r="F59" i="2"/>
  <c r="F57" i="2"/>
  <c r="F55" i="2"/>
  <c r="F53" i="2"/>
  <c r="F51" i="2"/>
  <c r="F49" i="2"/>
  <c r="F47" i="2"/>
  <c r="F45" i="2"/>
  <c r="F43" i="2"/>
  <c r="F41" i="2"/>
  <c r="F39" i="2"/>
  <c r="F37" i="2"/>
  <c r="F35" i="2"/>
  <c r="F33" i="2"/>
  <c r="F31" i="2"/>
  <c r="F29" i="2"/>
  <c r="F27" i="2"/>
  <c r="F25" i="2"/>
  <c r="F23" i="2"/>
  <c r="F21" i="2"/>
  <c r="F19" i="2"/>
  <c r="F17" i="2"/>
  <c r="F15" i="2"/>
  <c r="F13" i="2"/>
  <c r="F11" i="2"/>
  <c r="F9" i="2"/>
  <c r="F7" i="2"/>
  <c r="F5" i="2"/>
  <c r="F71" i="2"/>
  <c r="E19" i="2"/>
  <c r="F69" i="2"/>
  <c r="E75" i="2"/>
  <c r="E73" i="2"/>
  <c r="E69" i="2"/>
  <c r="E67" i="2"/>
  <c r="E65" i="2"/>
  <c r="E63" i="2"/>
  <c r="E61" i="2"/>
  <c r="E59" i="2"/>
  <c r="E57" i="2"/>
  <c r="E55" i="2"/>
  <c r="E53" i="2"/>
  <c r="E51" i="2"/>
  <c r="E49" i="2"/>
  <c r="E47" i="2"/>
  <c r="E45" i="2"/>
  <c r="E43" i="2"/>
  <c r="E41" i="2"/>
  <c r="E39" i="2"/>
  <c r="E37" i="2"/>
  <c r="E35" i="2"/>
  <c r="E33" i="2"/>
  <c r="E31" i="2"/>
  <c r="E29" i="2"/>
  <c r="E27" i="2"/>
  <c r="E25" i="2"/>
  <c r="E23" i="2"/>
  <c r="E21" i="2"/>
  <c r="E17" i="2"/>
  <c r="E15" i="2"/>
  <c r="E13" i="2"/>
  <c r="E11" i="2"/>
  <c r="E9" i="2"/>
  <c r="E7" i="2"/>
  <c r="E5" i="2"/>
  <c r="E77" i="2"/>
  <c r="E71" i="2"/>
  <c r="F78" i="2"/>
  <c r="F76" i="2"/>
  <c r="F74" i="2"/>
  <c r="F72" i="2"/>
  <c r="F70" i="2"/>
  <c r="F68" i="2"/>
  <c r="F66" i="2"/>
  <c r="F64" i="2"/>
  <c r="F62" i="2"/>
  <c r="F60" i="2"/>
  <c r="F58" i="2"/>
  <c r="F56" i="2"/>
  <c r="F54" i="2"/>
  <c r="F52" i="2"/>
  <c r="F50" i="2"/>
  <c r="F48" i="2"/>
  <c r="F46" i="2"/>
  <c r="F44" i="2"/>
  <c r="F42" i="2"/>
  <c r="F40" i="2"/>
  <c r="F38" i="2"/>
  <c r="F36" i="2"/>
  <c r="F34" i="2"/>
  <c r="F32" i="2"/>
  <c r="F30" i="2"/>
  <c r="F28" i="2"/>
  <c r="F26" i="2"/>
  <c r="F22" i="2"/>
  <c r="F18" i="2"/>
  <c r="F16" i="2"/>
  <c r="F14" i="2"/>
  <c r="F12" i="2"/>
  <c r="F8" i="2"/>
  <c r="F6" i="2"/>
  <c r="F4" i="2"/>
  <c r="F73" i="2"/>
  <c r="F24" i="2"/>
  <c r="F20" i="2"/>
  <c r="F10" i="2"/>
  <c r="F75" i="2"/>
  <c r="E76" i="2"/>
  <c r="E74" i="2"/>
  <c r="E72" i="2"/>
  <c r="E70" i="2"/>
  <c r="E68" i="2"/>
  <c r="E66" i="2"/>
  <c r="E64" i="2"/>
  <c r="E62" i="2"/>
  <c r="E60" i="2"/>
  <c r="E58" i="2"/>
  <c r="E56" i="2"/>
  <c r="E54" i="2"/>
  <c r="E52" i="2"/>
  <c r="E50" i="2"/>
  <c r="E48" i="2"/>
  <c r="E46" i="2"/>
  <c r="E44" i="2"/>
  <c r="E42" i="2"/>
  <c r="E40" i="2"/>
  <c r="E38" i="2"/>
  <c r="E36" i="2"/>
  <c r="E34" i="2"/>
  <c r="E32" i="2"/>
  <c r="E30" i="2"/>
  <c r="E28" i="2"/>
  <c r="E26" i="2"/>
  <c r="E24" i="2"/>
  <c r="E22" i="2"/>
  <c r="E20" i="2"/>
  <c r="E18" i="2"/>
  <c r="E16" i="2"/>
  <c r="E14" i="2"/>
  <c r="E12" i="2"/>
  <c r="E10" i="2"/>
  <c r="E8" i="2"/>
  <c r="E6" i="2"/>
  <c r="E4" i="2"/>
  <c r="F3" i="2"/>
  <c r="E3" i="2"/>
  <c r="D11" i="6" a="1"/>
  <c r="D15" i="6" a="1"/>
  <c r="D12" i="6" a="1"/>
  <c r="D16" i="6" a="1"/>
  <c r="D13" i="6" a="1"/>
  <c r="D10" i="6" a="1"/>
  <c r="D14" i="6" a="1"/>
  <c r="C10" i="6" a="1"/>
  <c r="C14" i="6" a="1"/>
  <c r="C16" i="6" a="1"/>
  <c r="C15" i="6" a="1"/>
  <c r="C13" i="6" a="1"/>
  <c r="C11" i="6" a="1"/>
  <c r="C12" i="6" a="1"/>
  <c r="C27" i="6" a="1"/>
  <c r="C25" i="6" a="1"/>
  <c r="C21" i="6" a="1"/>
  <c r="C17" i="6" a="1"/>
  <c r="D36" i="6" a="1"/>
  <c r="D32" i="6" a="1"/>
  <c r="D30" i="6" a="1"/>
  <c r="D26" i="6" a="1"/>
  <c r="D22" i="6" a="1"/>
  <c r="D18" i="6" a="1"/>
  <c r="C35" i="6" a="1"/>
  <c r="C31" i="6" a="1"/>
  <c r="C23" i="6" a="1"/>
  <c r="C19" i="6" a="1"/>
  <c r="D38" i="6" a="1"/>
  <c r="D34" i="6" a="1"/>
  <c r="D28" i="6" a="1"/>
  <c r="D24" i="6" a="1"/>
  <c r="D20" i="6" a="1"/>
  <c r="C26" i="6" a="1"/>
  <c r="C24" i="6" a="1"/>
  <c r="C22" i="6" a="1"/>
  <c r="C20" i="6" a="1"/>
  <c r="C18" i="6" a="1"/>
  <c r="C38" i="6" a="1"/>
  <c r="C32" i="6" a="1"/>
  <c r="C28" i="6" a="1"/>
  <c r="D33" i="6" a="1"/>
  <c r="D29" i="6" a="1"/>
  <c r="D23" i="6" a="1"/>
  <c r="D17" i="6" a="1"/>
  <c r="C37" i="6" a="1"/>
  <c r="C33" i="6" a="1"/>
  <c r="C29" i="6" a="1"/>
  <c r="C36" i="6" a="1"/>
  <c r="C34" i="6" a="1"/>
  <c r="C30" i="6" a="1"/>
  <c r="D37" i="6" a="1"/>
  <c r="D35" i="6" a="1"/>
  <c r="D31" i="6" a="1"/>
  <c r="D27" i="6" a="1"/>
  <c r="D25" i="6" a="1"/>
  <c r="D21" i="6" a="1"/>
  <c r="D19" i="6" a="1"/>
  <c r="D4" i="4" l="1" a="1"/>
  <c r="D4" i="4" s="1"/>
  <c r="K3" i="4"/>
  <c r="E4" i="4" a="1"/>
  <c r="E4" i="4" s="1"/>
  <c r="G3" i="4" a="1"/>
  <c r="G3" i="4" s="1"/>
  <c r="D6" i="4" a="1"/>
  <c r="D6" i="4" s="1"/>
  <c r="G8" i="4" a="1"/>
  <c r="G8" i="4" s="1"/>
  <c r="D7" i="4" a="1"/>
  <c r="D7" i="4" s="1"/>
  <c r="D8" i="4" a="1"/>
  <c r="D8" i="4" s="1"/>
  <c r="E7" i="4" a="1"/>
  <c r="E7" i="4" s="1"/>
  <c r="E5" i="4" a="1"/>
  <c r="E5" i="4" s="1"/>
  <c r="D6" i="6" a="1"/>
  <c r="D6" i="6" s="1"/>
  <c r="B6" i="6" a="1"/>
  <c r="B6" i="6" s="1"/>
  <c r="G6" i="4" a="1"/>
  <c r="G6" i="4" s="1"/>
  <c r="E3" i="4" a="1"/>
  <c r="E3" i="4" s="1"/>
  <c r="D3" i="4" a="1"/>
  <c r="D3" i="4" s="1"/>
  <c r="G5" i="4" a="1"/>
  <c r="G5" i="4" s="1"/>
  <c r="D9" i="4" a="1"/>
  <c r="D9" i="4" s="1"/>
  <c r="E9" i="4" a="1"/>
  <c r="E9" i="4" s="1"/>
  <c r="G9" i="4" a="1"/>
  <c r="G9" i="4" s="1"/>
  <c r="D19" i="6"/>
  <c r="D21" i="6"/>
  <c r="D25" i="6"/>
  <c r="D27" i="6"/>
  <c r="D31" i="6"/>
  <c r="D35" i="6"/>
  <c r="D37" i="6"/>
  <c r="C30" i="6"/>
  <c r="C34" i="6"/>
  <c r="C36" i="6"/>
  <c r="C29" i="6"/>
  <c r="C33" i="6"/>
  <c r="C37" i="6"/>
  <c r="D17" i="6"/>
  <c r="D23" i="6"/>
  <c r="D29" i="6"/>
  <c r="D33" i="6"/>
  <c r="C28" i="6"/>
  <c r="C32" i="6"/>
  <c r="C38" i="6"/>
  <c r="C18" i="6"/>
  <c r="C20" i="6"/>
  <c r="C22" i="6"/>
  <c r="C24" i="6"/>
  <c r="C26" i="6"/>
  <c r="D20" i="6"/>
  <c r="D24" i="6"/>
  <c r="D28" i="6"/>
  <c r="D34" i="6"/>
  <c r="D38" i="6"/>
  <c r="C19" i="6"/>
  <c r="C23" i="6"/>
  <c r="C31" i="6"/>
  <c r="C35" i="6"/>
  <c r="D18" i="6"/>
  <c r="D22" i="6"/>
  <c r="D26" i="6"/>
  <c r="D30" i="6"/>
  <c r="D32" i="6"/>
  <c r="D36" i="6"/>
  <c r="C17" i="6"/>
  <c r="C21" i="6"/>
  <c r="C25" i="6"/>
  <c r="C27" i="6"/>
  <c r="C12" i="6"/>
  <c r="C11" i="6"/>
  <c r="C13" i="6"/>
  <c r="C15" i="6"/>
  <c r="C16" i="6"/>
  <c r="C14" i="6"/>
  <c r="C10" i="6"/>
  <c r="D14" i="6"/>
  <c r="D10" i="6"/>
  <c r="D13" i="6"/>
  <c r="D16" i="6"/>
  <c r="D12" i="6"/>
  <c r="D15" i="6"/>
  <c r="D11" i="6"/>
  <c r="B9" i="6"/>
  <c r="D9" i="6" s="1" a="1"/>
  <c r="G7" i="4"/>
  <c r="D5" i="4"/>
  <c r="G4" i="4"/>
  <c r="E6" i="4"/>
  <c r="E8" i="4"/>
  <c r="C9" i="6" l="1" a="1"/>
  <c r="C9" i="6" s="1"/>
  <c r="D9"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tc={A2E469D0-69E9-4F17-92DC-D656906DEFDB}</author>
    <author>tc={AFBC23A0-5A28-456E-A41C-D9A7D716A78E}</author>
    <author>tc={705D814A-C089-4651-A54F-4BB63510FD62}</author>
    <author>tc={BB6CE289-02EA-4723-96A3-AC870206435F}</author>
  </authors>
  <commentList>
    <comment ref="B12" authorId="0" shapeId="0" xr:uid="{A2E469D0-69E9-4F17-92DC-D656906DEFDB}">
      <text>
        <t>[Threaded comment]
Your version of Excel allows you to read this threaded comment; however, any edits to it will get removed if the file is opened in a newer version of Excel. Learn more: https://go.microsoft.com/fwlink/?linkid=870924
Comment:
    International SOS</t>
      </text>
    </comment>
    <comment ref="B24" authorId="1" shapeId="0" xr:uid="{AFBC23A0-5A28-456E-A41C-D9A7D716A78E}">
      <text>
        <t>[Threaded comment]
Your version of Excel allows you to read this threaded comment; however, any edits to it will get removed if the file is opened in a newer version of Excel. Learn more: https://go.microsoft.com/fwlink/?linkid=870924
Comment:
    Start Clean Medical</t>
      </text>
    </comment>
    <comment ref="B49" authorId="2" shapeId="0" xr:uid="{705D814A-C089-4651-A54F-4BB63510FD62}">
      <text>
        <t>[Threaded comment]
Your version of Excel allows you to read this threaded comment; however, any edits to it will get removed if the file is opened in a newer version of Excel. Learn more: https://go.microsoft.com/fwlink/?linkid=870924
Comment:
    Start Future</t>
      </text>
    </comment>
    <comment ref="B96" authorId="3" shapeId="0" xr:uid="{BB6CE289-02EA-4723-96A3-AC870206435F}">
      <text>
        <t>[Threaded comment]
Your version of Excel allows you to read this threaded comment; however, any edits to it will get removed if the file is opened in a newer version of Excel. Learn more: https://go.microsoft.com/fwlink/?linkid=870924
Comment:
    Start Bullseye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tc={D5E3DFDB-59FE-45DE-849D-2B460C8D33EF}</author>
  </authors>
  <commentList>
    <comment ref="H2" authorId="0" shapeId="0" xr:uid="{D5E3DFDB-59FE-45DE-849D-2B460C8D33EF}">
      <text>
        <t>[Threaded comment]
Your version of Excel allows you to read this threaded comment; however, any edits to it will get removed if the file is opened in a newer version of Excel. Learn more: https://go.microsoft.com/fwlink/?linkid=870924
Comment:
    Selecet specific funds for foreign managers that have capital allocated to LATAM/Brazil</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<sst xmlns="http://schemas.openxmlformats.org/spreadsheetml/2006/main" count="2134" uniqueCount="1909">
  <si>
    <t>company_name</t>
  </si>
  <si>
    <t>pb_id</t>
  </si>
  <si>
    <t>parent_firm</t>
  </si>
  <si>
    <t>focus_industries</t>
  </si>
  <si>
    <t>focus_geographies</t>
  </si>
  <si>
    <t>fund_type</t>
  </si>
  <si>
    <t>contact_name</t>
  </si>
  <si>
    <t>contact_role</t>
  </si>
  <si>
    <t>contact_email</t>
  </si>
  <si>
    <t>contact_linkedin</t>
  </si>
  <si>
    <t>Advent International</t>
  </si>
  <si>
    <t>Vinci Partners</t>
  </si>
  <si>
    <t>Aqua Capital</t>
  </si>
  <si>
    <t>General Atlantic</t>
  </si>
  <si>
    <t>IG4 Capital</t>
  </si>
  <si>
    <t>L Catterton</t>
  </si>
  <si>
    <t>H.I.G. Capital</t>
  </si>
  <si>
    <t>Pátria Investments</t>
  </si>
  <si>
    <t>14157-91</t>
  </si>
  <si>
    <t>10015-12</t>
  </si>
  <si>
    <t>52290-91</t>
  </si>
  <si>
    <t>53841-43</t>
  </si>
  <si>
    <t>10120-60</t>
  </si>
  <si>
    <t>222483-16</t>
  </si>
  <si>
    <t>150732-01</t>
  </si>
  <si>
    <t>10097-56</t>
  </si>
  <si>
    <t>The Carlyle Group</t>
  </si>
  <si>
    <t>10048-15</t>
  </si>
  <si>
    <t>Kinea Investimentos</t>
  </si>
  <si>
    <t>Crescera Capital</t>
  </si>
  <si>
    <t>Kaszek Ventures</t>
  </si>
  <si>
    <t>Monashees</t>
  </si>
  <si>
    <t>DGF Investimentos</t>
  </si>
  <si>
    <t>Southern Cross Group</t>
  </si>
  <si>
    <t>Angra Partners</t>
  </si>
  <si>
    <t>12483-55</t>
  </si>
  <si>
    <t>55361-98</t>
  </si>
  <si>
    <t>Tarpon Capital</t>
  </si>
  <si>
    <t>10925-65</t>
  </si>
  <si>
    <t>51311-53</t>
  </si>
  <si>
    <t>XP Investimentos</t>
  </si>
  <si>
    <t>52902-10</t>
  </si>
  <si>
    <t>Venture Capital</t>
  </si>
  <si>
    <t>52162-93</t>
  </si>
  <si>
    <t>SoftBank Investment Advisers</t>
  </si>
  <si>
    <t>182433-16</t>
  </si>
  <si>
    <t>11474-47</t>
  </si>
  <si>
    <t>11714-68</t>
  </si>
  <si>
    <t>LATAM</t>
  </si>
  <si>
    <t>42338-08</t>
  </si>
  <si>
    <t>Aggir Ventures</t>
  </si>
  <si>
    <t>481215-16</t>
  </si>
  <si>
    <t>Lightrock</t>
  </si>
  <si>
    <t>Shift Capital</t>
  </si>
  <si>
    <t>Siguler Guff</t>
  </si>
  <si>
    <t>Axxon Group</t>
  </si>
  <si>
    <t>Chromo Invest</t>
  </si>
  <si>
    <t>Cloud9 Capital</t>
  </si>
  <si>
    <t>DNA Capital</t>
  </si>
  <si>
    <t>eB Capital</t>
  </si>
  <si>
    <t>G2D Investments</t>
  </si>
  <si>
    <t>GEF Capital</t>
  </si>
  <si>
    <t>Green Rock</t>
  </si>
  <si>
    <t>Headline</t>
  </si>
  <si>
    <t>Igah Ventures</t>
  </si>
  <si>
    <t>Invest Tech</t>
  </si>
  <si>
    <t>Kamaroopin</t>
  </si>
  <si>
    <t>Meros Capital</t>
  </si>
  <si>
    <t>Riverwood Capital</t>
  </si>
  <si>
    <t>Grupo Solum</t>
  </si>
  <si>
    <t>Spectra Investments</t>
  </si>
  <si>
    <t>x8 Investimentos</t>
  </si>
  <si>
    <t>173287-36</t>
  </si>
  <si>
    <t>227913-13</t>
  </si>
  <si>
    <t>11185-21</t>
  </si>
  <si>
    <t>11404-00</t>
  </si>
  <si>
    <t>228077-02</t>
  </si>
  <si>
    <t>503991-01</t>
  </si>
  <si>
    <t>268073-29</t>
  </si>
  <si>
    <t>56176-84</t>
  </si>
  <si>
    <t>338571-73</t>
  </si>
  <si>
    <t>399475-00</t>
  </si>
  <si>
    <t>11124-64</t>
  </si>
  <si>
    <t>442473-94</t>
  </si>
  <si>
    <t>65871-01</t>
  </si>
  <si>
    <t>484809-49</t>
  </si>
  <si>
    <t>542826-46</t>
  </si>
  <si>
    <t>Oria Capital</t>
  </si>
  <si>
    <t>124664-68</t>
  </si>
  <si>
    <t>25043-41</t>
  </si>
  <si>
    <t>114057-19</t>
  </si>
  <si>
    <t>Treecorp Investimentos</t>
  </si>
  <si>
    <t>63015-40</t>
  </si>
  <si>
    <t>467848-90</t>
  </si>
  <si>
    <t>23S Capital</t>
  </si>
  <si>
    <t>528171-76</t>
  </si>
  <si>
    <t>Votorantim</t>
  </si>
  <si>
    <t>62633-35</t>
  </si>
  <si>
    <t>Valor Capital Group</t>
  </si>
  <si>
    <t>54855-64</t>
  </si>
  <si>
    <t>Private Equity</t>
  </si>
  <si>
    <t>PE (Minoritário)</t>
  </si>
  <si>
    <t>Marcos Novoa</t>
  </si>
  <si>
    <t>Partner</t>
  </si>
  <si>
    <t>mnovoa@axxongroup.com.br</t>
  </si>
  <si>
    <t>Brazil</t>
  </si>
  <si>
    <t>https://www.linkedin.com/in/marcos-novoa-y-novoa-5086511b/</t>
  </si>
  <si>
    <t>Nadia Armelin</t>
  </si>
  <si>
    <t>nadia.armelin@aggircapital.com.br</t>
  </si>
  <si>
    <t>https://www.linkedin.com/in/n%C3%A1dia-armelin-86897929/</t>
  </si>
  <si>
    <t>Ricardo Salomão</t>
  </si>
  <si>
    <t>ricardo@greenrock.vc</t>
  </si>
  <si>
    <t>Managing Partner</t>
  </si>
  <si>
    <t>https://www.linkedin.com/in/ricardo-salomao-md-mba/</t>
  </si>
  <si>
    <t>Viviane Radiuk</t>
  </si>
  <si>
    <t>Managing Director</t>
  </si>
  <si>
    <t>vradiuk@investtech.com.br</t>
  </si>
  <si>
    <t>https://www.linkedin.com/in/viviane-radiuk/</t>
  </si>
  <si>
    <t>Piero Rosatelli</t>
  </si>
  <si>
    <t>piero@oriacapital.com.br</t>
  </si>
  <si>
    <t>https://www.linkedin.com/in/pierorosatelli/</t>
  </si>
  <si>
    <t>Pedro Melzer</t>
  </si>
  <si>
    <t>pedro@igahventures.com</t>
  </si>
  <si>
    <t>Founding Partner</t>
  </si>
  <si>
    <t>https://www.linkedin.com/in/pedro-sirotsky-melzer/</t>
  </si>
  <si>
    <t>petlin@adventinternational.com</t>
  </si>
  <si>
    <t>Patrice Etlin</t>
  </si>
  <si>
    <t>Managing Partner Brazil</t>
  </si>
  <si>
    <t>https://www.linkedin.com/in/patrice-etlin/</t>
  </si>
  <si>
    <t>Alberto Guth</t>
  </si>
  <si>
    <t>https://www.linkedin.com/in/albertoguth/</t>
  </si>
  <si>
    <t>alberto.guth@angrapartners.com.br</t>
  </si>
  <si>
    <t>technology</t>
  </si>
  <si>
    <t>information technology, energy, software, infrastructure</t>
  </si>
  <si>
    <t>information technology, business products</t>
  </si>
  <si>
    <t>ricardo.assef@23scapital.com</t>
  </si>
  <si>
    <t>Ricardo Assef</t>
  </si>
  <si>
    <t>Vice President</t>
  </si>
  <si>
    <t>https://www.linkedin.com/in/ricardo-assef-a48b09113/</t>
  </si>
  <si>
    <t>466622-65</t>
  </si>
  <si>
    <t>Brazil, United States</t>
  </si>
  <si>
    <t>497253-61</t>
  </si>
  <si>
    <t>website</t>
  </si>
  <si>
    <t>hq</t>
  </si>
  <si>
    <t>healthcare, technology, business and financial services, industrial, retail, consumer &amp; leisure</t>
  </si>
  <si>
    <t>North America, LATAM, Europe, Asia</t>
  </si>
  <si>
    <t>healthcare, pharmaceutical, wellness</t>
  </si>
  <si>
    <t>agriculture, food, logistics</t>
  </si>
  <si>
    <t>Brazil, LATAM</t>
  </si>
  <si>
    <t>information technology, healthcare, finacial services, consumer products</t>
  </si>
  <si>
    <t>Brazil, LATAM, United States</t>
  </si>
  <si>
    <t>Tiago Kretzmann</t>
  </si>
  <si>
    <t>tiago@chromoinvest.com</t>
  </si>
  <si>
    <t>https://www.linkedin.com/in/tiago-wallau-kretzmann-cga-7ab61513/</t>
  </si>
  <si>
    <t>https://www.linkedin.com/in/elaine-schulze/</t>
  </si>
  <si>
    <t>Elaine Schulze</t>
  </si>
  <si>
    <t>es@aqua.capital</t>
  </si>
  <si>
    <t>Noah Stern</t>
  </si>
  <si>
    <t>noah@c9.com.br</t>
  </si>
  <si>
    <t>https://www.linkedin.com/in/noah-stern-0456809a/</t>
  </si>
  <si>
    <t>daniel.borghi@crescera.com</t>
  </si>
  <si>
    <t>Co-CEO</t>
  </si>
  <si>
    <t>https://www.linkedin.com/in/daniel-borghi-390581/</t>
  </si>
  <si>
    <t>Daniel Borghi</t>
  </si>
  <si>
    <t>education, consumption, retail, services, healthcare, logistics, innovation, technology</t>
  </si>
  <si>
    <t>fgreve@dgf.com.br</t>
  </si>
  <si>
    <t>Frederico Greve</t>
  </si>
  <si>
    <t>https://www.linkedin.com/in/frederico-greve-79557615/</t>
  </si>
  <si>
    <t>software</t>
  </si>
  <si>
    <t>Acon</t>
  </si>
  <si>
    <t>10198-36</t>
  </si>
  <si>
    <t>Principia</t>
  </si>
  <si>
    <t>Victoria Capital Partners</t>
  </si>
  <si>
    <t>Australis Partners</t>
  </si>
  <si>
    <t>110526-40</t>
  </si>
  <si>
    <t>Enseada Family Office</t>
  </si>
  <si>
    <t>Brookfied</t>
  </si>
  <si>
    <t>Finhealth</t>
  </si>
  <si>
    <t>452765-80</t>
  </si>
  <si>
    <t>GHT4 Group</t>
  </si>
  <si>
    <t>491266-72</t>
  </si>
  <si>
    <t>Lazuli Partners</t>
  </si>
  <si>
    <t>564977-53</t>
  </si>
  <si>
    <t>53667-37</t>
  </si>
  <si>
    <t>597428-29</t>
  </si>
  <si>
    <t>10409-95</t>
  </si>
  <si>
    <t>226519-30</t>
  </si>
  <si>
    <t>dry_powder</t>
  </si>
  <si>
    <t>464183-20</t>
  </si>
  <si>
    <t>553626-28</t>
  </si>
  <si>
    <t>510424-93</t>
  </si>
  <si>
    <t>491660-29</t>
  </si>
  <si>
    <t>268420-33</t>
  </si>
  <si>
    <t>64968-22</t>
  </si>
  <si>
    <t>170483-77</t>
  </si>
  <si>
    <t>454670-29</t>
  </si>
  <si>
    <t>435832-30</t>
  </si>
  <si>
    <t>52332-76</t>
  </si>
  <si>
    <t>522165-79</t>
  </si>
  <si>
    <t>Family Office</t>
  </si>
  <si>
    <t>622804-42</t>
  </si>
  <si>
    <t>268320-61</t>
  </si>
  <si>
    <t>54834-67</t>
  </si>
  <si>
    <t>hq_country</t>
  </si>
  <si>
    <t>brazil_presence</t>
  </si>
  <si>
    <t>119915-92</t>
  </si>
  <si>
    <t>436403-35</t>
  </si>
  <si>
    <t>41337-91</t>
  </si>
  <si>
    <t>57840-76</t>
  </si>
  <si>
    <t>18862-03</t>
  </si>
  <si>
    <t>description</t>
  </si>
  <si>
    <t>10134-19</t>
  </si>
  <si>
    <t>59586-22</t>
  </si>
  <si>
    <t>55754-74</t>
  </si>
  <si>
    <t>712542-79</t>
  </si>
  <si>
    <t>460312-21</t>
  </si>
  <si>
    <t>53506-54</t>
  </si>
  <si>
    <t>107190-82</t>
  </si>
  <si>
    <t>59112-82</t>
  </si>
  <si>
    <t>11660-50</t>
  </si>
  <si>
    <t>172312-48</t>
  </si>
  <si>
    <t>13360-69</t>
  </si>
  <si>
    <t>Yes</t>
  </si>
  <si>
    <t>Virgilio Gibbon</t>
  </si>
  <si>
    <t>CEO</t>
  </si>
  <si>
    <t>virgilio.gibbon@afya.com.br</t>
  </si>
  <si>
    <t>Carlos Baron</t>
  </si>
  <si>
    <t>CFO</t>
  </si>
  <si>
    <t>cbaron@bionexo.com</t>
  </si>
  <si>
    <t>Antonio Ribeiro</t>
  </si>
  <si>
    <t>Co-Founder</t>
  </si>
  <si>
    <t>tonyr@brq.com</t>
  </si>
  <si>
    <t>Humberto Machado</t>
  </si>
  <si>
    <t> humberto.machado@conexasaude.com.br</t>
  </si>
  <si>
    <t>Vladimir Mendoza B.</t>
  </si>
  <si>
    <t>MD - LATAM</t>
  </si>
  <si>
    <t>vladimir.mendoza@dedalus.eu</t>
  </si>
  <si>
    <t>Declan Russel</t>
  </si>
  <si>
    <t>CFO - LATAM</t>
  </si>
  <si>
    <t>declan.russell@gehealthcare.com</t>
  </si>
  <si>
    <t>Waldir Bertolino</t>
  </si>
  <si>
    <t>Country Manager Brazil</t>
  </si>
  <si>
    <t>waldir.bertolino@infor.com</t>
  </si>
  <si>
    <t>Francisco Casulli</t>
  </si>
  <si>
    <t>Brazil Country Manager</t>
  </si>
  <si>
    <t>francisco.casulli@internationalsos.com</t>
  </si>
  <si>
    <t>Henrique Nixon</t>
  </si>
  <si>
    <t>Chief Strategy Officer</t>
  </si>
  <si>
    <t>henrique.nixon@libertyti.com.br</t>
  </si>
  <si>
    <t>Brian Bonner</t>
  </si>
  <si>
    <t>CFO &amp; COO</t>
  </si>
  <si>
    <t>bbbonner@merative.com</t>
  </si>
  <si>
    <t>Eduardo Calumby</t>
  </si>
  <si>
    <t>eduardo.calumby@pixeon.com</t>
  </si>
  <si>
    <t>Thierry Giraud</t>
  </si>
  <si>
    <t>CEO of Brazil Representative</t>
  </si>
  <si>
    <t>thierry.giraud@xtpg.com.br</t>
  </si>
  <si>
    <t>Felipe Calixto</t>
  </si>
  <si>
    <t> felipe.calixto@sankhya.com.br</t>
  </si>
  <si>
    <t>Gustavo Conrado</t>
  </si>
  <si>
    <t>CFO LATAM &amp; Brazil</t>
  </si>
  <si>
    <t>g.conrado@sap.com</t>
  </si>
  <si>
    <t>Carlenio Branco</t>
  </si>
  <si>
    <t>carlenio.branco@senior.com.br</t>
  </si>
  <si>
    <t>Fabrizio Signorin</t>
  </si>
  <si>
    <t>President of LATAM</t>
  </si>
  <si>
    <t>fabrizio.signorin@siemens-healthineers.com</t>
  </si>
  <si>
    <t>540911-35</t>
  </si>
  <si>
    <t>53494-57</t>
  </si>
  <si>
    <t>452727-46</t>
  </si>
  <si>
    <t>employee_count</t>
  </si>
  <si>
    <t>rgerminiano@solventum.com</t>
  </si>
  <si>
    <t>Business Head -MedSurg</t>
  </si>
  <si>
    <t>https://www.linkedin.com/in/renato-germiniano-mba-msc-0513a2148/</t>
  </si>
  <si>
    <t>Renato Germiniano</t>
  </si>
  <si>
    <t>dennis@totvs.com.br</t>
  </si>
  <si>
    <t>Dennis Herszkowicz</t>
  </si>
  <si>
    <t>https://www.linkedin.com/in/dennis-h/</t>
  </si>
  <si>
    <t>10435-69</t>
  </si>
  <si>
    <t>162223-03</t>
  </si>
  <si>
    <t>50952-07</t>
  </si>
  <si>
    <t>No</t>
  </si>
  <si>
    <t>14203-99</t>
  </si>
  <si>
    <t>10260-73</t>
  </si>
  <si>
    <t>127441-00</t>
  </si>
  <si>
    <t>Fundada em 1939, a Agiliti fornece soluções de equipamentos médicos, principalmente para locação de equipamentos especializados e cirúrgicos
A empresa também fornece serviços de saúde gerenciados no local, abrangendo programas de gestão, reprocessamento, aluguel e logística de equipamentos médicos</t>
  </si>
  <si>
    <t>A Avante Health Solutions atua como uma distribuidora e prestadora de serviços de dispositivos médicos, oferecendo instalação, serviço, reparo, locação e reforma de equipamentos médicos, cirúrgicos e de diagnóstico por imagem
Em outubro de 2024, a empresa anunciou que estava em processo de aquisição pela Stable Street Capital, um fundo de private equity americano</t>
  </si>
  <si>
    <t>Grupo especializado na distribuição internacional de produtos e serviços essenciais, com presença em 20+ países e atuando em diversos setores como saúde e outros
Realizaram diversas transações, totalizando mais de 220 aquisições desde 2004. No Brasil, adquiriram a CT Group, Hospitalia Produtos Médicos e mais recentemente a Solupack
27,000+ funcionários, receita de ~BRL 91 bi e EBITDA de ~R$ 7 bi em 2024</t>
  </si>
  <si>
    <t>A Cardinal Health atua como uma empresa de serviços e produtos de saúde, com operações nos Estados Unidos, América do Sul, Europa, Ásia e em outros mercados internacionais
A empresa opera nos segmentos farmacêutico e médico, distribuindo produtos, OTC e dispositivos para provedores de serviços de saúde</t>
  </si>
  <si>
    <t>Antes conhecida como AmerisourceBergen, oferece distribuição de produtos farmacêuticos, gestão da cadeia de suprimentos, entre outras soluções
Opera em escala global, com 1,300 localizações distribuidas em 50+ países, fornecendo soluções integradas para farmácias, hospitais, laboratórios e fabricantes
A empresa conta com 46,000+ funcionários e tem uma receita de ~R$ 1,600 bilhões com um EBITDA de ~R$ 23 bilhões</t>
  </si>
  <si>
    <t>O Direct Healthcare Group é especializado no desenvolvimento e fornecimento de equipamentos e serviços médicos, atendendo a instalações de saúde em diversos ambientes clínicos
A empresa distribui dispositivos médicos e oferece programas de locação, permitindo que estabelecimentos de saúde acessem equipamentos médicos de alta qualidade de forma temporária</t>
  </si>
  <si>
    <t>178323-22</t>
  </si>
  <si>
    <t>40424-23</t>
  </si>
  <si>
    <t>11242-00</t>
  </si>
  <si>
    <t>54692-29</t>
  </si>
  <si>
    <t>O Grupo Elfa é um dos maiores distribuidores brasileiros de medicamentos, suprimentos médicos e produtos hospitalares para ambos setores público e privado
A empresa também oferece soluções em logística, gerenciamento de estoque e otimização da cadeia de suprimentos farmacêuticos, atendendo a hospitais, clínicas e entidades governamentais</t>
  </si>
  <si>
    <t>A Henry Schein é uma fornecedora líder de produtos e serviços de saúde, especializada em suprimentos odontológicos e médicos, presente em +30 países
Em julho de 2023, a empresa adquiriu o Sistema de Implante Nacional e a CA Clear Aligner, ambas fabricantes e distribuidoras brasileiras</t>
  </si>
  <si>
    <t>A Medtronic é líder global em tecnologias médicas, especializada no desenvolvimento e fabricação de dispositivos médicos
Produtos incluem marcapassos, desfibriladores, válvulas cardíacas, stents, bombas de insulina, produtos neurovasculares, ferramentas cirúrgicas, entre outros
A empresa está 150+ países, e gera uma receita de ~R$ 161 bilhões e um EBITDA de ~R$ 43 bilhões</t>
  </si>
  <si>
    <t>A Raia Drogasil é a maior rede de farmácias do Brasil, com forte presença nacional, oferecendo varejo e distribuição de produtos
A empresa adquiriu redes regionais de farmácias e distribuidores de produtos médicos, como a 4Bio, para fortalecer sua presença no mercado e ampliar sua base de clientes
A empresa tem uma receita de ~R$ 38 bilhões e um EBITDA de ~R$ 3 bilhões</t>
  </si>
  <si>
    <t>revenue</t>
  </si>
  <si>
    <t>ebitda</t>
  </si>
  <si>
    <t>10483-75</t>
  </si>
  <si>
    <t>434450-35</t>
  </si>
  <si>
    <t>142711-66</t>
  </si>
  <si>
    <t>A Stryker fornece equipamentos médicos, instrumentos, suprimentos de consumo e dispositivos implantáveis
A empresa também oferece serviço de locação de equipamentos médicos para hospitais e instituições de saúde
Opera em +75 países e tem uma receita de ~R$ 99 bilhões e um EBITDA de ~R$ 25 bilhões</t>
  </si>
  <si>
    <t>A Viveo (Mafra Hospitalar) fornece serviços e soluções de saúde, incluindo serviços de atendimento ao paciente e distribuição de equipamentos hospitalares e laboratoriais
A empresa opera com +40 unidades operacionais e centros de distribuição distribuídos nacionalmente
A Viveo expandiu suas capacidades e presença no mercado através de aquisições no setor de saúde, incluindo empresas como a Cremer, Laborsys e Vitalab</t>
  </si>
  <si>
    <t>A Woodley Equipment Company fornece ferramentas avançadas de diagnóstico e de laboratório
Tem uma subsidiária, a Woodley Trial Solutions, que faz a locação de equipamentos médicos e laboratoriais para utilidades clínicas
A Woodley Trial Solutions opera em +150 países, fornecendo serviços que incluem o fornecimento e a manutenção de equipamentos médicos</t>
  </si>
  <si>
    <t>10574-74</t>
  </si>
  <si>
    <t>10831-42</t>
  </si>
  <si>
    <t>11534-32</t>
  </si>
  <si>
    <t>59619-34</t>
  </si>
  <si>
    <t>12229-93</t>
  </si>
  <si>
    <t>13186-81</t>
  </si>
  <si>
    <t>228381-22</t>
  </si>
  <si>
    <t>233816-50</t>
  </si>
  <si>
    <t>229563-91</t>
  </si>
  <si>
    <t>466441-30</t>
  </si>
  <si>
    <t>A Baxter é líder global no fornecimento de produtos médicos para hospitais, laboratórios e clínicas, presente em +100 países, com parques de fabricação, P&amp;D e centros de distribuição
Em 2017, a Baxter adquiriu a Clinica Nucleo, uma clínica de hemodiálise no Brasil, e em 2021 adquiriu a Hillrom, fornecedora de diversos produtos hospitalares que oferece também serviços de aluguel</t>
  </si>
  <si>
    <t>A McKesson oferece serviços de distribuição farmacêutica e médico-cirúrgica, além de soluções de locação de equipamentos médicos
Em 2014, a McKesson adquiriu a Oncoprod, uma distribuidora de equipamentos e medicamentos de alta complexidade para hospitais que foi desinvestida em 2016
A empresa tem uma receita de ~R$ 1,401 bilhões e um EBITDA de ~R$ 25 bilhões</t>
  </si>
  <si>
    <t>A Medline é uma fabricante e distribuidora de suprimentos para a área de saúde, oferecendo suprimentos médicos, como luvas de exame, tecidos, equipamentos médicos duráveis, utensílios plásticos e outros produtos descartáveis
A Medline opera em +125 países, com uma forte rede internacional de distribuição e fabricação</t>
  </si>
  <si>
    <t>A Nihon Kohden fabrica e loca equipamentos médicos eletrônicos, operando em quatro categorias: equipamentos de medição fisiológica, equipamentos de tratamento, monitores de pacientes e outros equipamentos médicos
A empresa estabeleceu uma presença global sólida, exportando produtos para +120 países</t>
  </si>
  <si>
    <t xml:space="preserve">A Owens &amp; Minor é uma empresa global de logística de saúde que fornece serviços de cadeia de suprimentos, incluindo a distribuição de suprimentos médicos e cirúrgicos
Além da distribuição, oferece serviços de gestão da cadeia de suprimentos, estoques e análise de dados operacionais
A empresa gera uma receita de ~R$ 51 bilhões e um EBITDA de ~R$ 3 bilhões </t>
  </si>
  <si>
    <t>A STERIS é uma fornecedora líder de produtos e serviços de prevenção de infecções e outros procedimentos, especializada em esterilização e tecnologias de suporte cirúrgico para hospitais
A STERIS tem uma presença global, com operações em +100 países na América do Norte, Europa, Ásia e outras regiões</t>
  </si>
  <si>
    <t>Uma das maiores empresas integradas de saúde da América Latina, seu foco é em medicina diagnóstica, também tem presença em imunização e serviços corporativos 
A empresa conta com 40 marcas próprias de laboratórios e teve uma receita de ~BRL 15 bilhões com um EBITDA de ~BRL 1.7 bilhão em 2024</t>
  </si>
  <si>
    <t>Entre as maiores operadoras de saúde verticalizadas do Brasil, com uma ampla rede própria de hospitais, clínicas e laboratórios
A empresa teve uma receita de BRL 29 bilhões com um EBITDA de ~BRL 2 bilhões em 2024</t>
  </si>
  <si>
    <t>Holding de serviços de saúde, que controla hospitais, clínicas, laboratórios e operadoras de planos de saúde em diferentes estados do Brasil
Possui 32 ativos, com 9 hospitais, mais de 1,479 leitos, 8,500 colaboradores e 13,000 médicos associados, além de duas operadoras de saúde
Registrou receita aproximada de BRL 1.7 bilhão em 2023</t>
  </si>
  <si>
    <t>Grupo hospitalar brasileiro com presença no Espírito Santo, Ceará, Tocantins, Mato Grosso, Distrito Federal e Goiás. Opera 17 hospitais, totalizando mais de 2,000 leitos A companhia já foi listada em bolsa de valores e tem o H.I.G Capital como acionista
A empresa conta com 10,000+ funcionários e teve uma receita estimada de ~BRL 2,300 bilhões com um EBITDA de BRL 399 milhões em 2024</t>
  </si>
  <si>
    <t>Entre os principais em serviços hospitalares em Minas Gerais, com atuação também em Goiás e Bahia
A empresa possui 11 ativos, incluindo hospitais, unidades de diagnóstico por imagem e laboratórios, e registrou receita aproximada de ~BRL 2.2 bilhões com EBITDA de ~BRL 400 milhões em 2024</t>
  </si>
  <si>
    <t>63240-22</t>
  </si>
  <si>
    <t>Uma das maiores redes especializadas em tratamento oncológico da América Latina, com presença em todo o Brasil. A empresa opera mais de 130 unidades, incluindo clínicas oncológicas, centros de diagnóstico e hospitais especializados. 
A companhia já teve o Goldman Sachs como acionista
Em 2024, registrou receita de aproximadamente BRL 6.2 bilhões e EBITDA de ~BRL 1.2 bilhão</t>
  </si>
  <si>
    <t>Maior grupo hospitalar do Brasil, com presença em 12 estados e no Distrito Federal. A companhia opera uma extensa rede de hospitais próprios, além de atuar em diagnóstico, oncologia, operadora de saúde e planos odontológicos 
Em 2024, registrou receita de aproximadamente BRL 55 bilhões e EBITDA de ~BRL 9.3 bilhões</t>
  </si>
  <si>
    <t>61720-30</t>
  </si>
  <si>
    <t>484711-48</t>
  </si>
  <si>
    <t>268272-37</t>
  </si>
  <si>
    <t>Brazil, Mexico, Colombia, Chile</t>
  </si>
  <si>
    <t>14147-11</t>
  </si>
  <si>
    <t>10066-15</t>
  </si>
  <si>
    <t>10849-06</t>
  </si>
  <si>
    <t>Ricardo Szlejf</t>
  </si>
  <si>
    <t>MD - Head of LATAM Real Assets</t>
  </si>
  <si>
    <t>rszlejf@cppib.com</t>
  </si>
  <si>
    <t>https://www.linkedin.com/in/ricardo-szlejf-ab71b9/</t>
  </si>
  <si>
    <t>182494-72</t>
  </si>
  <si>
    <t>53413-57</t>
  </si>
  <si>
    <t>Brazil, India, United States</t>
  </si>
  <si>
    <t>187808-23</t>
  </si>
  <si>
    <t>82766-89</t>
  </si>
  <si>
    <t>122139-73</t>
  </si>
  <si>
    <t>42132-25</t>
  </si>
  <si>
    <t>498220-75</t>
  </si>
  <si>
    <t>11987-92</t>
  </si>
  <si>
    <t>55958-32</t>
  </si>
  <si>
    <t>11404-81</t>
  </si>
  <si>
    <t>470725-84</t>
  </si>
  <si>
    <t>59323-60</t>
  </si>
  <si>
    <t>55657-00</t>
  </si>
  <si>
    <t>41095-18</t>
  </si>
  <si>
    <t>60211-45</t>
  </si>
  <si>
    <t>55567-99</t>
  </si>
  <si>
    <t>170863-39</t>
  </si>
  <si>
    <t>59932-72</t>
  </si>
  <si>
    <t>10731-52</t>
  </si>
  <si>
    <t>11195-02</t>
  </si>
  <si>
    <t>51712-39</t>
  </si>
  <si>
    <t>515797-75</t>
  </si>
  <si>
    <t>43141-42</t>
  </si>
  <si>
    <t>10355-14</t>
  </si>
  <si>
    <t>41188-60</t>
  </si>
  <si>
    <t>482825-08</t>
  </si>
  <si>
    <t>112707-37</t>
  </si>
  <si>
    <t>566029-63</t>
  </si>
  <si>
    <t>12813-67</t>
  </si>
  <si>
    <t>43084-72</t>
  </si>
  <si>
    <t>13126-33</t>
  </si>
  <si>
    <t>57246-49</t>
  </si>
  <si>
    <t>231958-36</t>
  </si>
  <si>
    <t>90178-30</t>
  </si>
  <si>
    <t>56614-42</t>
  </si>
  <si>
    <t>14389-39</t>
  </si>
  <si>
    <t>124324-57</t>
  </si>
  <si>
    <t>40766-14</t>
  </si>
  <si>
    <t>471012-85</t>
  </si>
  <si>
    <t>11613-70</t>
  </si>
  <si>
    <t>10362-34</t>
  </si>
  <si>
    <t>442930-15</t>
  </si>
  <si>
    <t>25354-54</t>
  </si>
  <si>
    <t>16436-62</t>
  </si>
  <si>
    <t>561947-86</t>
  </si>
  <si>
    <t>61183-63</t>
  </si>
  <si>
    <t>60748-48</t>
  </si>
  <si>
    <t>628746-94</t>
  </si>
  <si>
    <t>522248-86</t>
  </si>
  <si>
    <t>10932-22</t>
  </si>
  <si>
    <t>442436-77</t>
  </si>
  <si>
    <t>434510-74</t>
  </si>
  <si>
    <t>107721-19</t>
  </si>
  <si>
    <t>11489-95</t>
  </si>
  <si>
    <t>519590-17</t>
  </si>
  <si>
    <t>490967-20</t>
  </si>
  <si>
    <t>110160-01</t>
  </si>
  <si>
    <t>50934-61</t>
  </si>
  <si>
    <t>540890-02</t>
  </si>
  <si>
    <t>342064-81</t>
  </si>
  <si>
    <t>Sapore, the first Brazilian multinational in the corporate restaurant sector, serves leading enterprises in 22 states and Colombia, with ~16,000 employees, providing 1.3+ million daily meals
In October 2023, Sapore acquired a controlling share in Branco Branco (focused in third party labor provision for maintenance services), strategically positioning itself to expand its facilities division, enrich service offerings, and broaden its market presence</t>
  </si>
  <si>
    <t>Manserv is a company specialized in providing labor for industrial maintenance, dedicated to creating solutions for a variety of end-sectors, including industry, logistics, healthcare, and other segments
Its services encompass industrial maintenance, cleaning, gardening, facilities, and logistics. Beside Brazil, the company also has facilities operations in Argentina</t>
  </si>
  <si>
    <t>Smollan Group is a South African conglomerate that operates globally with over 150,000 employees, impacting 20 million shoppers annually across 85 countries.
The company provides a broad array of marketing services, with a strong focus on trade marketing, merchandising, and technology solutions to enhance retail performance
In Brazil, Smollan has a robust presence, managing 69,000 POS in 800 cities</t>
  </si>
  <si>
    <t>493770-16</t>
  </si>
  <si>
    <t>157599-82</t>
  </si>
  <si>
    <t>471065-32</t>
  </si>
  <si>
    <t>229790-80</t>
  </si>
  <si>
    <t>59087-35</t>
  </si>
  <si>
    <t>60223-51</t>
  </si>
  <si>
    <t>100704-16</t>
  </si>
  <si>
    <t>234524-44</t>
  </si>
  <si>
    <t>186770-89</t>
  </si>
  <si>
    <t>125589-61</t>
  </si>
  <si>
    <t>234526-60</t>
  </si>
  <si>
    <t>753185-08</t>
  </si>
  <si>
    <t>443161-27</t>
  </si>
  <si>
    <t>165681-01</t>
  </si>
  <si>
    <t>107188-57</t>
  </si>
  <si>
    <t>161419-87</t>
  </si>
  <si>
    <t>66339-91</t>
  </si>
  <si>
    <t>150344-38</t>
  </si>
  <si>
    <t>124958-35</t>
  </si>
  <si>
    <t>438790-96</t>
  </si>
  <si>
    <t>161506-90</t>
  </si>
  <si>
    <t>222529-24</t>
  </si>
  <si>
    <t>60401-17</t>
  </si>
  <si>
    <t>226272-16</t>
  </si>
  <si>
    <t>522679-87</t>
  </si>
  <si>
    <t>42490-90</t>
  </si>
  <si>
    <t>166370-32</t>
  </si>
  <si>
    <t>13259-35</t>
  </si>
  <si>
    <t>222460-66</t>
  </si>
  <si>
    <t>121967-83</t>
  </si>
  <si>
    <t>489170-71</t>
  </si>
  <si>
    <t>107186-86</t>
  </si>
  <si>
    <t>315183-07</t>
  </si>
  <si>
    <t>55074-25</t>
  </si>
  <si>
    <t>153231-31</t>
  </si>
  <si>
    <t>153204-58</t>
  </si>
  <si>
    <t>64398-61</t>
  </si>
  <si>
    <t>25592-68</t>
  </si>
  <si>
    <t>531320-86</t>
  </si>
  <si>
    <t>55246-78</t>
  </si>
  <si>
    <t>277218-10</t>
  </si>
  <si>
    <t>180935-38</t>
  </si>
  <si>
    <t>517445-74</t>
  </si>
  <si>
    <t>57834-82</t>
  </si>
  <si>
    <t>170909-47</t>
  </si>
  <si>
    <t>AUM</t>
  </si>
  <si>
    <t>All</t>
  </si>
  <si>
    <t>Europe, United States</t>
  </si>
  <si>
    <t>Asia, Brazil, Europe, United States</t>
  </si>
  <si>
    <t>Brazil, Chile, Colombia, Peru, Southeast Asia, Southern Europe</t>
  </si>
  <si>
    <t>Americas, Asia, Europe, United States</t>
  </si>
  <si>
    <t>Americas, India, Kenya, Nigeria, Northern Europe, United Kingdom, United States</t>
  </si>
  <si>
    <t>Americas</t>
  </si>
  <si>
    <t>Asia, Central America, Europe, Middle East, United States</t>
  </si>
  <si>
    <t>potential_buyer</t>
  </si>
  <si>
    <t>ticker</t>
  </si>
  <si>
    <t>country</t>
  </si>
  <si>
    <t>acquisition_count</t>
  </si>
  <si>
    <t>acquired_companies</t>
  </si>
  <si>
    <t>Afya</t>
  </si>
  <si>
    <t>Bionexo</t>
  </si>
  <si>
    <t>exchange</t>
  </si>
  <si>
    <t>Merative</t>
  </si>
  <si>
    <t>Cerner</t>
  </si>
  <si>
    <t>Conexa Saúde</t>
  </si>
  <si>
    <t>Mafra Hospitalar</t>
  </si>
  <si>
    <t>market_cap</t>
  </si>
  <si>
    <t>Dedalus</t>
  </si>
  <si>
    <t>www.afya.com.br</t>
  </si>
  <si>
    <t>www.bionexo.com</t>
  </si>
  <si>
    <t>www.merative.com</t>
  </si>
  <si>
    <t>www.cerner.com</t>
  </si>
  <si>
    <t>www.conexasaude.com.br</t>
  </si>
  <si>
    <t>portal.mafrahospitalar.com.br</t>
  </si>
  <si>
    <t>www.dedalus.com</t>
  </si>
  <si>
    <t>www.brq.com</t>
  </si>
  <si>
    <t>www.gehealthcare.com</t>
  </si>
  <si>
    <t>www.infor.com</t>
  </si>
  <si>
    <t>www.indracompany.com</t>
  </si>
  <si>
    <t>www.internationalsos.com</t>
  </si>
  <si>
    <t>libertyhealth.com.br</t>
  </si>
  <si>
    <t>www.pixeon.com</t>
  </si>
  <si>
    <t>www.rededorsaoluiz.com.br</t>
  </si>
  <si>
    <t>www.sage.com</t>
  </si>
  <si>
    <t>www.sankhya.com.br</t>
  </si>
  <si>
    <t>www.sap.com</t>
  </si>
  <si>
    <t>www.senior.com.br</t>
  </si>
  <si>
    <t>www.siemens-healthineers.com</t>
  </si>
  <si>
    <t>www.solventum.com</t>
  </si>
  <si>
    <t>www.totvs.com</t>
  </si>
  <si>
    <t>www.agilitihealth.com</t>
  </si>
  <si>
    <t>www.avantehs.com</t>
  </si>
  <si>
    <t>www.bunzl.com</t>
  </si>
  <si>
    <t>www.cardinalhealth.com</t>
  </si>
  <si>
    <t>www.cencora.com</t>
  </si>
  <si>
    <t>www.directhealthcaregroup.com</t>
  </si>
  <si>
    <t>www.grupoelfa.com.br</t>
  </si>
  <si>
    <t>www.henryschein.com</t>
  </si>
  <si>
    <t>www.medtronic.com</t>
  </si>
  <si>
    <t>rdsaude.com.br</t>
  </si>
  <si>
    <t>www.stryker.com</t>
  </si>
  <si>
    <t>www.woodleyequipment.com</t>
  </si>
  <si>
    <t>www.baxter.com</t>
  </si>
  <si>
    <t>www.mckesson.com</t>
  </si>
  <si>
    <t>www.medline.ca/en</t>
  </si>
  <si>
    <t>www.nihonkohden.co.jp</t>
  </si>
  <si>
    <t>www.owens-minor.com</t>
  </si>
  <si>
    <t>www.steris.com</t>
  </si>
  <si>
    <t>www.dasa3.com.br</t>
  </si>
  <si>
    <t>ri.hapvida.com.br</t>
  </si>
  <si>
    <t>www.hospitalcare.com.br</t>
  </si>
  <si>
    <t>www.korasaude.com.br</t>
  </si>
  <si>
    <t>www.materdei.com.br</t>
  </si>
  <si>
    <t>www.grupooncoclinicas.com</t>
  </si>
  <si>
    <t>www.atea.no</t>
  </si>
  <si>
    <t>www.atos.net</t>
  </si>
  <si>
    <t>www.capgemini.com</t>
  </si>
  <si>
    <t>www.ciriontechnologies.com</t>
  </si>
  <si>
    <t>www.claranet.com</t>
  </si>
  <si>
    <t>www.cognizant.com</t>
  </si>
  <si>
    <t>www.comarch.com</t>
  </si>
  <si>
    <t>www.computacenter.com</t>
  </si>
  <si>
    <t>www.dxc.com</t>
  </si>
  <si>
    <t>www.econocom.com</t>
  </si>
  <si>
    <t>www.equinix.com</t>
  </si>
  <si>
    <t>global.fujitsu/en-global</t>
  </si>
  <si>
    <t>www.globant.com</t>
  </si>
  <si>
    <t>www.green4t.com</t>
  </si>
  <si>
    <t>www.hcltech.com</t>
  </si>
  <si>
    <t>www.ibm.com</t>
  </si>
  <si>
    <t>www.infosys.com</t>
  </si>
  <si>
    <t>www.kyndryl.com</t>
  </si>
  <si>
    <t>www.logicalis.com</t>
  </si>
  <si>
    <t>www.magnasistemas.com.br</t>
  </si>
  <si>
    <t>www.nec.com</t>
  </si>
  <si>
    <t>www.nttdata.com</t>
  </si>
  <si>
    <t>www.presidio.com</t>
  </si>
  <si>
    <t>www.rws.com</t>
  </si>
  <si>
    <t>www.selbetti.com.br</t>
  </si>
  <si>
    <t>www.stefanini.com</t>
  </si>
  <si>
    <t>www.tcs.com</t>
  </si>
  <si>
    <t>www.techmahindra.com</t>
  </si>
  <si>
    <t>www.telefonicatech.com</t>
  </si>
  <si>
    <t>www.tivit.com</t>
  </si>
  <si>
    <t>unifique.com.br</t>
  </si>
  <si>
    <t>www.unisys.com</t>
  </si>
  <si>
    <t>www.wipro.com</t>
  </si>
  <si>
    <t>www.yssy.com.br</t>
  </si>
  <si>
    <t>www.adt.com</t>
  </si>
  <si>
    <t>www.g4s.com</t>
  </si>
  <si>
    <t>gocil.com.br</t>
  </si>
  <si>
    <t>www.gpssa.com.br</t>
  </si>
  <si>
    <t>www.prosegur.es</t>
  </si>
  <si>
    <t>gruposouzalima.com</t>
  </si>
  <si>
    <t>www.orsegups.com.br</t>
  </si>
  <si>
    <t>www.verisure.com</t>
  </si>
  <si>
    <t>www.verzani.com.br</t>
  </si>
  <si>
    <t>www.scaladatacenters.com</t>
  </si>
  <si>
    <t>www.simpress.com.br</t>
  </si>
  <si>
    <t>www.tp.com</t>
  </si>
  <si>
    <t>www.voke.tech</t>
  </si>
  <si>
    <t>www.smollan.com</t>
  </si>
  <si>
    <t>www.manserv.com.br</t>
  </si>
  <si>
    <t>www.sapore.com.br</t>
  </si>
  <si>
    <t>company</t>
  </si>
  <si>
    <t>Investments Buy Side Count</t>
  </si>
  <si>
    <t>Deal Ids</t>
  </si>
  <si>
    <t>Notes:</t>
  </si>
  <si>
    <t>Start quarter is always Q1 for ease</t>
  </si>
  <si>
    <t>Deal Date</t>
  </si>
  <si>
    <t>Deal Type 1</t>
  </si>
  <si>
    <t>14185-90</t>
  </si>
  <si>
    <t>62177-59</t>
  </si>
  <si>
    <t>505061-92</t>
  </si>
  <si>
    <t>597319-93</t>
  </si>
  <si>
    <t>158894-29</t>
  </si>
  <si>
    <t>466023-34</t>
  </si>
  <si>
    <t>224267-68</t>
  </si>
  <si>
    <t>336988-09</t>
  </si>
  <si>
    <t>438594-67</t>
  </si>
  <si>
    <t>59320-90</t>
  </si>
  <si>
    <t>489049-84</t>
  </si>
  <si>
    <t>161334-37</t>
  </si>
  <si>
    <t>128463-40</t>
  </si>
  <si>
    <t>135752-86</t>
  </si>
  <si>
    <t>438967-36</t>
  </si>
  <si>
    <t>593127-19</t>
  </si>
  <si>
    <t>164969-38</t>
  </si>
  <si>
    <t>436487-86</t>
  </si>
  <si>
    <t>438778-81</t>
  </si>
  <si>
    <t>462290-41</t>
  </si>
  <si>
    <t>107799-94</t>
  </si>
  <si>
    <t>223522-75</t>
  </si>
  <si>
    <t>462050-20</t>
  </si>
  <si>
    <t>163212-49</t>
  </si>
  <si>
    <t>482051-71</t>
  </si>
  <si>
    <t>471201-49</t>
  </si>
  <si>
    <t>63035-38</t>
  </si>
  <si>
    <t>433826-47</t>
  </si>
  <si>
    <t>163356-58</t>
  </si>
  <si>
    <t>55934-02</t>
  </si>
  <si>
    <t>165835-27</t>
  </si>
  <si>
    <t>60733-81</t>
  </si>
  <si>
    <t>158076-55</t>
  </si>
  <si>
    <t>59328-91</t>
  </si>
  <si>
    <t>165834-19</t>
  </si>
  <si>
    <t>510285-43</t>
  </si>
  <si>
    <t>111171-88</t>
  </si>
  <si>
    <t>234288-28</t>
  </si>
  <si>
    <t>235525-24</t>
  </si>
  <si>
    <t>59322-16</t>
  </si>
  <si>
    <t>59321-71</t>
  </si>
  <si>
    <t>153187-03</t>
  </si>
  <si>
    <t>416652-13</t>
  </si>
  <si>
    <t>157075-75</t>
  </si>
  <si>
    <t>54691-84</t>
  </si>
  <si>
    <t>59889-88</t>
  </si>
  <si>
    <t>14186-08</t>
  </si>
  <si>
    <t>64799-38</t>
  </si>
  <si>
    <t>466712-38</t>
  </si>
  <si>
    <t>608260-60</t>
  </si>
  <si>
    <t>59325-22</t>
  </si>
  <si>
    <t>65163-88</t>
  </si>
  <si>
    <t>59268-52</t>
  </si>
  <si>
    <t>98777-26</t>
  </si>
  <si>
    <t>433738-63</t>
  </si>
  <si>
    <t>494510-50</t>
  </si>
  <si>
    <t>56903-95</t>
  </si>
  <si>
    <t>164619-55</t>
  </si>
  <si>
    <t>721137-97</t>
  </si>
  <si>
    <t>182478-97</t>
  </si>
  <si>
    <t>13458-61</t>
  </si>
  <si>
    <t>163970-83</t>
  </si>
  <si>
    <t>530460-37</t>
  </si>
  <si>
    <t>61237-00</t>
  </si>
  <si>
    <t>42742-27</t>
  </si>
  <si>
    <t>164942-83</t>
  </si>
  <si>
    <t>163332-01</t>
  </si>
  <si>
    <t>151005-88</t>
  </si>
  <si>
    <t>234031-96</t>
  </si>
  <si>
    <t>165860-02</t>
  </si>
  <si>
    <t>114010-39</t>
  </si>
  <si>
    <t>59322-52</t>
  </si>
  <si>
    <t>165664-00</t>
  </si>
  <si>
    <t>59003-38</t>
  </si>
  <si>
    <t>267905-53</t>
  </si>
  <si>
    <t>99223-66</t>
  </si>
  <si>
    <t>43072-66</t>
  </si>
  <si>
    <t>41512-96</t>
  </si>
  <si>
    <t>165348-73</t>
  </si>
  <si>
    <t>184090-78</t>
  </si>
  <si>
    <t>109231-03</t>
  </si>
  <si>
    <t>463167-37</t>
  </si>
  <si>
    <t>62179-57</t>
  </si>
  <si>
    <t>665104-87</t>
  </si>
  <si>
    <t>226881-28</t>
  </si>
  <si>
    <t>165661-12</t>
  </si>
  <si>
    <t>165660-67</t>
  </si>
  <si>
    <t>165038-86</t>
  </si>
  <si>
    <t>187025-86</t>
  </si>
  <si>
    <t>343422-28</t>
  </si>
  <si>
    <t>117698-95</t>
  </si>
  <si>
    <t>160984-09</t>
  </si>
  <si>
    <t>119625-22</t>
  </si>
  <si>
    <t>512361-46</t>
  </si>
  <si>
    <t>164452-78</t>
  </si>
  <si>
    <t>465840-37</t>
  </si>
  <si>
    <t>59322-61</t>
  </si>
  <si>
    <t>164937-79</t>
  </si>
  <si>
    <t>10770-94</t>
  </si>
  <si>
    <t>59322-70</t>
  </si>
  <si>
    <t>161108-65</t>
  </si>
  <si>
    <t>42012-55</t>
  </si>
  <si>
    <t>55609-75</t>
  </si>
  <si>
    <t>157704-49</t>
  </si>
  <si>
    <t>43060-06</t>
  </si>
  <si>
    <t>156489-31</t>
  </si>
  <si>
    <t>61805-98</t>
  </si>
  <si>
    <t>234957-34</t>
  </si>
  <si>
    <t>163337-23</t>
  </si>
  <si>
    <t>97156-09</t>
  </si>
  <si>
    <t>47657-89</t>
  </si>
  <si>
    <t>471142-00</t>
  </si>
  <si>
    <t>58395-97</t>
  </si>
  <si>
    <t>156765-97</t>
  </si>
  <si>
    <t>42357-52</t>
  </si>
  <si>
    <t>150760-63</t>
  </si>
  <si>
    <t>224264-89</t>
  </si>
  <si>
    <t>517564-09</t>
  </si>
  <si>
    <t>509346-82</t>
  </si>
  <si>
    <t>152821-45</t>
  </si>
  <si>
    <t>160599-79</t>
  </si>
  <si>
    <t>234109-09</t>
  </si>
  <si>
    <t>151782-40</t>
  </si>
  <si>
    <t>97998-76</t>
  </si>
  <si>
    <t>88290-55</t>
  </si>
  <si>
    <t>100578-07</t>
  </si>
  <si>
    <t>166013-38</t>
  </si>
  <si>
    <t>513134-74</t>
  </si>
  <si>
    <t>165214-00</t>
  </si>
  <si>
    <t>267403-24</t>
  </si>
  <si>
    <t>231680-35</t>
  </si>
  <si>
    <t>462871-45</t>
  </si>
  <si>
    <t>60112-81</t>
  </si>
  <si>
    <t>343717-21</t>
  </si>
  <si>
    <t>690742-63</t>
  </si>
  <si>
    <t>165566-17</t>
  </si>
  <si>
    <t>516055-24</t>
  </si>
  <si>
    <t>59321-26</t>
  </si>
  <si>
    <t>498257-65</t>
  </si>
  <si>
    <t>597106-09</t>
  </si>
  <si>
    <t>40726-09</t>
  </si>
  <si>
    <t>168301-72</t>
  </si>
  <si>
    <t>466985-26</t>
  </si>
  <si>
    <t>327536-65</t>
  </si>
  <si>
    <t>124662-97</t>
  </si>
  <si>
    <t>231955-57</t>
  </si>
  <si>
    <t>89723-62</t>
  </si>
  <si>
    <t>169913-08</t>
  </si>
  <si>
    <t>165012-13</t>
  </si>
  <si>
    <t>100582-12</t>
  </si>
  <si>
    <t>165458-17</t>
  </si>
  <si>
    <t>41523-04</t>
  </si>
  <si>
    <t>61647-40</t>
  </si>
  <si>
    <t>161656-30</t>
  </si>
  <si>
    <t>160581-61</t>
  </si>
  <si>
    <t>54744-04</t>
  </si>
  <si>
    <t>166012-75</t>
  </si>
  <si>
    <t>121035-79</t>
  </si>
  <si>
    <t>98420-77</t>
  </si>
  <si>
    <t>542156-50</t>
  </si>
  <si>
    <t>465543-19</t>
  </si>
  <si>
    <t>165660-85</t>
  </si>
  <si>
    <t>60787-27</t>
  </si>
  <si>
    <t>40839-85</t>
  </si>
  <si>
    <t>483987-52</t>
  </si>
  <si>
    <t>131151-16</t>
  </si>
  <si>
    <t>97575-31</t>
  </si>
  <si>
    <t>161515-81</t>
  </si>
  <si>
    <t>165380-77</t>
  </si>
  <si>
    <t>43042-60</t>
  </si>
  <si>
    <t>154223-38</t>
  </si>
  <si>
    <t>59322-97</t>
  </si>
  <si>
    <t>61408-00</t>
  </si>
  <si>
    <t>99324-73</t>
  </si>
  <si>
    <t>56903-77</t>
  </si>
  <si>
    <t>10495-45</t>
  </si>
  <si>
    <t>60393-25</t>
  </si>
  <si>
    <t>470960-11</t>
  </si>
  <si>
    <t>149856-85</t>
  </si>
  <si>
    <t>470615-23</t>
  </si>
  <si>
    <t>158083-21</t>
  </si>
  <si>
    <t>157708-54</t>
  </si>
  <si>
    <t>434772-01</t>
  </si>
  <si>
    <t>628175-44</t>
  </si>
  <si>
    <t>63866-08</t>
  </si>
  <si>
    <t>40426-03</t>
  </si>
  <si>
    <t>50915-35</t>
  </si>
  <si>
    <t>528834-97</t>
  </si>
  <si>
    <t>59324-50</t>
  </si>
  <si>
    <t>52635-61</t>
  </si>
  <si>
    <t>66174-13</t>
  </si>
  <si>
    <t>226315-45</t>
  </si>
  <si>
    <t>517065-76</t>
  </si>
  <si>
    <t>42096-79</t>
  </si>
  <si>
    <t>165667-87</t>
  </si>
  <si>
    <t>164979-73</t>
  </si>
  <si>
    <t>528343-66</t>
  </si>
  <si>
    <t>160040-53</t>
  </si>
  <si>
    <t>43041-97</t>
  </si>
  <si>
    <t>164442-97</t>
  </si>
  <si>
    <t>25381-27</t>
  </si>
  <si>
    <t>84640-15</t>
  </si>
  <si>
    <t>109299-79</t>
  </si>
  <si>
    <t>491864-77</t>
  </si>
  <si>
    <t>458071-66</t>
  </si>
  <si>
    <t>52102-36</t>
  </si>
  <si>
    <t>56904-22</t>
  </si>
  <si>
    <t>491467-51</t>
  </si>
  <si>
    <t>59323-42</t>
  </si>
  <si>
    <t>267553-72</t>
  </si>
  <si>
    <t>154773-82</t>
  </si>
  <si>
    <t>53513-56</t>
  </si>
  <si>
    <t>163125-37</t>
  </si>
  <si>
    <t>454528-09</t>
  </si>
  <si>
    <t>227822-95</t>
  </si>
  <si>
    <t>165498-58</t>
  </si>
  <si>
    <t>160078-96</t>
  </si>
  <si>
    <t>12403-27</t>
  </si>
  <si>
    <t>13303-81</t>
  </si>
  <si>
    <t>434642-41</t>
  </si>
  <si>
    <t>168357-34</t>
  </si>
  <si>
    <t>183223-45</t>
  </si>
  <si>
    <t>553099-51</t>
  </si>
  <si>
    <t>107186-68</t>
  </si>
  <si>
    <t>459945-91</t>
  </si>
  <si>
    <t>434180-44</t>
  </si>
  <si>
    <t>62017-75</t>
  </si>
  <si>
    <t>62020-81</t>
  </si>
  <si>
    <t>163216-00</t>
  </si>
  <si>
    <t>268283-53</t>
  </si>
  <si>
    <t>148670-38</t>
  </si>
  <si>
    <t>537157-27</t>
  </si>
  <si>
    <t>60397-39</t>
  </si>
  <si>
    <t>182343-88</t>
  </si>
  <si>
    <t>98855-92</t>
  </si>
  <si>
    <t>154222-84</t>
  </si>
  <si>
    <t>52631-02</t>
  </si>
  <si>
    <t>58922-29</t>
  </si>
  <si>
    <t>158454-19</t>
  </si>
  <si>
    <t>541366-75</t>
  </si>
  <si>
    <t>165719-35</t>
  </si>
  <si>
    <t>230114-08</t>
  </si>
  <si>
    <t>228052-54</t>
  </si>
  <si>
    <t>41612-23</t>
  </si>
  <si>
    <t>59323-78</t>
  </si>
  <si>
    <t>126007-75</t>
  </si>
  <si>
    <t>164620-18</t>
  </si>
  <si>
    <t>59323-69</t>
  </si>
  <si>
    <t>99721-45</t>
  </si>
  <si>
    <t>165667-51</t>
  </si>
  <si>
    <t>58275-82</t>
  </si>
  <si>
    <t>12763-00</t>
  </si>
  <si>
    <t>506872-36</t>
  </si>
  <si>
    <t>55675-99</t>
  </si>
  <si>
    <t>54578-08</t>
  </si>
  <si>
    <t>62039-80</t>
  </si>
  <si>
    <t>54853-75</t>
  </si>
  <si>
    <t>59325-04</t>
  </si>
  <si>
    <t>98052-13</t>
  </si>
  <si>
    <t>97964-83</t>
  </si>
  <si>
    <t>442938-43</t>
  </si>
  <si>
    <t>114475-96</t>
  </si>
  <si>
    <t>125466-94</t>
  </si>
  <si>
    <t>597571-57</t>
  </si>
  <si>
    <t>149806-45</t>
  </si>
  <si>
    <t>62041-24</t>
  </si>
  <si>
    <t>223693-93</t>
  </si>
  <si>
    <t>107538-31</t>
  </si>
  <si>
    <t>461790-37</t>
  </si>
  <si>
    <t>150914-71</t>
  </si>
  <si>
    <t>41514-76</t>
  </si>
  <si>
    <t>165584-98</t>
  </si>
  <si>
    <t>101472-04</t>
  </si>
  <si>
    <t>235041-31</t>
  </si>
  <si>
    <t>163975-60</t>
  </si>
  <si>
    <t>14781-52</t>
  </si>
  <si>
    <t>125301-70</t>
  </si>
  <si>
    <t>164960-83</t>
  </si>
  <si>
    <t>597133-18</t>
  </si>
  <si>
    <t>154039-15</t>
  </si>
  <si>
    <t>170222-59</t>
  </si>
  <si>
    <t>470682-73</t>
  </si>
  <si>
    <t>164693-62</t>
  </si>
  <si>
    <t>65707-75</t>
  </si>
  <si>
    <t>10926-55</t>
  </si>
  <si>
    <t>234217-81</t>
  </si>
  <si>
    <t>506670-31</t>
  </si>
  <si>
    <t>483083-38</t>
  </si>
  <si>
    <t>496359-10</t>
  </si>
  <si>
    <t>40423-51</t>
  </si>
  <si>
    <t>181457-56</t>
  </si>
  <si>
    <t>41581-00</t>
  </si>
  <si>
    <t>157239-46</t>
  </si>
  <si>
    <t>500628-61</t>
  </si>
  <si>
    <t>516041-74</t>
  </si>
  <si>
    <t>548748-10</t>
  </si>
  <si>
    <t>61790-50</t>
  </si>
  <si>
    <t>529788-07</t>
  </si>
  <si>
    <t>772806-52</t>
  </si>
  <si>
    <t>228570-85</t>
  </si>
  <si>
    <t>135838-18</t>
  </si>
  <si>
    <t>50938-48</t>
  </si>
  <si>
    <t>442690-21</t>
  </si>
  <si>
    <t>100581-58</t>
  </si>
  <si>
    <t>700627-78</t>
  </si>
  <si>
    <t>59324-41</t>
  </si>
  <si>
    <t>164626-39</t>
  </si>
  <si>
    <t>442222-03</t>
  </si>
  <si>
    <t>277225-03</t>
  </si>
  <si>
    <t>166331-44</t>
  </si>
  <si>
    <t>162623-17</t>
  </si>
  <si>
    <t>592604-47</t>
  </si>
  <si>
    <t>153165-34</t>
  </si>
  <si>
    <t>135958-33</t>
  </si>
  <si>
    <t>43055-92</t>
  </si>
  <si>
    <t>521360-65</t>
  </si>
  <si>
    <t>55598-50</t>
  </si>
  <si>
    <t>50913-10</t>
  </si>
  <si>
    <t>466180-84</t>
  </si>
  <si>
    <t>51263-20</t>
  </si>
  <si>
    <t>528634-27</t>
  </si>
  <si>
    <t>159623-47</t>
  </si>
  <si>
    <t>12770-02</t>
  </si>
  <si>
    <t>42203-35</t>
  </si>
  <si>
    <t>159628-42</t>
  </si>
  <si>
    <t>152498-62</t>
  </si>
  <si>
    <t>107944-12</t>
  </si>
  <si>
    <t>489673-99</t>
  </si>
  <si>
    <t>62039-89</t>
  </si>
  <si>
    <t>162772-75</t>
  </si>
  <si>
    <t>126967-33</t>
  </si>
  <si>
    <t>165833-83</t>
  </si>
  <si>
    <t>165471-22</t>
  </si>
  <si>
    <t>158436-10</t>
  </si>
  <si>
    <t>161509-69</t>
  </si>
  <si>
    <t>165662-20</t>
  </si>
  <si>
    <t>615834-82</t>
  </si>
  <si>
    <t>459723-88</t>
  </si>
  <si>
    <t>115118-56</t>
  </si>
  <si>
    <t>40770-46</t>
  </si>
  <si>
    <t>59324-68</t>
  </si>
  <si>
    <t>462679-48</t>
  </si>
  <si>
    <t>59321-35</t>
  </si>
  <si>
    <t>99423-55</t>
  </si>
  <si>
    <t>186846-49</t>
  </si>
  <si>
    <t>61650-10</t>
  </si>
  <si>
    <t>156901-24</t>
  </si>
  <si>
    <t>121827-52</t>
  </si>
  <si>
    <t>10423-81</t>
  </si>
  <si>
    <t>265061-08</t>
  </si>
  <si>
    <t>338710-87</t>
  </si>
  <si>
    <t>59324-77</t>
  </si>
  <si>
    <t>544643-56</t>
  </si>
  <si>
    <t>165013-12</t>
  </si>
  <si>
    <t>59325-49</t>
  </si>
  <si>
    <t>277644-70</t>
  </si>
  <si>
    <t>10046-17</t>
  </si>
  <si>
    <t>497260-63</t>
  </si>
  <si>
    <t>565157-17</t>
  </si>
  <si>
    <t>463231-54</t>
  </si>
  <si>
    <t>59320-99</t>
  </si>
  <si>
    <t>156173-05</t>
  </si>
  <si>
    <t>565246-54</t>
  </si>
  <si>
    <t>465278-50</t>
  </si>
  <si>
    <t>165551-32</t>
  </si>
  <si>
    <t>126354-61</t>
  </si>
  <si>
    <t>180371-44</t>
  </si>
  <si>
    <t>233198-56</t>
  </si>
  <si>
    <t>443189-62</t>
  </si>
  <si>
    <t>553156-30</t>
  </si>
  <si>
    <t>165123-91</t>
  </si>
  <si>
    <t>187645-42</t>
  </si>
  <si>
    <t>155263-42</t>
  </si>
  <si>
    <t>121795-57</t>
  </si>
  <si>
    <t>59321-62</t>
  </si>
  <si>
    <t>51001-84</t>
  </si>
  <si>
    <t>164958-76</t>
  </si>
  <si>
    <t>161724-25</t>
  </si>
  <si>
    <t>14532-94</t>
  </si>
  <si>
    <t>60415-39</t>
  </si>
  <si>
    <t>125488-45</t>
  </si>
  <si>
    <t>231229-00</t>
  </si>
  <si>
    <t>223386-22</t>
  </si>
  <si>
    <t>466723-54</t>
  </si>
  <si>
    <t>165718-54</t>
  </si>
  <si>
    <t>164997-01</t>
  </si>
  <si>
    <t>59052-79</t>
  </si>
  <si>
    <t>14185-99</t>
  </si>
  <si>
    <t>14389-03</t>
  </si>
  <si>
    <t>165662-11</t>
  </si>
  <si>
    <t>466985-71</t>
  </si>
  <si>
    <t>158092-21</t>
  </si>
  <si>
    <t>532530-37</t>
  </si>
  <si>
    <t>43079-14</t>
  </si>
  <si>
    <t>164939-23</t>
  </si>
  <si>
    <t>125590-69</t>
  </si>
  <si>
    <t>266136-67</t>
  </si>
  <si>
    <t>163034-92</t>
  </si>
  <si>
    <t>86989-87</t>
  </si>
  <si>
    <t>153901-90</t>
  </si>
  <si>
    <t>157242-88</t>
  </si>
  <si>
    <t>66018-07</t>
  </si>
  <si>
    <t>104338-90</t>
  </si>
  <si>
    <t>59323-87</t>
  </si>
  <si>
    <t>154831-87</t>
  </si>
  <si>
    <t>165663-37</t>
  </si>
  <si>
    <t>57093-58</t>
  </si>
  <si>
    <t>57080-35</t>
  </si>
  <si>
    <t>165346-48</t>
  </si>
  <si>
    <t>155419-75</t>
  </si>
  <si>
    <t>59325-13</t>
  </si>
  <si>
    <t>431675-65</t>
  </si>
  <si>
    <t>101643-04</t>
  </si>
  <si>
    <t>160980-40</t>
  </si>
  <si>
    <t>159242-95</t>
  </si>
  <si>
    <t>53381-53</t>
  </si>
  <si>
    <t>596775-16</t>
  </si>
  <si>
    <t>431638-75</t>
  </si>
  <si>
    <t>181473-94</t>
  </si>
  <si>
    <t>62160-94</t>
  </si>
  <si>
    <t>164466-55</t>
  </si>
  <si>
    <t>59321-89</t>
  </si>
  <si>
    <t>515723-86</t>
  </si>
  <si>
    <t>109195-03</t>
  </si>
  <si>
    <t>470780-74</t>
  </si>
  <si>
    <t>163270-90</t>
  </si>
  <si>
    <t>164952-19</t>
  </si>
  <si>
    <t>158197-33</t>
  </si>
  <si>
    <t>99794-08</t>
  </si>
  <si>
    <t>399569-77</t>
  </si>
  <si>
    <t>55813-33</t>
  </si>
  <si>
    <t>327526-57</t>
  </si>
  <si>
    <t>153010-63</t>
  </si>
  <si>
    <t>41523-94</t>
  </si>
  <si>
    <t>125561-53</t>
  </si>
  <si>
    <t>153127-90</t>
  </si>
  <si>
    <t>439078-06</t>
  </si>
  <si>
    <t>99894-16</t>
  </si>
  <si>
    <t>60962-86</t>
  </si>
  <si>
    <t>600473-71</t>
  </si>
  <si>
    <t>60316-84</t>
  </si>
  <si>
    <t>636015-43</t>
  </si>
  <si>
    <t>97782-40</t>
  </si>
  <si>
    <t>234886-42</t>
  </si>
  <si>
    <t>454909-87</t>
  </si>
  <si>
    <t>234853-66</t>
  </si>
  <si>
    <t>229196-62</t>
  </si>
  <si>
    <t>158444-20</t>
  </si>
  <si>
    <t>179916-67</t>
  </si>
  <si>
    <t>59324-86</t>
  </si>
  <si>
    <t>459173-44</t>
  </si>
  <si>
    <t>112793-05</t>
  </si>
  <si>
    <t>157868-11</t>
  </si>
  <si>
    <t>160596-46</t>
  </si>
  <si>
    <t>182574-10</t>
  </si>
  <si>
    <t>92916-64</t>
  </si>
  <si>
    <t>157248-82</t>
  </si>
  <si>
    <t>152764-48</t>
  </si>
  <si>
    <t>115612-93</t>
  </si>
  <si>
    <t>163194-58</t>
  </si>
  <si>
    <t>170685-91</t>
  </si>
  <si>
    <t>154055-35</t>
  </si>
  <si>
    <t>158946-04</t>
  </si>
  <si>
    <t>58999-51</t>
  </si>
  <si>
    <t>59052-97</t>
  </si>
  <si>
    <t>41510-44</t>
  </si>
  <si>
    <t>165718-90</t>
  </si>
  <si>
    <t>235006-48</t>
  </si>
  <si>
    <t>182078-20</t>
  </si>
  <si>
    <t>161725-42</t>
  </si>
  <si>
    <t>443016-46</t>
  </si>
  <si>
    <t>231207-31</t>
  </si>
  <si>
    <t>165660-49</t>
  </si>
  <si>
    <t>233674-66</t>
  </si>
  <si>
    <t>640234-90</t>
  </si>
  <si>
    <t>54240-13</t>
  </si>
  <si>
    <t>515720-53</t>
  </si>
  <si>
    <t>158094-46</t>
  </si>
  <si>
    <t>165081-52</t>
  </si>
  <si>
    <t>338690-62</t>
  </si>
  <si>
    <t>264458-98</t>
  </si>
  <si>
    <t>166918-33</t>
  </si>
  <si>
    <t>59322-43</t>
  </si>
  <si>
    <t>160982-56</t>
  </si>
  <si>
    <t>596201-32</t>
  </si>
  <si>
    <t>161034-67</t>
  </si>
  <si>
    <t>31316-68</t>
  </si>
  <si>
    <t>157392-19</t>
  </si>
  <si>
    <t>123496-84</t>
  </si>
  <si>
    <t>165076-57</t>
  </si>
  <si>
    <t>165549-52</t>
  </si>
  <si>
    <t>157680-91</t>
  </si>
  <si>
    <t>91718-56</t>
  </si>
  <si>
    <t>151782-58</t>
  </si>
  <si>
    <t>165503-62</t>
  </si>
  <si>
    <t>167415-13</t>
  </si>
  <si>
    <t>170574-40</t>
  </si>
  <si>
    <t>160458-13</t>
  </si>
  <si>
    <t>163136-35</t>
  </si>
  <si>
    <t>182488-69</t>
  </si>
  <si>
    <t>233278-39</t>
  </si>
  <si>
    <t>126157-51</t>
  </si>
  <si>
    <t>43308-10</t>
  </si>
  <si>
    <t>162020-17</t>
  </si>
  <si>
    <t>544304-98</t>
  </si>
  <si>
    <t>151586-02</t>
  </si>
  <si>
    <t>221469-49</t>
  </si>
  <si>
    <t>59322-25</t>
  </si>
  <si>
    <t>57093-76</t>
  </si>
  <si>
    <t>57093-40</t>
  </si>
  <si>
    <t>59323-15</t>
  </si>
  <si>
    <t>454233-88</t>
  </si>
  <si>
    <t>163996-66</t>
  </si>
  <si>
    <t>63749-17</t>
  </si>
  <si>
    <t>157723-30</t>
  </si>
  <si>
    <t>277909-03</t>
  </si>
  <si>
    <t>60046-75</t>
  </si>
  <si>
    <t>51010-93</t>
  </si>
  <si>
    <t>51717-61</t>
  </si>
  <si>
    <t>99520-12</t>
  </si>
  <si>
    <t>458086-15</t>
  </si>
  <si>
    <t>110294-65</t>
  </si>
  <si>
    <t>489504-25</t>
  </si>
  <si>
    <t>267332-23</t>
  </si>
  <si>
    <t>62311-60</t>
  </si>
  <si>
    <t>529227-64</t>
  </si>
  <si>
    <t>155352-16</t>
  </si>
  <si>
    <t>433236-25</t>
  </si>
  <si>
    <t>61450-84</t>
  </si>
  <si>
    <t>182328-04</t>
  </si>
  <si>
    <t>99160-39</t>
  </si>
  <si>
    <t>264855-97</t>
  </si>
  <si>
    <t>495609-94</t>
  </si>
  <si>
    <t>157816-72</t>
  </si>
  <si>
    <t>164941-57</t>
  </si>
  <si>
    <t>529184-80</t>
  </si>
  <si>
    <t>234634-42</t>
  </si>
  <si>
    <t>463214-44</t>
  </si>
  <si>
    <t>160990-03</t>
  </si>
  <si>
    <t>124137-28</t>
  </si>
  <si>
    <t>59321-98</t>
  </si>
  <si>
    <t>164968-03</t>
  </si>
  <si>
    <t>59323-51</t>
  </si>
  <si>
    <t>43567-39</t>
  </si>
  <si>
    <t>61183-99</t>
  </si>
  <si>
    <t>462645-37</t>
  </si>
  <si>
    <t>59321-44</t>
  </si>
  <si>
    <t>264333-43</t>
  </si>
  <si>
    <t>66328-48</t>
  </si>
  <si>
    <t>164996-02</t>
  </si>
  <si>
    <t>151601-32</t>
  </si>
  <si>
    <t>151601-41</t>
  </si>
  <si>
    <t>41966-56</t>
  </si>
  <si>
    <t>41966-65</t>
  </si>
  <si>
    <t>41395-33</t>
  </si>
  <si>
    <t>740786-59</t>
  </si>
  <si>
    <t>164952-73</t>
  </si>
  <si>
    <t>51485-86</t>
  </si>
  <si>
    <t>167940-28</t>
  </si>
  <si>
    <t>156544-57</t>
  </si>
  <si>
    <t>158045-86</t>
  </si>
  <si>
    <t>168448-96</t>
  </si>
  <si>
    <t>233963-83</t>
  </si>
  <si>
    <t>41966-74</t>
  </si>
  <si>
    <t>501803-11</t>
  </si>
  <si>
    <t>168681-88</t>
  </si>
  <si>
    <t>53945-38</t>
  </si>
  <si>
    <t>489786-85</t>
  </si>
  <si>
    <t>124083-28</t>
  </si>
  <si>
    <t>98480-80</t>
  </si>
  <si>
    <t>233677-18</t>
  </si>
  <si>
    <t>268298-29</t>
  </si>
  <si>
    <t>163886-14</t>
  </si>
  <si>
    <t>109468-18</t>
  </si>
  <si>
    <t>467250-94</t>
  </si>
  <si>
    <t>228760-30</t>
  </si>
  <si>
    <t>164940-49</t>
  </si>
  <si>
    <t>59325-31</t>
  </si>
  <si>
    <t>166501-27</t>
  </si>
  <si>
    <t>165421-63</t>
  </si>
  <si>
    <t>65420-20</t>
  </si>
  <si>
    <t>122174-74</t>
  </si>
  <si>
    <t>43567-12</t>
  </si>
  <si>
    <t>158321-80</t>
  </si>
  <si>
    <t>41519-62</t>
  </si>
  <si>
    <t>41513-32</t>
  </si>
  <si>
    <t>164513-62</t>
  </si>
  <si>
    <t>501208-48</t>
  </si>
  <si>
    <t>497945-26</t>
  </si>
  <si>
    <t>154983-61</t>
  </si>
  <si>
    <t>343509-67</t>
  </si>
  <si>
    <t>13196-71</t>
  </si>
  <si>
    <t>153764-47</t>
  </si>
  <si>
    <t>58968-46</t>
  </si>
  <si>
    <t>158945-68</t>
  </si>
  <si>
    <t>62040-43</t>
  </si>
  <si>
    <t>498292-39</t>
  </si>
  <si>
    <t>170583-22</t>
  </si>
  <si>
    <t>58968-01</t>
  </si>
  <si>
    <t>165501-37</t>
  </si>
  <si>
    <t>62870-05</t>
  </si>
  <si>
    <t>267694-66</t>
  </si>
  <si>
    <t>343143-10</t>
  </si>
  <si>
    <t>266020-30</t>
  </si>
  <si>
    <t>599964-67</t>
  </si>
  <si>
    <t>267815-17</t>
  </si>
  <si>
    <t>124322-05</t>
  </si>
  <si>
    <t>151782-49</t>
  </si>
  <si>
    <t>152826-49</t>
  </si>
  <si>
    <t>52938-91</t>
  </si>
  <si>
    <t>155873-80</t>
  </si>
  <si>
    <t>165144-52</t>
  </si>
  <si>
    <t>155263-78</t>
  </si>
  <si>
    <t>151295-68</t>
  </si>
  <si>
    <t>54251-83</t>
  </si>
  <si>
    <t>601896-25</t>
  </si>
  <si>
    <t>124907-14</t>
  </si>
  <si>
    <t>60835-78</t>
  </si>
  <si>
    <t>226313-74</t>
  </si>
  <si>
    <t>482696-29</t>
  </si>
  <si>
    <t>166608-82</t>
  </si>
  <si>
    <t>170892-37</t>
  </si>
  <si>
    <t>123498-28</t>
  </si>
  <si>
    <t>149565-25</t>
  </si>
  <si>
    <t>59325-40</t>
  </si>
  <si>
    <t>169699-78</t>
  </si>
  <si>
    <t>169745-86</t>
  </si>
  <si>
    <t>156547-63</t>
  </si>
  <si>
    <t>150480-19</t>
  </si>
  <si>
    <t>163288-27</t>
  </si>
  <si>
    <t>165660-76</t>
  </si>
  <si>
    <t>232224-49</t>
  </si>
  <si>
    <t>163651-51</t>
  </si>
  <si>
    <t>12444-13</t>
  </si>
  <si>
    <t>103477-96</t>
  </si>
  <si>
    <t>56904-04</t>
  </si>
  <si>
    <t>342018-73</t>
  </si>
  <si>
    <t>www.4bio.com.br</t>
  </si>
  <si>
    <t>www.accamargo.org.br</t>
  </si>
  <si>
    <t>www.grupoabril.com.br</t>
  </si>
  <si>
    <t>www.acecoti.com</t>
  </si>
  <si>
    <t>www.acelen.com.br</t>
  </si>
  <si>
    <t>www.ache.com.br</t>
  </si>
  <si>
    <t>www.avb.com.br</t>
  </si>
  <si>
    <t>www.villares.com.br</t>
  </si>
  <si>
    <t>www.actdigital.com</t>
  </si>
  <si>
    <t>www.adria.com.br</t>
  </si>
  <si>
    <t>www.adtalembrasil.com.br</t>
  </si>
  <si>
    <t>www.aerisenergy.com.br</t>
  </si>
  <si>
    <t>www.aesbrasil.com.br</t>
  </si>
  <si>
    <t>www.aessul.com.br</t>
  </si>
  <si>
    <t>www.affinia.com.br</t>
  </si>
  <si>
    <t>www.loducca.com.br</t>
  </si>
  <si>
    <t>ri.agibank.com.br</t>
  </si>
  <si>
    <t>www.agiscorretora.com.br</t>
  </si>
  <si>
    <t>www.agraria.com.br</t>
  </si>
  <si>
    <t>www.agribrasil.net</t>
  </si>
  <si>
    <t>www.agricolafamosa.com.br</t>
  </si>
  <si>
    <t>www.agroamazonia.com.br</t>
  </si>
  <si>
    <t>www.agro100.com.br</t>
  </si>
  <si>
    <t>www.agrogalaxy.com.br</t>
  </si>
  <si>
    <t>www.amaggi.com.br</t>
  </si>
  <si>
    <t>www.akadseguros.com.br</t>
  </si>
  <si>
    <t>www.aldo.com.br</t>
  </si>
  <si>
    <t>www2.ale.com.br</t>
  </si>
  <si>
    <t>algartech.com</t>
  </si>
  <si>
    <t>loja.algar.com.br</t>
  </si>
  <si>
    <t>www.alianscesonae.com.br</t>
  </si>
  <si>
    <t>www.ri.rumolog.com</t>
  </si>
  <si>
    <t>www.allianca.com</t>
  </si>
  <si>
    <t>www.alliedbrasil.com.br</t>
  </si>
  <si>
    <t>www.almeidajunior.com.br</t>
  </si>
  <si>
    <t>www.alpargatas.com.br</t>
  </si>
  <si>
    <t>www.alternate.com.br</t>
  </si>
  <si>
    <t>www.alupar.com.br</t>
  </si>
  <si>
    <t>www.alvoradanet.com.br</t>
  </si>
  <si>
    <t>www.ambev.com.br</t>
  </si>
  <si>
    <t>ir-response.ambipar.com</t>
  </si>
  <si>
    <t>www.ambipar.com</t>
  </si>
  <si>
    <t>www.rumoall.com</t>
  </si>
  <si>
    <t>www.americanas.com.br</t>
  </si>
  <si>
    <t>www.amil.com.br</t>
  </si>
  <si>
    <t>www.ampla.com</t>
  </si>
  <si>
    <t>www.angeloni.com.br</t>
  </si>
  <si>
    <t>www.anhanguera.com</t>
  </si>
  <si>
    <t>www.animaeducacao.com.br</t>
  </si>
  <si>
    <t>www.arcoeducacao.com.br</t>
  </si>
  <si>
    <t>www.armac.com.br</t>
  </si>
  <si>
    <t>www.artemyn.com</t>
  </si>
  <si>
    <t>www.arteris.com.br</t>
  </si>
  <si>
    <t>www.ascenty.com</t>
  </si>
  <si>
    <t>www.atlanticnickel.com</t>
  </si>
  <si>
    <t>www.ahi.com.br</t>
  </si>
  <si>
    <t>www.atvos.com</t>
  </si>
  <si>
    <t>www.aurenenergia.com.br</t>
  </si>
  <si>
    <t>www.australholding.com</t>
  </si>
  <si>
    <t>www.autometal.com.br</t>
  </si>
  <si>
    <t>www.voeazul.com.br</t>
  </si>
  <si>
    <t>ri.azzas2154.com.br</t>
  </si>
  <si>
    <t>www.b2list.com.br</t>
  </si>
  <si>
    <t>ri.americanas.com</t>
  </si>
  <si>
    <t>www.b3.com.br</t>
  </si>
  <si>
    <t>www.abcbrasil.com.br</t>
  </si>
  <si>
    <t>www.bancobmg.com.br</t>
  </si>
  <si>
    <t>www.bv.com.br</t>
  </si>
  <si>
    <t>www.c6bank.com.br</t>
  </si>
  <si>
    <t>www.bcsul.com.br</t>
  </si>
  <si>
    <t>novo.brb.com.br</t>
  </si>
  <si>
    <t>www.bb.com.br</t>
  </si>
  <si>
    <t>www.banestes.com.br</t>
  </si>
  <si>
    <t>www.bnb.gov.br</t>
  </si>
  <si>
    <t>inter.co</t>
  </si>
  <si>
    <t>www.bancopan.com.br</t>
  </si>
  <si>
    <t>www.santander.com.br</t>
  </si>
  <si>
    <t>www.banco.bradesco</t>
  </si>
  <si>
    <t>www.banpara.b.br</t>
  </si>
  <si>
    <t>www.batbrasil.com</t>
  </si>
  <si>
    <t>www.bbseguridaderi.com.br</t>
  </si>
  <si>
    <t>www.bbmlogistica.com.br</t>
  </si>
  <si>
    <t>www.bancoamazonia.com.br</t>
  </si>
  <si>
    <t>www.banrisul.com.br</t>
  </si>
  <si>
    <t>www.nossacaixa.com.br</t>
  </si>
  <si>
    <t>www.belagricola.com.br</t>
  </si>
  <si>
    <t>www.bembrasil.ind.br</t>
  </si>
  <si>
    <t>bemobi.com</t>
  </si>
  <si>
    <t>www.beontag.com</t>
  </si>
  <si>
    <t>www.grupobertin.com.br</t>
  </si>
  <si>
    <t>www.binatural.com.br</t>
  </si>
  <si>
    <t>www.biolabfarma.com.br</t>
  </si>
  <si>
    <t>www.biosev.com</t>
  </si>
  <si>
    <t>www.blau.com</t>
  </si>
  <si>
    <t>www.boasafrasementes.com.br</t>
  </si>
  <si>
    <t>www.bombril.com.br</t>
  </si>
  <si>
    <t>www.bovespaholding.com.br</t>
  </si>
  <si>
    <t>www.brmalls.com.br</t>
  </si>
  <si>
    <t>bradespar.bradesco/inicio</t>
  </si>
  <si>
    <t>www.brasilkirin.com.br</t>
  </si>
  <si>
    <t>www.brasiltelecom.com.br</t>
  </si>
  <si>
    <t>ri.brasil-agro.com</t>
  </si>
  <si>
    <t>www.brasilcap.com.br</t>
  </si>
  <si>
    <t>www.braskem.com.br</t>
  </si>
  <si>
    <t>www.brastec-group.com</t>
  </si>
  <si>
    <t>www.brasvending.com.br</t>
  </si>
  <si>
    <t>ri.bravaenergia.com</t>
  </si>
  <si>
    <t>www.bretas.com.br</t>
  </si>
  <si>
    <t>www.brf-global.com</t>
  </si>
  <si>
    <t>ri.brisanet.com.br</t>
  </si>
  <si>
    <t>www.brkambiental.com.br</t>
  </si>
  <si>
    <t>www.bsbios.com</t>
  </si>
  <si>
    <t>www.btgpactual.com</t>
  </si>
  <si>
    <t>www.bunge.com.br</t>
  </si>
  <si>
    <t>www.cvale.com.br</t>
  </si>
  <si>
    <t>www.cacaushow.com.br</t>
  </si>
  <si>
    <t>www.caixaseguradora.com.br</t>
  </si>
  <si>
    <t>www.caixaseguridade.com.br</t>
  </si>
  <si>
    <t>www.ccdi.com.br</t>
  </si>
  <si>
    <t>www.camargocorrea.com.br</t>
  </si>
  <si>
    <t>www.camera.ind.br</t>
  </si>
  <si>
    <t>www.camilalimentos.com.br</t>
  </si>
  <si>
    <t>www.canalrural.com.br</t>
  </si>
  <si>
    <t>www.cantu.inc</t>
  </si>
  <si>
    <t>www.careplus.com.br</t>
  </si>
  <si>
    <t>www.sjcbioenergia.com.br</t>
  </si>
  <si>
    <t>www.casadoadubo.com.br</t>
  </si>
  <si>
    <t>www.casamineira.com.br</t>
  </si>
  <si>
    <t>www.br.ccb.com</t>
  </si>
  <si>
    <t>www.cea.com.br</t>
  </si>
  <si>
    <t>www.cedroparticipacoes.com</t>
  </si>
  <si>
    <t>www.irani.com.br</t>
  </si>
  <si>
    <t>www.celesc.com.br</t>
  </si>
  <si>
    <t>www.cerradinhobio.com.br</t>
  </si>
  <si>
    <t>www.cetip.com.br</t>
  </si>
  <si>
    <t>www.cggtrading.com</t>
  </si>
  <si>
    <t>www.chandon.com.br</t>
  </si>
  <si>
    <t>www.cheap2ship.com</t>
  </si>
  <si>
    <t>www.chefdebuteco.com.br</t>
  </si>
  <si>
    <t>www.ctgbr.com.br</t>
  </si>
  <si>
    <t>www.ciandt.com</t>
  </si>
  <si>
    <t>www.cacique.com.br</t>
  </si>
  <si>
    <t>www.casan.com.br</t>
  </si>
  <si>
    <t>www.ferbasa.com.br</t>
  </si>
  <si>
    <t>www.cemig.com.br</t>
  </si>
  <si>
    <t>www.ciahering.com.br</t>
  </si>
  <si>
    <t>www.cibrafertil.com.br</t>
  </si>
  <si>
    <t>www.cielo.com.br</t>
  </si>
  <si>
    <t>www.cjselecta.com.br</t>
  </si>
  <si>
    <t>www.claro.com.br</t>
  </si>
  <si>
    <t>www.cloudwalk.io</t>
  </si>
  <si>
    <t>coamo.com.br</t>
  </si>
  <si>
    <t>www.cobasi.com.br</t>
  </si>
  <si>
    <t>www.coelba.com.br</t>
  </si>
  <si>
    <t>www.coelce.com.br</t>
  </si>
  <si>
    <t>www.cogna.com.br</t>
  </si>
  <si>
    <t>www.commcor.com.br</t>
  </si>
  <si>
    <t>www.cba.com.br</t>
  </si>
  <si>
    <t>www.cbmm.com</t>
  </si>
  <si>
    <t>www.bebidasipiranga.com.br</t>
  </si>
  <si>
    <t>www.ri.comgas.com.br</t>
  </si>
  <si>
    <t>ri.sabesp.com.br</t>
  </si>
  <si>
    <t>www.celpe.com.br</t>
  </si>
  <si>
    <t>www.cesp.com.br</t>
  </si>
  <si>
    <t>www.cemar-ma.com.br</t>
  </si>
  <si>
    <t>www.cmaa.ind.br</t>
  </si>
  <si>
    <t>www.providencia.com.br</t>
  </si>
  <si>
    <t>www.csn.com.br</t>
  </si>
  <si>
    <t>www.compassbr.com</t>
  </si>
  <si>
    <t>www.produquimica.com.br</t>
  </si>
  <si>
    <t>www.compass.uol</t>
  </si>
  <si>
    <t>www.produtosquero.com.br</t>
  </si>
  <si>
    <t>www.embracon.com.br</t>
  </si>
  <si>
    <t>construcap.com.br</t>
  </si>
  <si>
    <t>www.dicico.com.br</t>
  </si>
  <si>
    <t>www.tenda.com</t>
  </si>
  <si>
    <t>www.coomex.com.br</t>
  </si>
  <si>
    <t>www.copasa.com.br</t>
  </si>
  <si>
    <t>www.copel.com</t>
  </si>
  <si>
    <t>www.copersucar.com.br</t>
  </si>
  <si>
    <t>www.corpflex.com.br</t>
  </si>
  <si>
    <t>www.corsan.com.br</t>
  </si>
  <si>
    <t>www.cosan.com.br</t>
  </si>
  <si>
    <t>servicos.cosern.com.br</t>
  </si>
  <si>
    <t>www.cotrijal.com.br</t>
  </si>
  <si>
    <t>www.cpeletronica.com</t>
  </si>
  <si>
    <t>www.cpfl.com.br</t>
  </si>
  <si>
    <t>www.cpflrenovaveis.com.br</t>
  </si>
  <si>
    <t>www.cpmbraxis.com</t>
  </si>
  <si>
    <t>www.creditas.com</t>
  </si>
  <si>
    <t>www.cristalia.com.br</t>
  </si>
  <si>
    <t>www.cruzeirodosul.edu.br</t>
  </si>
  <si>
    <t>ri.csnmineracao.com.br</t>
  </si>
  <si>
    <t>www.cury.net</t>
  </si>
  <si>
    <t>www.cvccorp.com.br</t>
  </si>
  <si>
    <t>www.lebiscuit.com.br</t>
  </si>
  <si>
    <t>www.cyma.com.br</t>
  </si>
  <si>
    <t>www.cyrela.com.br</t>
  </si>
  <si>
    <t>www.d1000varejofarma.com.br</t>
  </si>
  <si>
    <t>www.dpabrasil.com.br</t>
  </si>
  <si>
    <t>www.danica.com.br</t>
  </si>
  <si>
    <t>www.decolar.com</t>
  </si>
  <si>
    <t>www.deltaconstrucao.com.br</t>
  </si>
  <si>
    <t>www.desktop.com.br</t>
  </si>
  <si>
    <t>www.dex.co</t>
  </si>
  <si>
    <t>www.dexxos.com.br</t>
  </si>
  <si>
    <t>www.cce.com.br</t>
  </si>
  <si>
    <t>www.grupodimed.com.br</t>
  </si>
  <si>
    <t>direcional.com.br</t>
  </si>
  <si>
    <t>www.drogariasbigben.com.br</t>
  </si>
  <si>
    <t>www.dixietoga.com.br</t>
  </si>
  <si>
    <t>www.vocedm.com.br</t>
  </si>
  <si>
    <t>www.dori.com.br</t>
  </si>
  <si>
    <t>www.dpaschoal.com.br</t>
  </si>
  <si>
    <t>www.drogariastamoio.com.br</t>
  </si>
  <si>
    <t>www.dtidigital.com.br</t>
  </si>
  <si>
    <t>www.duasrodas.com</t>
  </si>
  <si>
    <t>www.dudalina.com.br</t>
  </si>
  <si>
    <t>www.dufrysouthamerica.com</t>
  </si>
  <si>
    <t>www.eataly.com.br</t>
  </si>
  <si>
    <t>www.eatsforyou.com.br</t>
  </si>
  <si>
    <t>www.ecorodovias.com.br</t>
  </si>
  <si>
    <t>www.edenred.com.br</t>
  </si>
  <si>
    <t>www.edp.com.br</t>
  </si>
  <si>
    <t>www.eldoradobrasil.com.br</t>
  </si>
  <si>
    <t>www.elekeiroz.com.br</t>
  </si>
  <si>
    <t>www.elektro.com.br</t>
  </si>
  <si>
    <t>www.eletrobras.com</t>
  </si>
  <si>
    <t>www.eletromidia.com.br</t>
  </si>
  <si>
    <t>www.eliane.com</t>
  </si>
  <si>
    <t>www.elitesoft.com.br</t>
  </si>
  <si>
    <t>www.eluma.com.br</t>
  </si>
  <si>
    <t>www.embare.com.br</t>
  </si>
  <si>
    <t>www.embraco.com</t>
  </si>
  <si>
    <t>www.embraer.com</t>
  </si>
  <si>
    <t>www.embratel.com.br</t>
  </si>
  <si>
    <t>www.paguemenos.com.br</t>
  </si>
  <si>
    <t>www.ecbsa.com.br</t>
  </si>
  <si>
    <t>www.ems.com.br</t>
  </si>
  <si>
    <t>www.enauta.com.br</t>
  </si>
  <si>
    <t>www.eneldistribuicaosp.com.br</t>
  </si>
  <si>
    <t>www.energisa.com.br</t>
  </si>
  <si>
    <t>www.cemat.com.br</t>
  </si>
  <si>
    <t>www.eneva.com.br</t>
  </si>
  <si>
    <t>www.engie.com.br</t>
  </si>
  <si>
    <t>www.epoc.com.br</t>
  </si>
  <si>
    <t>www.equatorialenergia.com.br</t>
  </si>
  <si>
    <t>www.celpa.com.br</t>
  </si>
  <si>
    <t>www.estapar.com.br</t>
  </si>
  <si>
    <t>www.estre.com.br</t>
  </si>
  <si>
    <t>www.eternit.com.br</t>
  </si>
  <si>
    <t>www.eucatex.com.br</t>
  </si>
  <si>
    <t>www.eurofarma.com</t>
  </si>
  <si>
    <t>www.even.com.br</t>
  </si>
  <si>
    <t>www.even3.com.br</t>
  </si>
  <si>
    <t>www.evora.com</t>
  </si>
  <si>
    <t>www.expressa.com</t>
  </si>
  <si>
    <t>www.extrafarma.com.br</t>
  </si>
  <si>
    <t>www.eztec.com.br</t>
  </si>
  <si>
    <t>www.farmaciasnissei.com.br</t>
  </si>
  <si>
    <t>www.fasa.ind.br</t>
  </si>
  <si>
    <t>www.fcasa.com.br</t>
  </si>
  <si>
    <t>www.heringer.com.br</t>
  </si>
  <si>
    <t>www.fiagril.com.br</t>
  </si>
  <si>
    <t>www.fibria.com.br</t>
  </si>
  <si>
    <t>wwws.financeiraalfa.com.br</t>
  </si>
  <si>
    <t>www.fleury.com.br</t>
  </si>
  <si>
    <t>www.flytour.com.br</t>
  </si>
  <si>
    <t>www.focusenergia.com.br</t>
  </si>
  <si>
    <t>www.fortbras.com.br</t>
  </si>
  <si>
    <t>www1.divcom.com.br</t>
  </si>
  <si>
    <t>www.redefrangoassado.com.br</t>
  </si>
  <si>
    <t>www.schneider.ind.br</t>
  </si>
  <si>
    <t>www.fras-le.com</t>
  </si>
  <si>
    <t>www.fraslemobility.com</t>
  </si>
  <si>
    <t>www.frigorificomercosul.com.br</t>
  </si>
  <si>
    <t>www.fs.com.br</t>
  </si>
  <si>
    <t>www.fugacouros.com.br</t>
  </si>
  <si>
    <t>www.geres.gov.br</t>
  </si>
  <si>
    <t>www.galvani.ind.br</t>
  </si>
  <si>
    <t>www.gbarbosa.com.br</t>
  </si>
  <si>
    <t>www.gdsolar.com.br</t>
  </si>
  <si>
    <t>www.geopostenergy.com</t>
  </si>
  <si>
    <t>www.site.getnet.com.br</t>
  </si>
  <si>
    <t>www.giga.com.vc</t>
  </si>
  <si>
    <t>www.gimenes.com.br</t>
  </si>
  <si>
    <t>www.globo.com</t>
  </si>
  <si>
    <t>www.voegol.com.br</t>
  </si>
  <si>
    <t>www.gpti.com.br</t>
  </si>
  <si>
    <t>www.granjafaria.com.br</t>
  </si>
  <si>
    <t>www.grantoseguros.com</t>
  </si>
  <si>
    <t>www.grbsf.com.br</t>
  </si>
  <si>
    <t>www.grendene.com.br</t>
  </si>
  <si>
    <t>www.gripmastertires.com</t>
  </si>
  <si>
    <t>www.gsuplementos.com.br</t>
  </si>
  <si>
    <t>www.3coracoes.com.br</t>
  </si>
  <si>
    <t>www.grupoabc.com</t>
  </si>
  <si>
    <t>www.grupoamigao.com</t>
  </si>
  <si>
    <t>www.grupoboticario.com.br</t>
  </si>
  <si>
    <t>www.grupocarrefourbrasil.com.br</t>
  </si>
  <si>
    <t>www.ri.grupocasasbahia.com.br</t>
  </si>
  <si>
    <t>www.ceee.com.br</t>
  </si>
  <si>
    <t>www.cimedremedios.com.br</t>
  </si>
  <si>
    <t>grupocrm.gupy.io</t>
  </si>
  <si>
    <t>www.somagrupo.com.br</t>
  </si>
  <si>
    <t>grupoglobo.globo.com</t>
  </si>
  <si>
    <t>www.granado.com.br</t>
  </si>
  <si>
    <t>www.grsa.com.br</t>
  </si>
  <si>
    <t>www.grupomateus.com.br</t>
  </si>
  <si>
    <t>www.grupompr.com.br</t>
  </si>
  <si>
    <t>ri.gndi.com.br</t>
  </si>
  <si>
    <t>www.gpari.com.br</t>
  </si>
  <si>
    <t>www.grupopereirabrasil.com.br</t>
  </si>
  <si>
    <t>www.saofrancisco.com.br</t>
  </si>
  <si>
    <t>ri.gruposbf.com.br</t>
  </si>
  <si>
    <t>www.gruposcalina.com.br</t>
  </si>
  <si>
    <t>www.grupozaffari.com.br</t>
  </si>
  <si>
    <t>www.gtexbrasil.com.br</t>
  </si>
  <si>
    <t>www.guararapes.com.br</t>
  </si>
  <si>
    <t>ri.riachuelo.com.br</t>
  </si>
  <si>
    <t>www.guerra.com.br</t>
  </si>
  <si>
    <t>www.helbor.com.br</t>
  </si>
  <si>
    <t>www.hexus.com.br</t>
  </si>
  <si>
    <t>www.hbsa.com.br</t>
  </si>
  <si>
    <t>www.ri.hmobi-sa.com.br</t>
  </si>
  <si>
    <t>www.hortifruti.com.br</t>
  </si>
  <si>
    <t>www.marche.com.br</t>
  </si>
  <si>
    <t>www.hypera.com.br</t>
  </si>
  <si>
    <t>ri.igua.com.br</t>
  </si>
  <si>
    <t>www.jereissati.com.br</t>
  </si>
  <si>
    <t>www.ihara.com.br</t>
  </si>
  <si>
    <t>www.makeni.lookchem.com</t>
  </si>
  <si>
    <t>www.hospitaisredeimpar.com.br</t>
  </si>
  <si>
    <t>www.romi.com</t>
  </si>
  <si>
    <t>www.inpasa.com.br</t>
  </si>
  <si>
    <t>www.hermespardini.com.br</t>
  </si>
  <si>
    <t>www.intelbras.com</t>
  </si>
  <si>
    <t>www.intercement.com</t>
  </si>
  <si>
    <t>www.internationalmealcompany.com</t>
  </si>
  <si>
    <t>www.iochpe.com.br</t>
  </si>
  <si>
    <t>www.ipe.digital</t>
  </si>
  <si>
    <t>www.isacteep.com.br</t>
  </si>
  <si>
    <t>segurosinteligentes.com.br</t>
  </si>
  <si>
    <t>www.itambe.com.br</t>
  </si>
  <si>
    <t>www.itausa.com.br</t>
  </si>
  <si>
    <t>luvex.itwpf.com.br</t>
  </si>
  <si>
    <t>www.jalles.com</t>
  </si>
  <si>
    <t>www.jbs.com.br</t>
  </si>
  <si>
    <t>www.jeitto.com.br</t>
  </si>
  <si>
    <t>www.jequiti.com.br</t>
  </si>
  <si>
    <t>www.jhsf.com.br</t>
  </si>
  <si>
    <t>www.jmservicosintegrados.com</t>
  </si>
  <si>
    <t>www.josapar.com.br</t>
  </si>
  <si>
    <t>www.jsl.com.br</t>
  </si>
  <si>
    <t>www.juntossomosmais.com.br</t>
  </si>
  <si>
    <t>www.kepler.com.br</t>
  </si>
  <si>
    <t>kissnewyork.com.br</t>
  </si>
  <si>
    <t>www.kiwify.com.br</t>
  </si>
  <si>
    <t>www.klabin.com.br</t>
  </si>
  <si>
    <t>www.klabinsegall.com.br</t>
  </si>
  <si>
    <t>kovr.com.br</t>
  </si>
  <si>
    <t>www.labsamais.com.br</t>
  </si>
  <si>
    <t>www.lafargeholcim.com.br</t>
  </si>
  <si>
    <t>www.petroflex.com.br</t>
  </si>
  <si>
    <t>www.latapack.com.br</t>
  </si>
  <si>
    <t>www.laticiniosportoalegre.com.br</t>
  </si>
  <si>
    <t>www.lavoroagro.com</t>
  </si>
  <si>
    <t>www.lavvi.com.br</t>
  </si>
  <si>
    <t>www.lecard.com.br</t>
  </si>
  <si>
    <t>www.lideraviacao.com.br</t>
  </si>
  <si>
    <t>ri.light.com.br</t>
  </si>
  <si>
    <t>www.liquigas.com.br</t>
  </si>
  <si>
    <t>www.localizaco.com</t>
  </si>
  <si>
    <t>www.locaweb.com.br</t>
  </si>
  <si>
    <t>www.loginlogistica.com.br</t>
  </si>
  <si>
    <t>www.avenida.com.br</t>
  </si>
  <si>
    <t>www.queroquero.com.br</t>
  </si>
  <si>
    <t>www.lojasrennersa.com.br</t>
  </si>
  <si>
    <t>www.lorenzetti.com.br</t>
  </si>
  <si>
    <t>www.lotusgrains.com</t>
  </si>
  <si>
    <t>www.lupo.com.br</t>
  </si>
  <si>
    <t>www.mg-chemicals.com.br</t>
  </si>
  <si>
    <t>www.mdiasbranco.com.br</t>
  </si>
  <si>
    <t>www.madeiramadeira.com.br</t>
  </si>
  <si>
    <t>www.magazineluiza.com.br</t>
  </si>
  <si>
    <t>www.magnesita.com</t>
  </si>
  <si>
    <t>www.br.mahle.com</t>
  </si>
  <si>
    <t>www.mantiqueirabrasil.com.br</t>
  </si>
  <si>
    <t>www.mappel.com.br</t>
  </si>
  <si>
    <t>www.marfrig.com.br</t>
  </si>
  <si>
    <t>www.marisa.com.br</t>
  </si>
  <si>
    <t>www.maritimaweb.com.br</t>
  </si>
  <si>
    <t>www.matrixenergia.com</t>
  </si>
  <si>
    <t>www.mazp.com.br</t>
  </si>
  <si>
    <t>site.medabil.eng.br</t>
  </si>
  <si>
    <t>www.medley.com.br</t>
  </si>
  <si>
    <t>www.melcon.com.br</t>
  </si>
  <si>
    <t>www.melora.com.br</t>
  </si>
  <si>
    <t>www.mercadobitcoin.com.br</t>
  </si>
  <si>
    <t>www.mercadopago.com.br</t>
  </si>
  <si>
    <t>www.metalfrio.com.br</t>
  </si>
  <si>
    <t>www.barrosmonteiro.com.br</t>
  </si>
  <si>
    <t>www2.gerdau.com</t>
  </si>
  <si>
    <t>www.metrorio.com.br</t>
  </si>
  <si>
    <t>www.mills.com.br</t>
  </si>
  <si>
    <t>www.minasmaquinas.com.br</t>
  </si>
  <si>
    <t>www.mrn.com.br</t>
  </si>
  <si>
    <t>minervafoods.com</t>
  </si>
  <si>
    <t>www.mitrerealty.com.br</t>
  </si>
  <si>
    <t>www.maxmilhas.com.br</t>
  </si>
  <si>
    <t>www.faropet.com.br</t>
  </si>
  <si>
    <t>www.grupomorenarosa.com.br</t>
  </si>
  <si>
    <t>www.motiva.com.br</t>
  </si>
  <si>
    <t>www.motz.com.br</t>
  </si>
  <si>
    <t>www.mouradubeux.com.br</t>
  </si>
  <si>
    <t>www.ri.movida.com.br</t>
  </si>
  <si>
    <t>www.movile.com.br</t>
  </si>
  <si>
    <t>www.mrs.com.br</t>
  </si>
  <si>
    <t>www.mrv.com.br</t>
  </si>
  <si>
    <t>www.supermuffato.com.br</t>
  </si>
  <si>
    <t>www.multigrain.com.br</t>
  </si>
  <si>
    <t>www.multilaser.com.br</t>
  </si>
  <si>
    <t>www.multilog.com.br</t>
  </si>
  <si>
    <t>ri.multiplan.com.br</t>
  </si>
  <si>
    <t>www.mwm.com.br</t>
  </si>
  <si>
    <t>www.naturaeco.com</t>
  </si>
  <si>
    <t>www.natura.com.br</t>
  </si>
  <si>
    <t>www.neobpo.com.br</t>
  </si>
  <si>
    <t>www.neoenergia.com</t>
  </si>
  <si>
    <t>www.net.com.br</t>
  </si>
  <si>
    <t>www.nextel.com.br</t>
  </si>
  <si>
    <t>www.nortox.com.br</t>
  </si>
  <si>
    <t>www.novaenergia.com.br</t>
  </si>
  <si>
    <t>www.novaagri.com.br</t>
  </si>
  <si>
    <t>www.novoatacarejo.com</t>
  </si>
  <si>
    <t>www.netshoes.com.br</t>
  </si>
  <si>
    <t>www.nsx.bet</t>
  </si>
  <si>
    <t>www.nubank.com.br</t>
  </si>
  <si>
    <t>www.boticario.com.br</t>
  </si>
  <si>
    <t>www.oakberry.com</t>
  </si>
  <si>
    <t>www.obahortifruti.com.br</t>
  </si>
  <si>
    <t>www.oceanpact.com</t>
  </si>
  <si>
    <t>www.ocyan-sa.com</t>
  </si>
  <si>
    <t>www.odontoprev.com.br</t>
  </si>
  <si>
    <t>www.oesa.com.br</t>
  </si>
  <si>
    <t>www.oi.com.br</t>
  </si>
  <si>
    <t>www.oncoprod.com</t>
  </si>
  <si>
    <t>www.onfly.com.br</t>
  </si>
  <si>
    <t>www.osklen.com.br</t>
  </si>
  <si>
    <t>www.oxiteno.com</t>
  </si>
  <si>
    <t>www.investors.pagbank.com</t>
  </si>
  <si>
    <t>www.panatlantica.com.br</t>
  </si>
  <si>
    <t>www.panpharma.com.br</t>
  </si>
  <si>
    <t>www.parmalat.com.br</t>
  </si>
  <si>
    <t>www.paschoalotto.com.br</t>
  </si>
  <si>
    <t>www.patria.com</t>
  </si>
  <si>
    <t>www.portobello.com.br</t>
  </si>
  <si>
    <t>www.pellegrino.com.br</t>
  </si>
  <si>
    <t>www.petz.com.br</t>
  </si>
  <si>
    <t>www.petlove.com.br</t>
  </si>
  <si>
    <t>www.petrobras.com.br</t>
  </si>
  <si>
    <t>www.pqu.com.br</t>
  </si>
  <si>
    <t>www.petroreconcavo.com.br</t>
  </si>
  <si>
    <t>www.pitneybowes.com.br</t>
  </si>
  <si>
    <t>www.planoeplano.com.br</t>
  </si>
  <si>
    <t>www.planvale.com.br</t>
  </si>
  <si>
    <t>www.plascar.com.br</t>
  </si>
  <si>
    <t>www.playcenter.com.br</t>
  </si>
  <si>
    <t>www.plurix.com</t>
  </si>
  <si>
    <t>www.policard.com.br</t>
  </si>
  <si>
    <t>www.polishop.com.br</t>
  </si>
  <si>
    <t>www.politec.com.br</t>
  </si>
  <si>
    <t>www.positivotecnologia.com.br</t>
  </si>
  <si>
    <t>www.priner.com.br</t>
  </si>
  <si>
    <t>www.prio3.com.br</t>
  </si>
  <si>
    <t>www.prosafety.com.br</t>
  </si>
  <si>
    <t>www.prodama.com.br</t>
  </si>
  <si>
    <t>www.profarma.com.br</t>
  </si>
  <si>
    <t>www.la.logicalis.com</t>
  </si>
  <si>
    <t>www.pszamprogna.com.br</t>
  </si>
  <si>
    <t>www.puket.com.br</t>
  </si>
  <si>
    <t>www.puras.com.br</t>
  </si>
  <si>
    <t>www.qualicorp.com.br</t>
  </si>
  <si>
    <t>www.randoncorp.com</t>
  </si>
  <si>
    <t>www.rapidaocometa.com.br</t>
  </si>
  <si>
    <t>www.recargapay.com.br</t>
  </si>
  <si>
    <t>www.userede.com.br</t>
  </si>
  <si>
    <t>www.refinariademanguinhos.com</t>
  </si>
  <si>
    <t>www.leveros.com.br</t>
  </si>
  <si>
    <t>www.repom.com.br</t>
  </si>
  <si>
    <t>www.rodobens.com.br</t>
  </si>
  <si>
    <t>www.rodoil.com.br</t>
  </si>
  <si>
    <t>www.rontan.com.br</t>
  </si>
  <si>
    <t>www.rumolog.com</t>
  </si>
  <si>
    <t>www.ruralbrasil.com</t>
  </si>
  <si>
    <t>palmeiras.com.br</t>
  </si>
  <si>
    <t>www.sadia-life.com</t>
  </si>
  <si>
    <t>www.gruposaltaedu.com</t>
  </si>
  <si>
    <t>www.gruposalus.com.br</t>
  </si>
  <si>
    <t>www.neobus.com.br</t>
  </si>
  <si>
    <t>www.sanepar.com.br</t>
  </si>
  <si>
    <t>www.santosbrasil.com.br</t>
  </si>
  <si>
    <t>www.saomartinho.com.br</t>
  </si>
  <si>
    <t>www.scheffer.agr.br</t>
  </si>
  <si>
    <t>www.schulzsa.com</t>
  </si>
  <si>
    <t>www.seara.com.br</t>
  </si>
  <si>
    <t>www.assai.com.br</t>
  </si>
  <si>
    <t>www.sepac.com.br</t>
  </si>
  <si>
    <t>www.sereducacional.com</t>
  </si>
  <si>
    <t>www.srna.co</t>
  </si>
  <si>
    <t>www.sertrading.com</t>
  </si>
  <si>
    <t>www.semparar.com.br</t>
  </si>
  <si>
    <t>ri.simpar.com.br</t>
  </si>
  <si>
    <t>www.gruposinova.com.br</t>
  </si>
  <si>
    <t>www.sbt.com.br</t>
  </si>
  <si>
    <t>www.sistemapositivo.com.br</t>
  </si>
  <si>
    <t>www.slcagricola.com.br</t>
  </si>
  <si>
    <t>ziliatech.com</t>
  </si>
  <si>
    <t>www.smartfit.com.br</t>
  </si>
  <si>
    <t>www.solarbr.com.br</t>
  </si>
  <si>
    <t>somoseducacao.com.br</t>
  </si>
  <si>
    <t>sotreq.com.br</t>
  </si>
  <si>
    <t>www.spaipa.com.br</t>
  </si>
  <si>
    <t>www.stara.com.br</t>
  </si>
  <si>
    <t>www.stimaenergia.com.br</t>
  </si>
  <si>
    <t>www.stoneco.com.br</t>
  </si>
  <si>
    <t>www.ri.sulamerica.com.br</t>
  </si>
  <si>
    <t>www.superbac.com.br</t>
  </si>
  <si>
    <t>loja.superpao.com.br</t>
  </si>
  <si>
    <t>www.supley.com.br</t>
  </si>
  <si>
    <t>www.surf.com.br</t>
  </si>
  <si>
    <t>www.suspensys.com.br</t>
  </si>
  <si>
    <t>www.suvinil.com.br</t>
  </si>
  <si>
    <t>www.suzano.com.br</t>
  </si>
  <si>
    <t>www.suzanoholding.com</t>
  </si>
  <si>
    <t>www.syn.com.br</t>
  </si>
  <si>
    <t>www.tam.com.br</t>
  </si>
  <si>
    <t>www.tangarafoods.com.br</t>
  </si>
  <si>
    <t>www.targusenergia.com.br</t>
  </si>
  <si>
    <t>www.taurusarmas.com.br</t>
  </si>
  <si>
    <t>www.tecagro.com</t>
  </si>
  <si>
    <t>www.tegma.com.br</t>
  </si>
  <si>
    <t>ri.tegraincorporadora.com.br</t>
  </si>
  <si>
    <t>www.tco.net.br</t>
  </si>
  <si>
    <t>www.telefonica.com.br</t>
  </si>
  <si>
    <t>www.telemar.com.br</t>
  </si>
  <si>
    <t>www.telemigcelular.com.br</t>
  </si>
  <si>
    <t>tendaatacado.com.br</t>
  </si>
  <si>
    <t>www.tereosinternacional.com.br</t>
  </si>
  <si>
    <t>www.tcp.com.br</t>
  </si>
  <si>
    <t>www.terna.com.br</t>
  </si>
  <si>
    <t>www.thyssenkrupp-csa.com.br</t>
  </si>
  <si>
    <t>www.ticket.com.br</t>
  </si>
  <si>
    <t>www.tijoa.com</t>
  </si>
  <si>
    <t>ri.tim.com.br</t>
  </si>
  <si>
    <t>www.tirolez.com.br</t>
  </si>
  <si>
    <t>www.tmov.com.br</t>
  </si>
  <si>
    <t>www.tokstok.com.br</t>
  </si>
  <si>
    <t>www.topazevolution.com</t>
  </si>
  <si>
    <t>www.tortuga.com.br</t>
  </si>
  <si>
    <t>www.totalalimentos.com.br</t>
  </si>
  <si>
    <t>www.totalexpress.com.br</t>
  </si>
  <si>
    <t>www.trackage.com.br</t>
  </si>
  <si>
    <t>institucional.taesa.com.br</t>
  </si>
  <si>
    <t>www.tbg.com.br</t>
  </si>
  <si>
    <t>www.3tentos.com.br</t>
  </si>
  <si>
    <t>www.trevolacteos.com.br</t>
  </si>
  <si>
    <t>ri.trisul-sa.com.br</t>
  </si>
  <si>
    <t>www.triunfo.com</t>
  </si>
  <si>
    <t>www.tuper.com.br</t>
  </si>
  <si>
    <t>www.tupy.com.br</t>
  </si>
  <si>
    <t>www.tysondobrasil.com.br</t>
  </si>
  <si>
    <t>www.uabmotors.com.br</t>
  </si>
  <si>
    <t>www.ultra.com.br</t>
  </si>
  <si>
    <t>www.leader.com.br</t>
  </si>
  <si>
    <t>www.uniaoquimica.com.br</t>
  </si>
  <si>
    <t>www.unibanco.com.br</t>
  </si>
  <si>
    <t>locamerica.com.br</t>
  </si>
  <si>
    <t>www.unidasul.com.br</t>
  </si>
  <si>
    <t>www.centralnacionalunimed.com.br</t>
  </si>
  <si>
    <t>www.unimed.coop.br</t>
  </si>
  <si>
    <t>www.unipar.com</t>
  </si>
  <si>
    <t>www.up.edu.br</t>
  </si>
  <si>
    <t>www.uol.com.br</t>
  </si>
  <si>
    <t>www.usiminasmecanica.com.br</t>
  </si>
  <si>
    <t>www.usiminas.com</t>
  </si>
  <si>
    <t>www.tempo.com.vc</t>
  </si>
  <si>
    <t>www.vale.com</t>
  </si>
  <si>
    <t>www.valefertilizantes.com</t>
  </si>
  <si>
    <t>www.valid.com</t>
  </si>
  <si>
    <t>www.vamos.com.br</t>
  </si>
  <si>
    <t>www.vastaedu.com.br</t>
  </si>
  <si>
    <t>www.veloe.com.br</t>
  </si>
  <si>
    <t>www.ventura-offshore.com</t>
  </si>
  <si>
    <t>www.verointernet.com.br</t>
  </si>
  <si>
    <t>www.veste.com</t>
  </si>
  <si>
    <t>www.viabahiasa.com.br</t>
  </si>
  <si>
    <t>www.viajanet.com.br</t>
  </si>
  <si>
    <t>www.vibraenergia.com.br</t>
  </si>
  <si>
    <t>www.vicunha.com</t>
  </si>
  <si>
    <t>www.innova.com.br</t>
  </si>
  <si>
    <t>www.vitacon.com.br</t>
  </si>
  <si>
    <t>www.vitopel.com</t>
  </si>
  <si>
    <t>www.vitru.com.br</t>
  </si>
  <si>
    <t>www.vli-logistica.com.br</t>
  </si>
  <si>
    <t>www.vocal.com.br</t>
  </si>
  <si>
    <t>www.vwco.com.br</t>
  </si>
  <si>
    <t>www.vonpar.com.br</t>
  </si>
  <si>
    <t>www.votorantim.com.br</t>
  </si>
  <si>
    <t>www.vsiderurgia.com.br</t>
  </si>
  <si>
    <t>www.vr.com.br</t>
  </si>
  <si>
    <t>www.vulcabras.com</t>
  </si>
  <si>
    <t>www.weg.net</t>
  </si>
  <si>
    <t>www.wembleysa.com.br</t>
  </si>
  <si>
    <t>www.whirlpool.com.br</t>
  </si>
  <si>
    <t>www.wickbold.com.br</t>
  </si>
  <si>
    <t>www.wilsonsons.com.br</t>
  </si>
  <si>
    <t>www.wiz.co</t>
  </si>
  <si>
    <t>www.wlm.com.br</t>
  </si>
  <si>
    <t>www.xpi.com.br</t>
  </si>
  <si>
    <t>www.yandeh.com</t>
  </si>
  <si>
    <t>www.yarabrasil.com.br</t>
  </si>
  <si>
    <t>www.yduqs.com.br</t>
  </si>
  <si>
    <t>yoki.com.br</t>
  </si>
  <si>
    <t>www.zamp.com.br</t>
  </si>
  <si>
    <t>www.zilor.com.br</t>
  </si>
  <si>
    <t>clean_domain</t>
  </si>
  <si>
    <t>mafrahospitalar</t>
  </si>
  <si>
    <t>nihonkohden</t>
  </si>
  <si>
    <t>hapvida</t>
  </si>
  <si>
    <t>atea</t>
  </si>
  <si>
    <t>atos</t>
  </si>
  <si>
    <t>fujitsu</t>
  </si>
  <si>
    <t>prosegur</t>
  </si>
  <si>
    <t>agribrasil</t>
  </si>
  <si>
    <t>rumolog</t>
  </si>
  <si>
    <t>ir-response.ambipar</t>
  </si>
  <si>
    <t>azzas2154</t>
  </si>
  <si>
    <t>bnb</t>
  </si>
  <si>
    <t>inter</t>
  </si>
  <si>
    <t>bradesco</t>
  </si>
  <si>
    <t>banpara</t>
  </si>
  <si>
    <t>bradespar</t>
  </si>
  <si>
    <t>brasil-agro</t>
  </si>
  <si>
    <t>bravaenergia</t>
  </si>
  <si>
    <t>brf</t>
  </si>
  <si>
    <t>brisanet</t>
  </si>
  <si>
    <t>sabesp</t>
  </si>
  <si>
    <t>cruzeirodosul</t>
  </si>
  <si>
    <t>csnmineracao</t>
  </si>
  <si>
    <t>cury</t>
  </si>
  <si>
    <t>dexco</t>
  </si>
  <si>
    <t>financeiraalfa</t>
  </si>
  <si>
    <t>geres</t>
  </si>
  <si>
    <t>grupocasasbahia</t>
  </si>
  <si>
    <t>gruposbf</t>
  </si>
  <si>
    <t>hmobi</t>
  </si>
  <si>
    <t>riachuelo</t>
  </si>
  <si>
    <t>light</t>
  </si>
  <si>
    <t>mahle</t>
  </si>
  <si>
    <t>gerdau</t>
  </si>
  <si>
    <t>movida</t>
  </si>
  <si>
    <t>multiplan</t>
  </si>
  <si>
    <t>pagbank</t>
  </si>
  <si>
    <t>simpar</t>
  </si>
  <si>
    <t>tegraincorporadora</t>
  </si>
  <si>
    <t>tim</t>
  </si>
  <si>
    <t>taesa</t>
  </si>
  <si>
    <t>trisul</t>
  </si>
  <si>
    <t>weg</t>
  </si>
  <si>
    <t>wiz</t>
  </si>
  <si>
    <t>{"Financials":{"D|^11474-47Assets Under ManagementUSD":{"id":10658,"description":null,"headerValues":[{"simpleDate":null,"value":"","description":null}],"financialValues":[],"customValues":[],"error":null},"D|^597428-29Assets Under ManagementUSD":{"id":10659,"description":null,"headerValues":[{"simpleDate":null,"value":"","description":null}],"financialValues":[],"customValues":[],"error":null},"D|^542826-46Assets Under ManagementUSD":{"id":10668,"description":null,"headerValues":[{"simpleDate":null,"value":"","description":null}],"financialValues":[],"customValues":[],"error":null},"D|^454670-29Assets Under ManagementUSD":{"id":10670,"description":null,"headerValues":[{"simpleDate":null,"value":"","description":null}],"financialValues":[],"customValues":[],"error":null},"D|^491660-29Assets Under ManagementUSD":{"id":10673,"description":null,"headerValues":[{"simpleDate":null,"value":"","description":null}],"financialValues":[],"customValues":[],"error":null},"D|^268073-29Assets Under ManagementUSD":{"id":10676,"description":null,"headerValues":[{"simpleDate":null,"value":"","description":null}],"financialValues":[],"customValues":[],"error":null},"D|^53413-57Assets Under ManagementUSD":{"id":10679,"description":null,"headerValues":[{"simpleDate":null,"value":"","description":null}],"financialValues":[],"customValues":[],"error":null},"D|^228077-02Assets Under ManagementUSD":{"id":10680,"description":null,"headerValues":[{"simpleDate":null,"value":"","description":null}],"financialValues":[],"customValues":[],"error":null},"D|^51311-53Assets Under ManagementUSD":{"id":10682,"description":null,"headerValues":[{"simpleDate":null,"value":"","description":null}],"financialValues":[],"customValues":[],"error":null},"D|^226519-30Assets Under ManagementUSD":{"id":10684,"description":null,"headerValues":[{"simpleDate":null,"value":"","description":null}],"financialValues":[],"customValues":[],"error":null},"D|^564977-53Assets Under ManagementUSD":{"id":10691,"description":null,"headerValues":[{"simpleDate":null,"value":"","description":null}],"financialValues":[],"customValues":[],"error":null},"D|^491266-72Assets Under ManagementUSD":{"id":10695,"description":null,"headerValues":[{"simpleDate":null,"value":"","description":null}],"financialValues":[],"customValues":[],"error":null},"D|^14147-11Assets Under ManagementUSD":{"id":10700,"description":null,"headerValues":[{"simpleDate":null,"value":"","description":null}],"financialValues":[],"customValues":[],"error":null},"D|^553626-28Assets Under ManagementUSD":{"id":10701,"description":null,"headerValues":[{"simpleDate":null,"value":"","description":null}],"financialValues":[],"customValues":[],"error":null},"D|^484809-49Assets Under ManagementUSD":{"id":10703,"description":null,"headerValues":[{"simpleDate":null,"value":"","description":null}],"financialValues":[],"customValues":[],"error":null},"D|^497253-61Assets Under ManagementUSD":{"id":10705,"description":null,"headerValues":[{"simpleDate":null,"value":"","description":null}],"financialValues":[],"customValues":[],"error":null},"D|^490967-20Assets Under ManagementUSD":{"id":10707,"description":null,"headerValues":[{"simpleDate":null,"value":"","description":null}],"financialValues":[],"customValues":[],"error":null},"D|^62633-35Assets Under ManagementUSD":{"id":10716,"description":null,"headerValues":[{"simpleDate":null,"value":"","description":null}],"financialValues":[],"customValues":[],"error":null},"D|^464183-20Assets Under ManagementUSD":{"id":10719,"description":null,"headerValues":[{"simpleDate":null,"value":"","description":null}],"financialValues":[],"customValues":[],"error":null},"D|^510424-93Assets Under ManagementUSD":{"id":10721,"description":null,"headerValues":[{"simpleDate":null,"value":"","description":null}],"financialValues":[],"customValues":[],"error":null},"D|^498220-75Assets Under ManagementUSD":{"id":10724,"description":null,"headerValues":[{"simpleDate":null,"value":"","description":null}],"financialValues":[],"customValues":[],"error":null},"D|^522165-79Assets Under ManagementUSD":{"id":10729,"description":null,"headerValues":[{"simpleDate":null,"value":"","description":null}],"financialValues":[],"customValues":[],"error":null},"D|^491266-72Geographic PreferencesUSD":{"id":10639,"description":null,"headerValues":[{"simpleDate":null,"value":"","description":null}],"financialValues":[],"customValues":[],"error":null},"D|^522165-79Geographic PreferencesUSD":{"id":10648,"description":null,"headerValues":[{"simpleDate":null,"value":"","description":null}],"financialValues":[],"customValues":[],"error":null},"D|^510424-93Geographic PreferencesUSD":{"id":10649,"description":null,"headerValues":[{"simpleDate":null,"value":"","description":null}],"financialValues":[],"customValues":[],"error":null},"D|^564977-53Geographic PreferencesUSD":{"id":10651,"description":null,"headerValues":[{"simpleDate":null,"value":"","description":null}],"financialValues":[],"customValues":[],"error":null},"D|^454670-29Geographic PreferencesUSD":{"id":10655,"description":null,"headerValues":[{"simpleDate":null,"value":"","description":null}],"financialValues":[],"customValues":[],"error":null},"D|^10409-95Geographic PreferencesUSD":{"id":10642,"description":null,"headerValues":[{"simpleDate":null,"value":"PBXLP_LimitReachedError","description":null}],"financialValues":[],"customValues":[],"error":null},"D|^452765-80Geographic PreferencesUSD":{"id":10645,"description":null,"headerValues":[{"simpleDate":null,"value":"PBXLP_LimitReachedError","description":null}],"financialValues":[],"customValues":[],"error":null},"D|^114057-19Geographic PreferencesUSD":{"id":10647,"description":null,"headerValues":[{"simpleDate":null,"value":"PBXLP_LimitReachedError","description":null}],"financialValues":[],"customValues":[],"error":null},"D|^52332-76Geographic PreferencesUSD":{"id":10650,"description":null,"headerValues":[{"simpleDate":null,"value":"PBXLP_LimitReachedError","description":null}],"financialValues":[],"customValues":[],"error":null},"D|^10198-36Geographic PreferencesUSD":{"id":10652,"description":null,"headerValues":[{"simpleDate":null,"value":"PBXLP_LimitReachedError","description":null}],"financialValues":[],"customValues":[],"error":null},"D|^268420-33Geographic PreferencesUSD":{"id":10654,"description":null,"headerValues":[{"simpleDate":null,"value":"PBXLP_LimitReachedError","description":null}],"financialValues":[],"customValues":[],"error":null},"D|^10925-65Geographic PreferencesUSD":{"id":10657,"description":null,"headerValues":[{"simpleDate":null,"value":"PBXLP_LimitReachedError","description":null}],"financialValues":[],"customValues":[],"error":null},"D|^10015-12Assets Under ManagementUSD":{"id":10660,"description":null,"headerValues":[{"simpleDate":null,"value":"PBXLP_LimitReachedError","description":null}],"financialValues":[],"customValues":[],"error":null},"D|^11124-64Assets Under ManagementUSD":{"id":10661,"description":null,"headerValues":[{"simpleDate":null,"value":"PBXLP_LimitReachedError","description":null}],"financialValues":[],"customValues":[],"error":null},"D|^52290-91Assets Under ManagementUSD":{"id":10662,"description":null,"headerValues":[{"simpleDate":null,"value":"PBXLP_LimitReachedError","description":null}],"financialValues":[],"customValues":[],"error":null},"D|^150732-01Assets Under ManagementUSD":{"id":10663,"description":null,"headerValues":[{"simpleDate":null,"value":"PBXLP_LimitReachedError","description":null}],"financialValues":[],"customValues":[],"error":null},"D|^493770-16Assets Under ManagementUSD":{"id":10664,"description":null,"headerValues":[{"simpleDate":null,"value":"PBXLP_LimitReachedError","description":null}],"financialValues":[],"customValues":[],"error":null},"D|^268420-33Assets Under ManagementUSD":{"id":10665,"description":null,"headerValues":[{"simpleDate":null,"value":"PBXLP_LimitReachedError","description":null}],"financialValues":[],"customValues":[],"error":null},"D|^64968-22Assets Under ManagementUSD":{"id":10666,"description":null,"headerValues":[{"simpleDate":null,"value":"PBXLP_LimitReachedError","description":null}],"financialValues":[],"customValues":[],"error":null},"D|^11185-21Assets Under ManagementUSD":{"id":10667,"description":null,"headerValues":[{"simpleDate":null,"value":"PBXLP_LimitReachedError","description":null}],"financialValues":[],"customValues":[],"error":null},"D|^65871-01Assets Under ManagementUSD":{"id":10669,"description":null,"headerValues":[{"simpleDate":null,"value":"PBXLP_LimitReachedError","description":null}],"financialValues":[],"customValues":[],"error":null},"D|^10097-56Assets Under ManagementUSD":{"id":10671,"description":null,"headerValues":[{"simpleDate":null,"value":"PBXLP_LimitReachedError","description":null}],"financialValues":[],"customValues":[],"error":null},"D|^10925-65Assets Under ManagementUSD":{"id":10672,"description":null,"headerValues":[{"simpleDate":null,"value":"PBXLP_LimitReachedError","description":null}],"financialValues":[],"customValues":[],"error":null},"D|^338571-73Assets Under ManagementUSD":{"id":10674,"description":null,"headerValues":[{"simpleDate":null,"value":"PBXLP_LimitReachedError","description":null}],"financialValues":[],"customValues":[],"error":null},"D|^42132-25Assets Under ManagementUSD":{"id":10675,"description":null,"headerValues":[{"simpleDate":null,"value":"PBXLP_LimitReachedError","description":null}],"financialValues":[],"customValues":[],"error":null},"D|^622804-42Assets Under ManagementUSD":{"id":10677,"description":null,"headerValues":[{"simpleDate":null,"value":"PBXLP_LimitReachedError","description":null}],"financialValues":[],"customValues":[],"error":null},"D|^10849-06Assets Under ManagementUSD":{"id":10678,"description":null,"headerValues":[{"simpleDate":null,"value":"PBXLP_LimitReachedError","description":null}],"financialValues":[],"customValues":[],"error":null},"D|^170483-77Assets Under ManagementUSD":{"id":10681,"description":null,"headerValues":[{"simpleDate":null,"value":"PBXLP_LimitReachedError","description":null}],"financialValues":[],"customValues":[],"error":null},"D|^10409-95Assets Under ManagementUSD":{"id":10683,"description":null,"headerValues":[{"simpleDate":null,"value":"PBXLP_LimitReachedError","description":null}],"financialValues":[],"customValues":[],"error":null},"D|^173287-36Assets Under ManagementUSD":{"id":10685,"description":null,"headerValues":[{"simpleDate":null,"value":"PBXLP_LimitReachedError","description":null}],"financialValues":[],"customValues":[],"error":null},"D|^61720-30Assets Under ManagementUSD":{"id":10686,"description":null,"headerValues":[{"simpleDate":null,"value":"PBXLP_LimitReachedError","description":null}],"financialValues":[],"customValues":[],"error":null},"D|^11404-00Assets Under ManagementUSD":{"id":10687,"description":null,"headerValues":[{"simpleDate":null,"value":"PBXLP_LimitReachedError","description":null}],"financialValues":[],"customValues":[],"error":null},"D|^182433-16Assets Under ManagementUSD":{"id":10688,"description":null,"headerValues":[{"simpleDate":null,"value":"PBXLP_LimitReachedError","description":null}],"financialValues":[],"customValues":[],"error":null},"D|^114057-19Assets Under ManagementUSD":{"id":10689,"description":null,"headerValues":[{"simpleDate":null,"value":"PBXLP_LimitReachedError","description":null}],"financialValues":[],"customValues":[],"error":null},"D|^124664-68Assets Under ManagementUSD":{"id":10690,"description":null,"headerValues":[{"simpleDate":null,"value":"PBXLP_LimitReachedError","description":null}],"financialValues":[],"customValues":[],"error":null},"D|^399475-00Assets Under ManagementUSD":{"id":10692,"description":null,"headerValues":[{"simpleDate":null,"value":"PBXLP_LimitReachedError","description":null}],"financialValues":[],"customValues":[],"error":null},"D|^10198-36Assets Under ManagementUSD":{"id":10693,"description":null,"headerValues":[{"simpleDate":null,"value":"PBXLP_LimitReachedError","description":null}],"financialValues":[],"customValues":[],"error":null},"D|^187808-23Assets Under ManagementUSD":{"id":10694,"description":null,"headerValues":[{"simpleDate":null,"value":"PBXLP_LimitReachedError","description":null}],"financialValues":[],"customValues":[],"error":null},"D|^42338-08Assets Under ManagementUSD":{"id":10696,"description":null,"headerValues":[{"simpleDate":null,"value":"PBXLP_LimitReachedError","description":null}],"financialValues":[],"customValues":[],"error":null},"D|^11714-68Assets Under ManagementUSD":{"id":10697,"description":null,"headerValues":[{"simpleDate":null,"value":"PBXLP_LimitReachedError","description":null}],"financialValues":[],"customValues":[],"error":null},"D|^14157-91Assets Under ManagementUSD":{"id":10698,"description":null,"headerValues":[{"simpleDate":null,"value":"PBXLP_LimitReachedError","description":null}],"financialValues":[],"customValues":[],"error":null},"D|^481215-16Assets Under ManagementUSD":{"id":10699,"description":null,"headerValues":[{"simpleDate":null,"value":"PBXLP_LimitReachedError","description":null}],"financialValues":[],"customValues":[],"error":null},"D|^467848-90Assets Under ManagementUSD":{"id":10702,"description":null,"headerValues":[{"simpleDate":null,"value":"PBXLP_LimitReachedError","description":null}],"financialValues":[],"customValues":[],"error":null},"D|^435832-30Assets Under ManagementUSD":{"id":10704,"description":null,"headerValues":[{"simpleDate":null,"value":"PBXLP_LimitReachedError","description":null}],"financialValues":[],"customValues":[],"error":null},"D|^222483-16Assets Under ManagementUSD":{"id":10706,"description":null,"headerValues":[{"simpleDate":null,"value":"PBXLP_LimitReachedError","description":null}],"financialValues":[],"customValues":[],"error":null},"D|^57834-82Assets Under ManagementUSD":{"id":10708,"description":null,"headerValues":[{"simpleDate":null,"value":"PBXLP_LimitReachedError","description":null}],"financialValues":[],"customValues":[],"error":null},"D|^442473-94Assets Under ManagementUSD":{"id":10709,"description":null,"headerValues":[{"simpleDate":null,"value":"PBXLP_LimitReachedError","description":null}],"financialValues":[],"customValues":[],"error":null},"D|^52332-76Assets Under ManagementUSD":{"id":10710,"description":null,"headerValues":[{"simpleDate":null,"value":"PBXLP_LimitReachedError","description":null}],"financialValues":[],"customValues":[],"error":null},"D|^110526-40Assets Under ManagementUSD":{"id":10711,"description":null,"headerValues":[{"simpleDate":null,"value":"PBXLP_LimitReachedError","description":null}],"financialValues":[],"customValues":[],"error":null},"D|^182494-72Assets Under ManagementUSD":{"id":10712,"description":null,"headerValues":[{"simpleDate":null,"value":"PBXLP_LimitReachedError","description":null}],"financialValues":[],"customValues":[],"error":null},"D|^55361-98Assets Under ManagementUSD":{"id":10713,"description":null,"headerValues":[{"simpleDate":null,"value":"PBXLP_LimitReachedError","description":null}],"financialValues":[],"customValues":[],"error":null},"D|^10048-15Assets Under ManagementUSD":{"id":10714,"description":null,"headerValues":[{"simpleDate":null,"value":"PBXLP_LimitReachedError","description":null}],"financialValues":[],"customValues":[],"error":null},"D|^10066-15Assets Under ManagementUSD":{"id":10715,"description":null,"headerValues":[{"simpleDate":null,"value":"PBXLP_LimitReachedError","description":null}],"financialValues":[],"customValues":[],"error":null},"D|^10120-60Assets Under ManagementUSD":{"id":10717,"description":null,"headerValues":[{"simpleDate":null,"value":"PBXLP_LimitReachedError","description":null}],"financialValues":[],"customValues":[],"error":null},"D|^52902-10Assets Under ManagementUSD":{"id":10720,"description":null,"headerValues":[{"simpleDate":null,"value":"PBXLP_LimitReachedError","description":null}],"financialValues":[],"customValues":[],"error":null},"D|^56176-84Assets Under ManagementUSD":{"id":10723,"description":null,"headerValues":[{"simpleDate":null,"value":"PBXLP_LimitReachedError","description":null}],"financialValues":[],"customValues":[],"error":null},"D|^50934-61Assets Under ManagementUSD":{"id":10725,"description":null,"headerValues":[{"simpleDate":null,"value":"PBXLP_LimitReachedError","description":null}],"financialValues":[],"customValues":[],"error":null},"D|^25043-41Assets Under ManagementUSD":{"id":10726,"description":null,"headerValues":[{"simpleDate":null,"value":"PBXLP_LimitReachedError","description":null}],"financialValues":[],"customValues":[],"error":null},"D|^503991-01Assets Under ManagementUSD":{"id":10727,"description":null,"headerValues":[{"simpleDate":null,"value":"PBXLP_LimitReachedError","description":null}],"financialValues":[],"customValues":[],"error":null},"D|^170909-47Assets Under ManagementUSD":{"id":10728,"description":null,"headerValues":[{"simpleDate":null,"value":"PBXLP_LimitReachedError","description":null}],"financialValues":[],"customValues":[],"error":null},"D|^82766-89Assets Under ManagementUSD":{"id":10732,"description":null,"headerValues":[{"simpleDate":null,"value":"PBXLP_LimitReachedError","description":null}],"financialValues":[],"customValues":[],"error":null},"D|^484711-48Assets Under ManagementUSD":{"id":10735,"description":null,"headerValues":[{"simpleDate":null,"value":"PBXLP_LimitReachedError","description":null}],"financialValues":[],"customValues":[],"error":null},"D|^452765-80Assets Under ManagementUSD":{"id":10736,"description":null,"headerValues":[{"simpleDate":null,"value":"PBXLP_LimitReachedError","description":null}],"financialValues":[],"customValues":[],"error":null},"D|^268272-37Assets Under ManagementUSD":{"id":10738,"description":null,"headerValues":[{"simpleDate":null,"value":"PBXLP_LimitReachedError","description":null}],"financialValues":[],"customValues":[],"error":null},"D|^53841-43Assets Under ManagementUSD":{"id":10754,"description":null,"headerValues":[{"simpleDate":null,"value":"","description":null}],"financialValues":[],"customValues":[],"error":null},"D|^466622-65Assets Under ManagementUSD":{"id":10742,"description":null,"headerValues":[{"simpleDate":null,"value":"","description":null}],"financialValues":[],"customValues":[],"error":null},"D|^528171-76Assets Under ManagementUSD":{"id":10744,"description":null,"headerValues":[{"simpleDate":null,"value":"","description":null}],"financialValues":[],"customValues":[],"error":null},"D|^53667-37Assets Under ManagementUSD":{"id":10741,"description":null,"headerValues":[{"simpleDate":null,"value":"PBXLP_LimitReachedError","description":null}],"financialValues":[],"customValues":[],"error":null},"D|^63015-40Assets Under ManagementUSD":{"id":10743,"description":null,"headerValues":[{"simpleDate":null,"value":"PBXLP_LimitReachedError","description":null}],"financialValues":[],"customValues":[],"error":null},"D|^52162-93Assets Under ManagementUSD":{"id":10762,"description":null,"headerValues":[{"simpleDate":null,"value":"PBXLP_LimitReachedError","description":null}],"financialValues":[],"customValues":[],"error":null},"D|^12483-55Assets Under ManagementUSD":{"id":10767,"description":null,"headerValues":[{"simpleDate":null,"value":"PBXLP_LimitReachedError","description":null}],"financialValues":[],"customValues":[],"error":null},"D|^227913-13Assets Under ManagementUSD":{"id":10771,"description":null,"headerValues":[{"simpleDate":null,"value":"PBXLP_LimitReachedError","description":null}],"financialValues":[],"customValues":[],"error":null},"D|^54855-64Assets Under ManagementUSD":{"id":10772,"description":null,"headerValues":[{"simpleDate":null,"value":"PBXLP_LimitReachedError","description":null}],"financialValues":[],"customValues":[],"error":null},"D|^122139-73Assets Under ManagementUSD":{"id":10776,"description":null,"headerValues":[{"simpleDate":null,"value":"PBXLP_LimitReachedError","description":null}],"financialValues":[],"customValues":[],"error":null},"D|^62633-35Geographic PreferencesUSD":{"id":10631,"description":null,"headerValues":[{"simpleDate":null,"value":"","description":null}],"financialValues":[],"customValues":[],"error":null},"D|^553626-28Geographic PreferencesUSD":{"id":10634,"description":null,"headerValues":[{"simpleDate":null,"value":"","description":null}],"financialValues":[],"customValues":[],"error":null},"D|^51311-53Geographic PreferencesUSD":{"id":10603,"description":null,"headerValues":[{"simpleDate":null,"value":"","description":null}],"financialValues":[],"customValues":[],"error":null},"D|^435832-30Geographic PreferencesUSD":{"id":10610,"description":null,"headerValues":[{"simpleDate":null,"value":"","description":null}],"financialValues":[],"customValues":[],"error":null},"D|^622804-42Geographic PreferencesUSD":{"id":10612,"description":null,"headerValues":[{"simpleDate":null,"value":"","description":null}],"financialValues":[],"customValues":[],"error":null},"D|^597428-29Geographic PreferencesUSD":{"id":10621,"description":null,"headerValues":[{"simpleDate":null,"value":"","description":null}],"financialValues":[],"customValues":[],"error":null},"D|^52290-91Geographic PreferencesUSD":{"id":10586,"description":null,"headerValues":[{"simpleDate":null,"value":"PBXLP_LimitReachedError","description":null}],"financialValues":[],"customValues":[],"error":null},"D|^226519-30Geographic PreferencesUSD":{"id":10589,"description":null,"headerValues":[{"simpleDate":null,"value":"PBXLP_LimitReachedError","description":null}],"financialValues":[],"customValues":[],"error":null},"D|^110526-40Geographic PreferencesUSD":{"id":10596,"description":null,"headerValues":[{"simpleDate":null,"value":"PBXLP_LimitReachedError","description":null}],"financialValues":[],"customValues":[],"error":null},"D|^53667-37Geographic PreferencesUSD":{"id":10602,"description":null,"headerValues":[{"simpleDate":null,"value":"PBXLP_LimitReachedError","description":null}],"financialValues":[],"customValues":[],"error":null},"D|^491660-29Geographic PreferencesUSD":{"id":10608,"description":null,"headerValues":[{"simpleDate":null,"value":"PBXLP_LimitReachedError","description":null}],"financialValues":[],"customValues":[],"error":null},"D|^10048-15Geographic PreferencesUSD":{"id":10614,"description":null,"headerValues":[{"simpleDate":null,"value":"PBXLP_LimitReachedError","description":null}],"financialValues":[],"customValues":[],"error":null},"D|^61720-30Geographic PreferencesUSD":{"id":10619,"description":null,"headerValues":[{"simpleDate":null,"value":"PBXLP_LimitReachedError","description":null}],"financialValues":[],"customValues":[],"error":null},"D|^464183-20Geographic PreferencesUSD":{"id":10625,"description":null,"headerValues":[{"simpleDate":null,"value":"PBXLP_LimitReachedError","description":null}],"financialValues":[],"customValues":[],"error":null},"D|^54855-64Geographic PreferencesUSD":{"id":10626,"description":null,"headerValues":[{"simpleDate":null,"value":"PBXLP_LimitReachedError","description":null}],"financialValues":[],"customValues":[],"error":null},"D|^484711-48Geographic PreferencesUSD":{"id":10629,"description":null,"headerValues":[{"simpleDate":null,"value":"PBXLP_LimitReachedError","description":null}],"financialValues":[],"customValues":[],"error":null},"D|^64968-22Geographic PreferencesUSD":{"id":10630,"description":null,"headerValues":[{"simpleDate":null,"value":"PBXLP_LimitReachedError","description":null}],"financialValues":[],"customValues":[],"error":null},"D|^170483-77Geographic PreferencesUSD":{"id":10632,"description":null,"headerValues":[{"simpleDate":null,"value":"PBXLP_LimitReachedError","description":null}],"financialValues":[],"customValues":[],"error":null},"D|^467848-90Geographic PreferencesUSD":{"id":10633,"description":null,"headerValues":[{"simpleDate":null,"value":"PBXLP_LimitReachedError","description":null}],"financialValues":[],"customValues":[],"error":null},"D|^63015-40Geographic PreferencesUSD":{"id":10636,"description":null,"headerValues":[{"simpleDate":null,"value":"PBXLP_LimitReachedError","description":null}],"financialValues":[],"customValues":[],"error":null},"D|^65871-01Dry PowderUSD":{"id":11538,"description":null,"headerValues":[{"simpleDate":null,"value":"","description":null}],"financialValues":[],"customValues":[],"error":null},"D|^122139-73HQ CountryUSD":{"id":11498,"description":null,"headerValues":[{"simpleDate":null,"value":"PBXLP_LimitReachedError","description":null}],"financialValues":[],"customValues":[],"error":null},"D|^170909-47WebsiteUSD":{"id":11502,"description":null,"headerValues":[{"simpleDate":null,"value":"PBXLP_LimitReachedError","description":null}],"financialValues":[],"customValues":[],"error":null},"D|^490967-20WebsiteUSD":{"id":11515,"description":null,"headerValues":[{"simpleDate":null,"value":"PBXLP_LimitReachedError","description":null}],"financialValues":[],"customValues":[],"error":null},"D|^122139-73Dry PowderUSD":{"id":11535,"description":null,"headerValues":[{"simpleDate":null,"value":"PBXLP_LimitReachedError","description":null}],"financialValues":[],"customValues":[],"error":null},"D|^51311-53WebsiteUSD":{"r":[["www.xpi.com.br"]],"a":["Financials!F47"]},"D|^466622-65WebsiteUSD":{"r":[["www.ri.g2d-investments.com"]],"a":["Financials!F15"]},"D|^10066-15WebsiteUSD":{"r":[["www.kkr.com"]],"a":["Financials!F73"]},"D|^63015-40WebsiteUSD":{"r":[["www.treecorpinvest.com"]],"a":["Financials!F42"]},"D|^522165-79HQ CountryUSD":{"id":12035,"description":null,"headerValues":[{"simpleDate":null,"value":"","description":null}],"financialValues":[],"customValues":[],"error":null},"D|^52290-91HQ CountryUSD":{"r":[["Brazil"]],"a":["Financials!E44"]},"D|^10409-95HQ CountryUSD":{"r":[["Canada"]],"a":["Financials!E53"]},"D|^10048-15HQ CountryUSD":{"r":[["United States"]],"a":["Financials!E41"]},"D|^55361-98HQ CountryUSD":{"r":[["Brazil"]],"a":["Financials!E27"]},"D|^25043-41WebsiteUSD":{"id":11959,"description":null,"headerValues":[{"simpleDate":null,"value":"PBXLP_LimitReachedError","description":null}],"financialValues":[],"customValues":[],"error":null},"D|^64968-22HQ CountryUSD":{"id":11961,"description":null,"headerValues":[{"simpleDate":null,"value":"PBXLP_LimitReachedError","description":null}],"financialValues":[],"customValues":[],"error":null},"D|^498220-75NameUSD":{"id":11962,"description":null,"headerValues":[{"simpleDate":null,"value":"PBXLP_LimitReachedError","description":null}],"financialValues":[],"customValues":[],"error":null},"D|^182494-72HQ CountryUSD":{"id":11963,"description":null,"headerValues":[{"simpleDate":null,"value":"PBXLP_LimitReachedError","description":null}],"financialValues":[],"customValues":[],"error":null},"D|^597428-29WebsiteUSD":{"id":11964,"description":null,"headerValues":[{"simpleDate":null,"value":"PBXLP_LimitReachedError","description":null}],"financialValues":[],"customValues":[],"error":null},"D|^510424-93NameUSD":{"id":11965,"description":null,"headerValues":[{"simpleDate":null,"value":"PBXLP_LimitReachedError","description":null}],"financialValues":[],"customValues":[],"error":null},"D|^52902-10NameUSD":{"id":11966,"description":null,"headerValues":[{"simpleDate":null,"value":"PBXLP_LimitReachedError","description":null}],"financialValues":[],"customValues":[],"error":null},"D|^564977-53WebsiteUSD":{"id":11967,"description":null,"headerValues":[{"simpleDate":null,"value":"PBXLP_LimitReachedError","description":null}],"financialValues":[],"customValues":[],"error":null},"D|^542826-46HQ CountryUSD":{"id":11968,"description":null,"headerValues":[{"simpleDate":null,"value":"PBXLP_LimitReachedError","description":null}],"financialValues":[],"customValues":[],"error":null},"D|^503991-01WebsiteUSD":{"id":11969,"description":null,"headerValues":[{"simpleDate":null,"value":"PBXLP_LimitReachedError","description":null}],"financialValues":[],"customValues":[],"error":null},"D|^464183-20HQ CountryUSD":{"id":11970,"description":null,"headerValues":[{"simpleDate":null,"value":"PBXLP_LimitReachedError","description":null}],"financialValues":[],"customValues":[],"error":null},"D|^226519-30WebsiteUSD":{"id":11971,"description":null,"headerValues":[{"simpleDate":null,"value":"PBXLP_LimitReachedError","description":null}],"financialValues":[],"customValues":[],"error":null},"D|^56176-84HQ CountryUSD":{"id":11972,"description":null,"headerValues":[{"simpleDate":null,"value":"PBXLP_LimitReachedError","description":null}],"financialValues":[],"customValues":[],"error":null},"D|^53667-37WebsiteUSD":{"id":11973,"description":null,"headerValues":[{"simpleDate":null,"value":"PBXLP_LimitReachedError","description":null}],"financialValues":[],"customValues":[],"error":null},"D|^52332-76WebsiteUSD":{"id":11974,"description":null,"headerValues":[{"simpleDate":null,"value":"PBXLP_LimitReachedError","description":null}],"financialValues":[],"customValues":[],"error":null},"D|^481215-16HQ CountryUSD":{"id":11975,"description":null,"headerValues":[{"simpleDate":null,"value":"PBXLP_LimitReachedError","description":null}],"financialValues":[],"customValues":[],"error":null},"D|^56176-84WebsiteUSD":{"id":11976,"description":null,"headerValues":[{"simpleDate":null,"value":"PBXLP_LimitReachedError","description":null}],"financialValues":[],"customValues":[],"error":null},"D|^11185-21HQ CountryUSD":{"id":11977,"description":null,"headerValues":[{"simpleDate":null,"value":"PBXLP_LimitReachedError","description":null}],"financialValues":[],"customValues":[],"error":null},"D|^442473-94HQ CountryUSD":{"id":11978,"description":null,"headerValues":[{"simpleDate":null,"value":"PBXLP_LimitReachedError","description":null}],"financialValues":[],"customValues":[],"error":null},"D|^52162-93WebsiteUSD":{"id":11980,"description":null,"headerValues":[{"simpleDate":null,"value":"PBXLP_LimitReachedError","description":null}],"financialValues":[],"customValues":[],"error":null},"D|^435832-30WebsiteUSD":{"id":11981,"description":null,"headerValues":[{"simpleDate":null,"value":"PBXLP_LimitReachedError","description":null}],"financialValues":[],"customValues":[],"error":null},"D|^170483-77WebsiteUSD":{"id":11982,"description":null,"headerValues":[{"simpleDate":null,"value":"PBXLP_LimitReachedError","description":null}],"financialValues":[],"customValues":[],"error":null},"D|^53841-43HQ CountryUSD":{"id":11983,"description":null,"headerValues":[{"simpleDate":null,"value":"PBXLP_LimitReachedError","description":null}],"financialValues":[],"customValues":[],"error":null},"D|^124664-68HQ CountryUSD":{"id":11984,"description":null,"headerValues":[{"simpleDate":null,"value":"PBXLP_LimitReachedError","description":null}],"financialValues":[],"customValues":[],"error":null},"D|^10120-60WebsiteUSD":{"id":11985,"description":null,"headerValues":[{"simpleDate":null,"value":"PBXLP_LimitReachedError","description":null}],"financialValues":[],"customValues":[],"error":null},"D|^114057-19HQ CountryUSD":{"id":11986,"description":null,"headerValues":[{"simpleDate":null,"value":"PBXLP_LimitReachedError","description":null}],"financialValues":[],"customValues":[],"error":null},"D|^484809-49HQ CountryUSD":{"id":11987,"description":null,"headerValues":[{"simpleDate":null,"value":"PBXLP_LimitReachedError","description":null}],"financialValues":[],"customValues":[],"error":null},"D|^173287-36HQ CountryUSD":{"id":11988,"description":null,"headerValues":[{"simpleDate":null,"value":"PBXLP_LimitReachedError","description":null}],"financialValues":[],"customValues":[],"error":null},"D|^452765-80WebsiteUSD":{"id":11989,"description":null,"headerValues":[{"simpleDate":null,"value":"PBXLP_LimitReachedError","description":null}],"financialValues":[],"customValues":[],"error":null},"D|^467848-90HQ CountryUSD":{"id":11990,"description":null,"headerValues":[{"simpleDate":null,"value":"PBXLP_LimitReachedError","description":null}],"financialValues":[],"customValues":[],"error":null},"D|^522165-79NameUSD":{"id":11991,"description":null,"headerValues":[{"simpleDate":null,"value":"PBXLP_LimitReachedError","description":null}],"financialValues":[],"customValues":[],"error":null},"D|^399475-00WebsiteUSD":{"id":11992,"description":null,"headerValues":[{"simpleDate":null,"value":"PBXLP_LimitReachedError","description":null}],"financialValues":[],"customValues":[],"error":null},"D|^187808-23WebsiteUSD":{"id":11994,"description":null,"headerValues":[{"simpleDate":null,"value":"PBXLP_LimitReachedError","description":null}],"financialValues":[],"customValues":[],"error":null},"D|^454670-29HQ CountryUSD":{"id":11995,"description":null,"headerValues":[{"simpleDate":null,"value":"PBXLP_LimitReachedError","description":null}],"financialValues":[],"customValues":[],"error":null},"D|^268420-33HQ CountryUSD":{"id":11996,"description"</t>
  </si>
  <si>
    <t>:null,"headerValues":[{"simpleDate":null,"value":"PBXLP_LimitReachedError","description":null}],"financialValues":[],"customValues":[],"error":null},"D|^338571-73HQ CountryUSD":{"id":11997,"description":null,"headerValues":[{"simpleDate":null,"value":"PBXLP_LimitReachedError","description":null}],"financialValues":[],"customValues":[],"error":null},"D|^491266-72HQ CountryUSD":{"id":11998,"description":null,"headerValues":[{"simpleDate":null,"value":"PBXLP_LimitReachedError","description":null}],"financialValues":[],"customValues":[],"error":null},"D|^10097-56WebsiteUSD":{"id":11999,"description":null,"headerValues":[{"simpleDate":null,"value":"PBXLP_LimitReachedError","description":null}],"financialValues":[],"customValues":[],"error":null},"D|^11185-21WebsiteUSD":{"id":12000,"description":null,"headerValues":[{"simpleDate":null,"value":"PBXLP_LimitReachedError","description":null}],"financialValues":[],"customValues":[],"error":null},"D|^52332-76NameUSD":{"id":12001,"description":null,"headerValues":[{"simpleDate":null,"value":"PBXLP_LimitReachedError","description":null}],"financialValues":[],"customValues":[],"error":null},"D|^14147-11WebsiteUSD":{"id":12002,"description":null,"headerValues":[{"simpleDate":null,"value":"PBXLP_LimitReachedError","description":null}],"financialValues":[],"customValues":[],"error":null},"D|^268272-37WebsiteUSD":{"id":12003,"description":null,"headerValues":[{"simpleDate":null,"value":"PBXLP_LimitReachedError","description":null}],"financialValues":[],"customValues":[],"error":null},"D|^338571-73WebsiteUSD":{"id":12004,"description":null,"headerValues":[{"simpleDate":null,"value":"PBXLP_LimitReachedError","description":null}],"financialValues":[],"customValues":[],"error":null},"D|^54855-64HQ CountryUSD":{"id":12005,"description":null,"headerValues":[{"simpleDate":null,"value":"PBXLP_LimitReachedError","description":null}],"financialValues":[],"customValues":[],"error":null},"D|^228077-02HQ CountryUSD":{"id":12007,"description":null,"headerValues":[{"simpleDate":null,"value":"PBXLP_LimitReachedError","description":null}],"financialValues":[],"customValues":[],"error":null},"D|^227913-13WebsiteUSD":{"id":12009,"description":null,"headerValues":[{"simpleDate":null,"value":"PBXLP_LimitReachedError","description":null}],"financialValues":[],"customValues":[],"error":null},"D|^222483-16WebsiteUSD":{"id":12010,"description":null,"headerValues":[{"simpleDate":null,"value":"PBXLP_LimitReachedError","description":null}],"financialValues":[],"customValues":[],"error":null},"D|^10849-06WebsiteUSD":{"id":12012,"description":null,"headerValues":[{"simpleDate":null,"value":"PBXLP_LimitReachedError","description":null}],"financialValues":[],"customValues":[],"error":null},"D|^11124-64WebsiteUSD":{"id":12013,"description":null,"headerValues":[{"simpleDate":null,"value":"PBXLP_LimitReachedError","description":null}],"financialValues":[],"customValues":[],"error":null},"D|^268073-29WebsiteUSD":{"id":12014,"description":null,"headerValues":[{"simpleDate":null,"value":"PBXLP_LimitReachedError","description":null}],"financialValues":[],"customValues":[],"error":null},"D|^182433-16WebsiteUSD":{"id":12015,"description":null,"headerValues":[{"simpleDate":null,"value":"PBXLP_LimitReachedError","description":null}],"financialValues":[],"customValues":[],"error":null},"D|^481215-16WebsiteUSD":{"id":12016,"description":null,"headerValues":[{"simpleDate":null,"value":"PBXLP_LimitReachedError","description":null}],"financialValues":[],"customValues":[],"error":null},"D|^491660-29NameUSD":{"id":12018,"description":null,"headerValues":[{"simpleDate":null,"value":"PBXLP_LimitReachedError","description":null}],"financialValues":[],"customValues":[],"error":null},"D|^82766-89NameUSD":{"id":12019,"description":null,"headerValues":[{"simpleDate":null,"value":"PBXLP_LimitReachedError","description":null}],"financialValues":[],"customValues":[],"error":null},"D|^399475-00HQ CountryUSD":{"id":12020,"description":null,"headerValues":[{"simpleDate":null,"value":"PBXLP_LimitReachedError","description":null}],"financialValues":[],"customValues":[],"error":null},"D|^64968-22NameUSD":{"id":12022,"description":null,"headerValues":[{"simpleDate":null,"value":"PBXLP_LimitReachedError","description":null}],"financialValues":[],"customValues":[],"error":null},"D|^170483-77NameUSD":{"id":12023,"description":null,"headerValues":[{"simpleDate":null,"value":"PBXLP_LimitReachedError","description":null}],"financialValues":[],"customValues":[],"error":null},"D|^622804-42WebsiteUSD":{"id":12024,"description":null,"headerValues":[{"simpleDate":null,"value":"PBXLP_LimitReachedError","description":null}],"financialValues":[],"customValues":[],"error":null},"D|^497253-61HQ CountryUSD":{"id":12025,"description":null,"headerValues":[{"simpleDate":null,"value":"PBXLP_LimitReachedError","description":null}],"financialValues":[],"customValues":[],"error":null},"D|^491266-72WebsiteUSD":{"id":12026,"description":null,"headerValues":[{"simpleDate":null,"value":"PBXLP_LimitReachedError","description":null}],"financialValues":[],"customValues":[],"error":null},"D|^11714-68WebsiteUSD":{"id":12027,"description":null,"headerValues":[{"simpleDate":null,"value":"PBXLP_LimitReachedError","description":null}],"financialValues":[],"customValues":[],"error":null},"D|^10198-36HQ CountryUSD":{"id":12028,"description":null,"headerValues":[{"simpleDate":null,"value":"PBXLP_LimitReachedError","description":null}],"financialValues":[],"customValues":[],"error":null},"D|^622804-42HQ CountryUSD":{"id":12029,"description":null,"headerValues":[{"simpleDate":null,"value":"PBXLP_LimitReachedError","description":null}],"financialValues":[],"customValues":[],"error":null},"D|^10849-06NameUSD":{"id":12030,"description":null,"headerValues":[{"simpleDate":null,"value":"PBXLP_LimitReachedError","description":null}],"financialValues":[],"customValues":[],"error":null},"D|^10198-36WebsiteUSD":{"id":12031,"description":null,"headerValues":[{"simpleDate":null,"value":"PBXLP_LimitReachedError","description":null}],"financialValues":[],"customValues":[],"error":null},"D|^53667-37HQ CountryUSD":{"id":12032,"description":null,"headerValues":[{"simpleDate":null,"value":"PBXLP_LimitReachedError","description":null}],"financialValues":[],"customValues":[],"error":null},"D|^11124-64HQ CountryUSD":{"id":12033,"description":null,"headerValues":[{"simpleDate":null,"value":"PBXLP_LimitReachedError","description":null}],"financialValues":[],"customValues":[],"error":null},"D|^11714-68HQ CountryUSD":{"id":12034,"description":null,"headerValues":[{"simpleDate":null,"value":"PBXLP_LimitReachedError","description":null}],"financialValues":[],"customValues":[],"error":null},"D|^497253-61WebsiteUSD":{"id":12036,"description":null,"headerValues":[{"simpleDate":null,"value":"PBXLP_LimitReachedError","description":null}],"financialValues":[],"customValues":[],"error":null},"D|^435832-30NameUSD":{"id":12037,"description":null,"headerValues":[{"simpleDate":null,"value":"PBXLP_LimitReachedError","description":null}],"financialValues":[],"customValues":[],"error":null},"D|^490967-20NameUSD":{"id":12038,"description":null,"headerValues":[{"simpleDate":null,"value":"PBXLP_LimitReachedError","description":null}],"financialValues":[],"customValues":[],"error":null},"D|^182494-72WebsiteUSD":{"id":12039,"description":null,"headerValues":[{"simpleDate":null,"value":"PBXLP_LimitReachedError","description":null}],"financialValues":[],"customValues":[],"error":null},"D|^52290-91WebsiteUSD":{"r":[["www.vincipartners.com"]],"a":["Financials!F44"]},"D|^10066-15NameUSD":{"r":[["Kohlberg Kravis Roberts"]],"a":["Financials!B73"]},"D|^64968-22WebsiteUSD":{"id":12140,"description":null,"headerValues":[{"simpleDate":null,"value":"PBXLP_LimitReachedError","description":null}],"financialValues":[],"customValues":[],"error":null},"D|^528171-76WebsiteUSD":{"id":12141,"description":null,"headerValues":[{"simpleDate":null,"value":"PBXLP_LimitReachedError","description":null}],"financialValues":[],"customValues":[],"error":null},"D|^10849-06HQ CountryUSD":{"id":12142,"description":null,"headerValues":[{"simpleDate":null,"value":"PBXLP_LimitReachedError","description":null}],"financialValues":[],"customValues":[],"error":null},"D|^114057-19WebsiteUSD":{"id":12146,"description":null,"headerValues":[{"simpleDate":null,"value":"PBXLP_LimitReachedError","description":null}],"financialValues":[],"customValues":[],"error":null},"D|^124664-68WebsiteUSD":{"id":12147,"description":null,"headerValues":[{"simpleDate":null,"value":"PBXLP_LimitReachedError","description":null}],"financialValues":[],"customValues":[],"error":null},"D|^61720-30HQ CountryUSD":{"id":12150,"description":null,"headerValues":[{"simpleDate":null,"value":"PBXLP_LimitReachedError","description":null}],"financialValues":[],"customValues":[],"error":null},"D|^268272-37HQ CountryUSD":{"id":12153,"description":null,"headerValues":[{"simpleDate":null,"value":"PBXLP_LimitReachedError","description":null}],"financialValues":[],"customValues":[],"error":null},"D|^10925-65HQ CountryUSD":{"id":12156,"description":null,"headerValues":[{"simpleDate":null,"value":"PBXLP_LimitReachedError","description":null}],"financialValues":[],"customValues":[],"error":null},"D|^435832-30HQ CountryUSD":{"id":12157,"description":null,"headerValues":[{"simpleDate":null,"value":"PBXLP_LimitReachedError","description":null}],"financialValues":[],"customValues":[],"error":null},"D|^10120-60HQ CountryUSD":{"id":12160,"description":null,"headerValues":[{"simpleDate":null,"value":"PBXLP_LimitReachedError","description":null}],"financialValues":[],"customValues":[],"error":null},"D|^11404-00WebsiteUSD":{"id":12161,"description":null,"headerValues":[{"simpleDate":null,"value":"PBXLP_LimitReachedError","description":null}],"financialValues":[],"customValues":[],"error":null},"D|^227913-13HQ CountryUSD":{"id":12166,"description":null,"headerValues":[{"simpleDate":null,"value":"PBXLP_LimitReachedError","description":null}],"financialValues":[],"customValues":[],"error":null},"D|^53413-57NameUSD":{"id":12167,"description":null,"headerValues":[{"simpleDate":null,"value":"PBXLP_LimitReachedError","description":null}],"financialValues":[],"customValues":[],"error":null},"D|^150732-01HQ CountryUSD":{"id":12168,"description":null,"headerValues":[{"simpleDate":null,"value":"PBXLP_LimitReachedError","description":null}],"financialValues":[],"customValues":[],"error":null},"D|^187808-23HQ CountryUSD":{"id":12173,"description":null,"headerValues":[{"simpleDate":null,"value":"PBXLP_LimitReachedError","description":null}],"financialValues":[],"customValues":[],"error":null},"D|^484711-48NameUSD":{"id":12178,"description":null,"headerValues":[{"simpleDate":null,"value":"PBXLP_LimitReachedError","description":null}],"financialValues":[],"customValues":[],"error":null},"D|^110526-40HQ CountryUSD":{"id":12184,"description":null,"headerValues":[{"simpleDate":null,"value":"PBXLP_LimitReachedError","description":null}],"financialValues":[],"customValues":[],"error":null},"D|^484711-48HQ CountryUSD":{"id":12195,"description":null,"headerValues":[{"simpleDate":null,"value":"PBXLP_LimitReachedError","description":null}],"financialValues":[],"customValues":[],"error":null},"D|^493770-16Dry PowderUSD":{"id":11834,"description":null,"headerValues":[{"simpleDate":null,"value":"","description":null}],"financialValues":[],"customValues":[],"error":null},"D|^491660-29Dry PowderUSD":{"id":11839,"description":null,"headerValues":[{"simpleDate":null,"value":"","description":null}],"financialValues":[],"customValues":[],"error":null},"D|^435832-30Dry PowderUSD":{"id":11740,"description":null,"headerValues":[{"simpleDate":null,"value":"","description":null}],"financialValues":[],"customValues":[],"error":null},"D|^222483-16Dry PowderUSD":{"id":11742,"description":null,"headerValues":[{"simpleDate":null,"value":"","description":null}],"financialValues":[],"customValues":[],"error":null},"D|^522165-79Dry PowderUSD":{"id":11752,"description":null,"headerValues":[{"simpleDate":null,"value":"","description":null}],"financialValues":[],"customValues":[],"error":null},"D|^14147-11Dry PowderUSD":{"id":11762,"description":null,"headerValues":[{"simpleDate":null,"value":"","description":null}],"financialValues":[],"customValues":[],"error":null},"D|^442473-94Dry PowderUSD":{"id":11766,"description":null,"headerValues":[{"simpleDate":null,"value":"","description":null}],"financialValues":[],"customValues":[],"error":null},"D|^497253-61Dry PowderUSD":{"id":11768,"description":null,"headerValues":[{"simpleDate":null,"value":"","description":null}],"financialValues":[],"customValues":[],"error":null},"D|^63015-40Dry PowderUSD":{"id":11744,"description":null,"headerValues":[{"simpleDate":null,"value":"PBXLP_LimitReachedError","description":null}],"financialValues":[],"customValues":[],"error":null},"D|^493770-16HQ CountryUSD":{"id":11816,"description":null,"headerValues":[{"simpleDate":null,"value":"PBXLP_LimitReachedError","description":null}],"financialValues":[],"customValues":[],"error":null},"D|^52902-10WebsiteUSD":{"id":12124,"description":null,"headerValues":[{"simpleDate":null,"value":"PBXLP_LimitReachedError","description":null}],"financialValues":[],"customValues":[],"error":null},"D|^490967-20HQ CountryUSD":{"id":11829,"description":null,"headerValues":[{"simpleDate":null,"value":"PBXLP_LimitReachedError","description":null}],"financialValues":[],"customValues":[],"error":null},"D|^10015-12Dry PowderUSD":{"id":11838,"description":null,"headerValues":[{"simpleDate":null,"value":"PBXLP_LimitReachedError","description":null}],"financialValues":[],"customValues":[],"error":null},"D|^454670-29Dry PowderUSD":{"id":11539,"description":null,"headerValues":[{"simpleDate":null,"value":"","description":null}],"financialValues":[],"customValues":[],"error":null},"D|^182494-72Dry PowderUSD":{"id":11565,"description":null,"headerValues":[{"simpleDate":null,"value":"","description":null}],"financialValues":[],"customValues":[],"error":null},"D|^170909-47Dry PowderUSD":{"id":11577,"description":null,"headerValues":[{"simpleDate":null,"value":"","description":null}],"financialValues":[],"customValues":[],"error":null},"D|^57834-82Dry PowderUSD":{"id":11579,"description":null,"headerValues":[{"simpleDate":null,"value":"","description":null}],"financialValues":[],"customValues":[],"error":null},"D|^52332-76Dry PowderUSD":{"id":11593,"description":null,"headerValues":[{"simpleDate":null,"value":"","description":null}],"financialValues":[],"customValues":[],"error":null},"D|^42132-25Dry PowderUSD":{"id":11596,"description":null,"headerValues":[{"simpleDate":null,"value":"","description":null}],"financialValues":[],"customValues":[],"error":null},"D|^52902-10Dry PowderUSD":{"id":11598,"description":null,"headerValues":[{"simpleDate":null,"value":"","description":null}],"financialValues":[],"customValues":[],"error":null},"D|^338571-73Dry PowderUSD":{"id":11599,"description":null,"headerValues":[{"simpleDate":null,"value":"","description":null}],"financialValues":[],"customValues":[],"error":null},"D|^490967-20Dry PowderUSD":{"id":11605,"description":null,"headerValues":[{"simpleDate":null,"value":"","description":null}],"financialValues":[],"customValues":[],"error":null},"D|^564977-53Dry PowderUSD":{"id":11607,"description":null,"headerValues":[{"simpleDate":null,"value":"","description":null}],"financialValues":[],"customValues":[],"error":null},"D|^170483-77Dry PowderUSD":{"id":11613,"description":null,"headerValues":[{"simpleDate":null,"value":"","description":null}],"financialValues":[],"customValues":[],"error":null},"D|^481215-16Dry PowderUSD":{"id":11614,"description":null,"headerValues":[{"simpleDate":null,"value":"","description":null}],"financialValues":[],"customValues":[],"error":null},"D|^42338-08Dry PowderUSD":{"id":11622,"description":null,"headerValues":[{"simpleDate":null,"value":"","description":null}],"financialValues":[],"customValues":[],"error":null},"D|^498220-75Dry PowderUSD":{"id":11626,"description":null,"headerValues":[{"simpleDate":null,"value":"","description":null}],"financialValues":[],"customValues":[],"error":null},"D|^452765-80Dry PowderUSD":{"id":11628,"description":null,"headerValues":[{"simpleDate":null,"value":"","description":null}],"financialValues":[],"customValues":[],"error":null},"D|^227913-13Dry PowderUSD":{"id":11634,"description":null,"headerValues":[{"simpleDate":null,"value":"","description":null}],"financialValues":[],"customValues":[],"error":null},"D|^52902-10HQ CountryUSD":{"id":12132,"description":null,"headerValues":[{"simpleDate":null,"value":"PBXLP_LimitReachedError","description":null}],"financialValues":[],"customValues":[],"error":null},"D|^10048-15Dry PowderUSD":{"id":11557,"description":null,"headerValues":[{"simpleDate":null,"value":"PBXLP_LimitReachedError","description":null}],"financialValues":[],"customValues":[],"error":null},"D|^42132-25HQ CountryUSD":{"id":11568,"description":null,"headerValues":[{"simpleDate":null,"value":"PBXLP_LimitReachedError","description":null}],"financialValues":[],"customValues":[],"error":null},"D|^498220-75HQ CountryUSD":{"id":11581,"description":null,"headerValues":[{"simpleDate":null,"value":"PBXLP_LimitReachedError","description":null}],"financialValues":[],"customValues":[],"error":null},"D|^50934-61WebsiteUSD":{"id":11584,"description":null,"headerValues":[{"simpleDate":null,"value":"PBXLP_LimitReachedError","description":null}],"financialValues":[],"customValues":[],"error":null},"D|^25043-41Dry PowderUSD":{"id":11603,"description":null,"headerValues":[{"simpleDate":null,"value":"PBXLP_LimitReachedError","description":null}],"financialValues":[],"customValues":[],"error":null},"D|^50934-61HQ CountryUSD":{"id":11604,"description":null,"headerValues":[{"simpleDate":null,"value":"PBXLP_LimitReachedError","description":null}],"financialValues":[],"customValues":[],"error":null},"D|^57834-82WebsiteUSD":{"id":11606,"description":null,"headerValues":[{"simpleDate":null,"value":"PBXLP_LimitReachedError","description":null}],"financialValues":[],"customValues":[],"error":null},"D|^14157-91Dry PowderUSD":{"id":11610,"description":null,"headerValues":[{"simpleDate":null,"value":"PBXLP_LimitReachedError","description":null}],"financialValues":[],"customValues":[],"error":null},"D|^11185-21Dry PowderUSD":{"id":11612,"description":null,"headerValues":[{"simpleDate":null,"value":"PBXLP_LimitReachedError","description":null}],"financialValues":[],"customValues":[],"error":null},"D|^10409-95Dry PowderUSD":{"id":11617,"description":null,"headerValues":[{"simpleDate":null,"value":"PBXLP_LimitReachedError","description":null}],"financialValues":[],"customValues":[],"error":null},"D|^493770-16WebsiteUSD":{"id":11621,"description":null,"headerValues":[{"simpleDate":null,"value":"PBXLP_LimitReachedError","description":null}],"financialValues":[],"customValues":[],"error":null},"D|^10066-15Dry PowderUSD":{"id":11623,"description":null,"headerValues":[{"simpleDate":null,"value":"PBXLP_LimitReachedError","description":null}],"financialValues":[],"customValues":[],"error":null},"D|^498220-75WebsiteUSD":{"id":11625,"description":null,"headerValues":[{"simpleDate":null,"value":"PBXLP_LimitReachedError","description":null}],"financialValues":[],"customValues":[],"error":null},"D|^150732-01Dry PowderUSD":{"id":11633,"description":null,"headerValues":[{"simpleDate":null,"value":"PBXLP_LimitReachedError","description":null}],"financialValues":[],"customValues":[],"error":null},"D|^114057-19Dry PowderUSD":{"id":11637,"description":null,"headerValues":[{"simpleDate":null,"value":"PBXLP_LimitReachedError","description":null}],"financialValues":[],"customValues":[],"error":null},"D|^53667-37Dry PowderUSD":{"id":11638,"description":null,"headerValues":[{"simpleDate":null,"value":"PBXLP_LimitReachedError","description":null}],"financialValues":[],"customValues":[],"error":null},"D|^14157-91WebsiteUSD":{"r":[["www.patria.com"]],"a":["Financials!F33"]},"D|^522165-79WebsiteUSD":{"id":12059,"description":null,"headerValues":[{"simpleDate":null,"value":"","description":null}],"financialValues":[],"customValues":[],"error":null},"D|^10409-95WebsiteUSD":{"r":[["bn.brookfield.com"]],"a":["Financials!F53"]},"D|^10048-15WebsiteUSD":{"r":[["www.carlyle.com"]],"a":["Financials!F41"]},"D|^55361-98WebsiteUSD":{"r":[["www.kinea.com.br"]],"a":["Financials!F27"]},"D|^51311-53HQ CountryUSD":{"r":[["Brazil"]],"a":["Financials!E47"]},"D|^10066-15HQ CountryUSD":{"r":[["United States"]],"a":["Financials!E73"]},"D|^466622-65HQ CountryUSD":{"r":[["Bermuda"]],"a":["Financials!E15"]},"D|^14157-91HQ CountryUSD":{"r":[["Brazil"]],"a":["Financials!E33"]},"D|^63015-40HQ CountryUSD":{"r":[["Brazil"]],"a":["Financials!E42"]},"D|^25043-41HQ CountryUSD":{"id":12041,"description":null,"headerValues":[{"simpleDate":null,"value":"PBXLP_LimitReachedError","description":null}],"financialValues":[],"customValues":[],"error":null},"D|^491660-29WebsiteUSD":{"id":12042,"description":null,"headerValues":[{"simpleDate":null,"value":"PBXLP_LimitReachedError","description":null}],"financialValues":[],"customValues":[],"error":null},"D|^510424-93HQ CountryUSD":{"id":12043,"description":null,"headerValues":[{"simpleDate":null,"value":"PBXLP_LimitReachedError","description":null}],"financialValues":[],"customValues":[],"error":null},"D|^110526-40WebsiteUSD":{"id":12044,"description":null,"headerValues":[{"simpleDate":null,"value":"PBXLP_LimitReachedError","description":null}],"financialValues":[],"customValues":[],"error":null},"D|^503991-01HQ CountryUSD":{"id":12045,"description":null,"headerValues":[{"simpleDate":null,"value":"PBXLP_LimitReachedError","description":null}],"financialValues":[],"customValues":[],"error":null},"D|^10097-56HQ CountryUSD":{"id":12046,"description":null,"headerValues":[{"simpleDate":null,"value":"PBXLP_LimitReachedError","description":null}],"financialValues":[],"customValues":[],"error":null},"D|^50934-61NameUSD":{"id":12047,"description":null,"headerValues":[{"simpleDate":null,"value":"PBXLP_LimitReachedError","description":null}],"financialValues":[],"customValues":[],"error":null},"D|^187808-23NameUSD":{"id":12048,"description":null,"headerValues":[{"simpleDate":null,"value":"PBXLP_LimitReachedError","description":null}],"financialValues":[],"customValues":[],"error":null},"D|^622804-42NameUSD":{"id":12050,"description":null,"headerValues":[{"simpleDate":null,"value":"PBXLP_LimitReachedError","description":null}],"financialValues":[],"customValues":[],"error":null},"D|^12483-55WebsiteUSD":{"id":12051,"description":null,"headerValues":[{"simpleDate":null,"value":"PBXLP_LimitReachedError","description":null}],"financialValues":[],"customValues":[],"error":null},"D|^11474-47HQ CountryUSD":{"id":12052,"description":null,"headerValues":[{"simpleDate":null,"value":"PBXLP_LimitReachedError","description":null}],"financialValues":[],"customValues":[],"error":null},"D|^484711-48WebsiteUSD":{"id":12053,"description":null,"headerValues":[{"simpleDate":null,"value":"PBXLP_LimitReachedError","description":null}],"financialValues":[],"customValues":[],"error":null},"D|^268420-33WebsiteUSD":{"id":12054,"description":null,"headerValues":[{"simpleDate":null,"value":"PBXLP_LimitReachedError","description":null}],"financialValues":[],"customValues":[],"error":null},"D|^10925-65WebsiteUSD":{"id":12055,"description":null,"headerValues":[{"simpleDate":null,"value":"PBXLP_LimitReachedError","description":null}],"financialValues":[],"customValues":[],"error":null},"D|^553626-28NameUSD":{"id":12057,"description":null,"headerValues":[{"simpleDate":null,"value":"PBXLP_LimitReachedError","description":null}],"financialValues":[],"customValues":[],"error":null},"D|^10015-12HQ CountryUSD":{"id":12058,"description":null,"headerValues":[{"simpleDate":null,"value":"PBXLP_LimitReachedError","description":null}],"financialValues":[],"customValues":[],"error":null},"D|^454670-29WebsiteUSD":{"id":12060,"description":null,"headerValues":[{"simpleDate":null,"value":"PBXLP_LimitReachedError","description":null}],"financialValues":[],"customValues":[],"error":null},"D|^14147-11HQ CountryUSD":{"id":12061,"description":null,"headerValues":[{"simpleDate":null,"value":"PBXLP_LimitReachedError","description":null}],"financialValues":[],"customValues":[],"error":null},"D|^564977-53HQ CountryUSD":{"id":12062,"description":null,"headerValues":[{"simpleDate":null,"value":"PBXLP_LimitReachedError","description":null}],"financialValues":[],"customValues":[],"error":null},"D|^57834-82NameUSD":{"id":12063,"description":null,"headerValues":[{"simpleDate":null,"value":"PBXLP_LimitReachedError","description":null}],"financialValues":[],"customValues":[],"error":null},"D|^11474-47WebsiteUSD":{"id":12064,"description":null,"headerValues":[{"simpleDate":null,"value":"PBXLP_LimitReachedError","description":null}],"financialValues":[],"customValues":[],"error":null},"D|^182433-16HQ CountryUSD":{"id":12066,"description":null,"headerValues":[{"simpleDate":null,"value":"PBXLP_LimitReachedError","description":null}],"financialValues":[],"customValues":[],"error":null},"D|^222483-16HQ CountryUSD":{"id":12067,"description":null,"headerValues":[{"simpleDate":null,"value":"PBXLP_LimitReachedError","description":null}],"financialValues":[],"customValues":[],"error":null},"D|^484809-49WebsiteUSD":{"id":12068,"description":null,"headerValues":[{"simpleDate":null,"value":"PBXLP_LimitReachedError","description":null}],"financialValues":[],"customValues":[],"error":null},"D|^53413-57WebsiteUSD":{"id":12069,"description":null,"headerValues":[{"simpleDate":null,"value":"PBXLP_LimitReachedError","description":null}],"financialValues":[],"customValues":[],"error":null},"D|^52332-76HQ CountryUSD":{"id":12072,"description":null,"headerValues":[{"simpleDate":null,"value":"PBXLP_LimitReachedError","description":null}],"financialValues":[],"customValues":[],"error":null},"D|^452765-80HQ CountryUSD":{"id":12073,"description":null,"headerValues":[{"simpleDate":null,"value":"PBXLP_LimitReachedError","description":null}],"financialValues":[],"customValues":[],"error":null},"D|^597428-29HQ CountryUSD":{"id":12075,"description":null,"headerValues":[{"simpleDate":null,"value":"PBXLP_LimitReachedError","description":null}],"financialValues":[],"customValues":[],"error":null},"D|^467848-90WebsiteUSD":{"id":12076,"description":null,"headerValues":[{"simpleDate":null,"value":"PBXLP_LimitReachedError","description":null}],"financialValues":[],"customValues":[],"error":null},"D|^42338-08HQ CountryUSD":{"id":12077,"description":null,"headerValues":[{"simpleDate":null,"value":"PBXLP_LimitReachedError","description":null}],"financialValues":[],"customValues":[],"error":null},"D|^170483-77HQ CountryUSD":{"id":12078,"description":null,"headerValues":[{"simpleDate":null,"value":"PBXLP_LimitReachedError","description":null}],"financialValues":[],"customValues":[],"error":null},"D|^454670-29NameUSD":{"id":12080,"description":null,"headerValues":[{"simpleDate":null,"value":"PBXLP_LimitReachedError","description":null}],"financialValues":[],"customValues":[],"error":null},"D|^491660-29HQ CountryUSD":{"id":12081,"description":null,"headerValues":[{"simpleDate":null,"value":"PBXLP_LimitReachedError","description":null}],"financialValues":[],"customValues":[],"error":null},"D|^52162-93HQ CountryUSD":{"id":12082,"description":null,"headerValues":[{"simpleDate":null,"value":"PBXLP_LimitReachedError","description":null}],"financialValues":[],"customValues":[],"error":null},"D|^12483-55HQ CountryUSD":{"id":12083,"description":null,"headerValues":[{"simpleDate":null,"value":"PBXLP_LimitReachedError","description":null}],"financialValues":[],"customValues":[],"error":null},"D|^268073-29HQ CountryUSD":{"id":12084,"description":null,"headerValues":[{"simpleDate":null,"value":"PBXLP_LimitReachedError","description":null}],"financialValues":[],"customValues":[],"error":null},"D|^62633-35WebsiteUSD":{"id":12087,"description":null,"headerValues":[{"simpleDate":null,"value":"PBXLP_LimitReachedError","description":null}],"financialValues":[],"customValues":[],"error":null},"D|^464183-20WebsiteUSD":{"id":12088,"description":null,"headerValues":[{"simpleDate":null,"value":"PBXLP_LimitReachedError","description":null}],"financialValues":[],"customValues":[],"error":null},"D|^226519-30HQ CountryUSD":{"id":12089,"description":null,"headerValues":[{"simpleDate":null,"value":"PBXLP_LimitReachedError","description":null}],"financialValues":[],"customValues":[],"error":null},"D|^528171-76HQ CountryUSD":{"id":12090,"description":null,"headerValues":[{"simpleDate":null,"value":"PBXLP_LimitReachedError","description":null}],"financialValues":[],"customValues":[],"error":null},"D|^53841-43WebsiteUSD":{"id":12092,"description":null,"headerValues":[{"simpleDate":null,"value":"PBXLP_LimitReachedError","description":null}],"financialValues":[],"customValues":[],"error":null},"D|^228077-02WebsiteUSD":{"id":12093,"description":null,"headerValues":[{"simpleDate":null,"value":"PBXLP_LimitReachedError","description":null}],"financialValues":[],"customValues":[],"error":null},"D|^268272-37NameUSD":{"id":12094,"description":null,"headerValues":[{"simpleDate":null,"value":"PBXLP_LimitReachedError","description":null}],"financialValues":[],"customValues":[],"error":null},"D|^182494-72NameUSD":{"id":12096,"description":null,"headerValues":[{"simpleDate":null,"value":"PBXLP_LimitReachedError","description":null}],"financialValues":[],"customValues":[],"error":null},"D|^11404-00HQ CountryUSD":{"id":12097,"description":null,"headerValues":[{"simpleDate":null,"value":"PBXLP_LimitReachedError","description":null}],"financialValues":[],"customValues":[],"error":null},"D|^10015-12WebsiteUSD":{"id":12098,"description":null,"headerValues":[{"simpleDate":null,"value":"PBXLP_LimitReachedError","description":null}],"financialValues":[],"customValues":[],"error":null},"D|^53413-57HQ CountryUSD":{"id":12099,"description":null,"headerValues":[{"simpleDate":null,"value":"PBXLP_LimitReachedError","description":null}],"financialValues":[],"customValues":[],"error":null},"D|^268420-33NameUSD":{"id":12100,"description":null,"headerValues":[{"simpleDate":null,"value":"PBXLP_LimitReachedError","description":null}],"financialValues":[],"customValues":[],"error":null},"D|^493770-16NameUSD":{"id":12101,"description":null,"headerValues":[{"simpleDate":null,"value":"PBXLP_LimitReachedError","description":null}],"financialValues":[],"customValues":[],"error":null},"D|^65871-01HQ CountryUSD":{"id":12102,"description":null,"headerValues":[{"simpleDate":null,"value":"PBXLP_LimitReachedError","description":null}],"financialValues":[],"customValues":[],"error":null},"D|^442473-94WebsiteUSD":{"id":12103,"description":null,"headerValues":[{"simpleDate":null,"value":"PBXLP_LimitReachedError","description":null}],"financialValues":[],"customValues":[],"error":null},"D|^65871-01WebsiteUSD":{"id":12105,"description":null,"headerValues":[{"simpleDate":null,"value":"PBXLP_LimitReachedError","description":null}],"financialValues":[],"customValues":[],"error":null},"D|^62633-35HQ CountryUSD":{"id":12108,"description":null,"headerValues":[{"simpleDate":null,"value":"PBXLP_LimitReachedError","description":null}],"financialValues":[],"customValues":[],"error":null},"D|^122139-73NameUSD":{"id":12109,"description":null,"headerValues":[{"simpleDate":null,"value":"PBXLP_LimitReachedError","description":null}],"financialValues":[],"customValues":[],"error":null},"D|^542826-46WebsiteUSD":{"id":12112,"description":null,"headerValues":[{"simpleDate":null,"value":"PBXLP_LimitReachedError","description":null}],"financialValues":[],"customValues":[],"error":null},"D|^553626-28HQ CountryUSD":{"id":12113,"description":null,"headerValues":[{"simpleDate":null,"value":"PBXLP_LimitReachedError","description":null}],"financialValues":[],"customValues":[],"error":null},"D|^14147-11NameUSD":{"id":12114,"description":null,"headerValues":[{"simpleDate":null,"value":"PBXLP_LimitReachedError","description":null}],"financialValues":[],"customValues":[],"error":null},"D|^553626-28WebsiteUSD":{"id":12115,"description":null,"headerValues":[{"simpleDate":null,"value":"PBXLP_LimitReachedError","description":null}],"financialValues":[],"customValues":[],"error":null},"D|^82766-89HQ CountryUSD":{"id":12117,"description":null,"headerValues":[{"simpleDate":null,"value":"PBXLP_LimitReachedError","description":null}],"financialValues":[],"customValues":[],"error":null},"D|^170909-47NameUSD":{"id":12118,"description":null,"headerValues":[{"simp</t>
  </si>
  <si>
    <t>leDate":null,"value":"PBXLP_LimitReachedError","description":null}],"financialValues":[],"customValues":[],"error":null},"D|^42132-25NameUSD":{"id":12119,"description":null,"headerValues":[{"simpleDate":null,"value":"PBXLP_LimitReachedError","description":null}],"financialValues":[],"customValues":[],"error":null},"D|^61720-30WebsiteUSD":{"id":12120,"description":null,"headerValues":[{"simpleDate":null,"value":"PBXLP_LimitReachedError","description":null}],"financialValues":[],"customValues":[],"error":null},"D|^54855-64WebsiteUSD":{"id":12121,"description":null,"headerValues":[{"simpleDate":null,"value":"PBXLP_LimitReachedError","description":null}],"financialValues":[],"customValues":[],"error":null},"D|^173287-36WebsiteUSD":{"id":12122,"description":null,"headerValues":[{"simpleDate":null,"value":"PBXLP_LimitReachedError","description":null}],"financialValues":[],"customValues":[],"error":null},"D|^42338-08WebsiteUSD":{"id":12126,"description":null,"headerValues":[{"simpleDate":null,"value":"PBXLP_LimitReachedError","description":null}],"financialValues":[],"customValues":[],"error":null},"D|^464183-20NameUSD":{"id":12127,"description":null,"headerValues":[{"simpleDate":null,"value":"PBXLP_LimitReachedError","description":null}],"financialValues":[],"customValues":[],"error":null},"D|^150732-01WebsiteUSD":{"id":12130,"description":null,"headerValues":[{"simpleDate":null,"value":"PBXLP_LimitReachedError","description":null}],"financialValues":[],"customValues":[],"error":null},"D|^82766-89WebsiteUSD":{"id":12134,"description":null,"headerValues":[{"simpleDate":null,"value":"PBXLP_LimitReachedError","description":null}],"financialValues":[],"customValues":[],"error":null},"D|^510424-93WebsiteUSD":{"id":12137,"description":null,"headerValues":[{"simpleDate":null,"value":"PBXLP_LimitReachedError","description":null}],"financialValues":[],"customValues":[],"error":null},"D|^61720-30NameUSD":{"id":12139,"description":null,"headerValues":[{"simpleDate":null,"value":"PBXLP_LimitReachedError","description":null}],"financialValues":[],"customValues":[],"error":null},"D|^622804-42Dry PowderUSD":{"id":11653,"description":null,"headerValues":[{"simpleDate":null,"value":"","description":null}],"financialValues":[],"customValues":[],"error":null},"D|^53841-43Dry PowderUSD":{"id":11657,"description":null,"headerValues":[{"simpleDate":null,"value":"","description":null}],"financialValues":[],"customValues":[],"error":null},"D|^62633-35Dry PowderUSD":{"id":11658,"description":null,"headerValues":[{"simpleDate":null,"value":"","description":null}],"financialValues":[],"customValues":[],"error":null},"D|^124664-68Dry PowderUSD":{"id":11662,"description":null,"headerValues":[{"simpleDate":null,"value":"","description":null}],"financialValues":[],"customValues":[],"error":null},"D|^228077-02Dry PowderUSD":{"id":11667,"description":null,"headerValues":[{"simpleDate":null,"value":"","description":null}],"financialValues":[],"customValues":[],"error":null},"D|^11474-47Dry PowderUSD":{"id":11669,"description":null,"headerValues":[{"simpleDate":null,"value":"","description":null}],"financialValues":[],"customValues":[],"error":null},"D|^53413-57Dry PowderUSD":{"id":11670,"description":null,"headerValues":[{"simpleDate":null,"value":"","description":null}],"financialValues":[],"customValues":[],"error":null},"D|^597428-29Dry PowderUSD":{"id":11682,"description":null,"headerValues":[{"simpleDate":null,"value":"","description":null}],"financialValues":[],"customValues":[],"error":null},"D|^173287-36Dry PowderUSD":{"id":11683,"description":null,"headerValues":[{"simpleDate":null,"value":"","description":null}],"financialValues":[],"customValues":[],"error":null},"D|^61720-30Dry PowderUSD":{"id":11686,"description":null,"headerValues":[{"simpleDate":null,"value":"","description":null}],"financialValues":[],"customValues":[],"error":null},"D|^10849-06Dry PowderUSD":{"id":11688,"description":null,"headerValues":[{"simpleDate":null,"value":"","description":null}],"financialValues":[],"customValues":[],"error":null},"D|^268272-37Dry PowderUSD":{"id":11695,"description":null,"headerValues":[{"simpleDate":null,"value":"","description":null}],"financialValues":[],"customValues":[],"error":null},"D|^467848-90Dry PowderUSD":{"id":11701,"description":null,"headerValues":[{"simpleDate":null,"value":"","description":null}],"financialValues":[],"customValues":[],"error":null},"D|^503991-01Dry PowderUSD":{"id":11705,"description":null,"headerValues":[{"simpleDate":null,"value":"","description":null}],"financialValues":[],"customValues":[],"error":null},"D|^55361-98Dry PowderUSD":{"id":11715,"description":null,"headerValues":[{"simpleDate":null,"value":"","description":null}],"financialValues":[],"customValues":[],"error":null},"D|^52162-93Dry PowderUSD":{"id":11721,"description":null,"headerValues":[{"simpleDate":null,"value":"","description":null}],"financialValues":[],"customValues":[],"error":null},"D|^54855-64Dry PowderUSD":{"id":11722,"description":null,"headerValues":[{"simpleDate":null,"value":"","description":null}],"financialValues":[],"customValues":[],"error":null},"D|^10198-36Dry PowderUSD":{"id":11729,"description":null,"headerValues":[{"simpleDate":null,"value":"","description":null}],"financialValues":[],"customValues":[],"error":null},"D|^484809-49Dry PowderUSD":{"id":11738,"description":null,"headerValues":[{"simpleDate":null,"value":"","description":null}],"financialValues":[],"customValues":[],"error":null},"D|^510424-93Dry PowderUSD":{"id":11640,"description":null,"headerValues":[{"simpleDate":null,"value":"","description":null}],"financialValues":[],"customValues":[],"error":null},"D|^82766-89Dry PowderUSD":{"id":11642,"description":null,"headerValues":[{"simpleDate":null,"value":"PBXLP_LimitReachedError","description":null}],"financialValues":[],"customValues":[],"error":null},"D|^42132-25WebsiteUSD":{"id":11668,"description":null,"headerValues":[{"simpleDate":null,"value":"PBXLP_LimitReachedError","description":null}],"financialValues":[],"customValues":[],"error":null},"D|^122139-73WebsiteUSD":{"id":11675,"description":null,"headerValues":[{"simpleDate":null,"value":"PBXLP_LimitReachedError","description":null}],"financialValues":[],"customValues":[],"error":null},"D|^57834-82HQ CountryUSD":{"id":11678,"description":null,"headerValues":[{"simpleDate":null,"value":"PBXLP_LimitReachedError","description":null}],"financialValues":[],"customValues":[],"error":null},"D|^226519-30Dry PowderUSD":{"id":11685,"description":null,"headerValues":[{"simpleDate":null,"value":"PBXLP_LimitReachedError","description":null}],"financialValues":[],"customValues":[],"error":null},"D|^11714-68Dry PowderUSD":{"id":11691,"description":null,"headerValues":[{"simpleDate":null,"value":"PBXLP_LimitReachedError","description":null}],"financialValues":[],"customValues":[],"error":null},"D|^10120-60Dry PowderUSD":{"id":11706,"description":null,"headerValues":[{"simpleDate":null,"value":"PBXLP_LimitReachedError","description":null}],"financialValues":[],"customValues":[],"error":null},"D|^170909-47HQ CountryUSD":{"id":11709,"description":null,"headerValues":[{"simpleDate":null,"value":"PBXLP_LimitReachedError","description":null}],"financialValues":[],"customValues":[],"error":null},"D|^11404-00Dry PowderUSD":{"id":11727,"description":null,"headerValues":[{"simpleDate":null,"value":"PBXLP_LimitReachedError","description":null}],"financialValues":[],"customValues":[],"error":null},"D|^466622-65Dry PowderUSD":{"id":11904,"description":null,"headerValues":[{"simpleDate":null,"value":"","description":null}],"financialValues":[],"customValues":[],"error":null},"D|^64968-22Dry PowderUSD":{"id":11846,"description":null,"headerValues":[{"simpleDate":null,"value":"","description":null}],"financialValues":[],"customValues":[],"error":null},"D|^542826-46Dry PowderUSD":{"id":11849,"description":null,"headerValues":[{"simpleDate":null,"value":"","description":null}],"financialValues":[],"customValues":[],"error":null},"D|^50934-61Dry PowderUSD":{"id":11850,"description":null,"headerValues":[{"simpleDate":null,"value":"","description":null}],"financialValues":[],"customValues":[],"error":null},"D|^10925-65Dry PowderUSD":{"id":11854,"description":null,"headerValues":[{"simpleDate":null,"value":"","description":null}],"financialValues":[],"customValues":[],"error":null},"D|^268073-29Dry PowderUSD":{"id":11856,"description":null,"headerValues":[{"simpleDate":null,"value":"","description":null}],"financialValues":[],"customValues":[],"error":null},"D|^528171-76Dry PowderUSD":{"id":11863,"description":null,"headerValues":[{"simpleDate":null,"value":"","description":null}],"financialValues":[],"customValues":[],"error":null},"D|^56176-84Dry PowderUSD":{"id":11866,"description":null,"headerValues":[{"simpleDate":null,"value":"","description":null}],"financialValues":[],"customValues":[],"error":null},"D|^464183-20Dry PowderUSD":{"id":11867,"description":null,"headerValues":[{"simpleDate":null,"value":"","description":null}],"financialValues":[],"customValues":[],"error":null},"D|^553626-28Dry PowderUSD":{"id":11874,"description":null,"headerValues":[{"simpleDate":null,"value":"","description":null}],"financialValues":[],"customValues":[],"error":null},"D|^12483-55Dry PowderUSD":{"id":11876,"description":null,"headerValues":[{"simpleDate":null,"value":"","description":null}],"financialValues":[],"customValues":[],"error":null},"D|^268420-33Dry PowderUSD":{"id":11879,"description":null,"headerValues":[{"simpleDate":null,"value":"","description":null}],"financialValues":[],"customValues":[],"error":null},"D|^51311-53Dry PowderUSD":{"id":11883,"description":null,"headerValues":[{"simpleDate":null,"value":"","description":null}],"financialValues":[],"customValues":[],"error":null},"D|^399475-00Dry PowderUSD":{"id":11888,"description":null,"headerValues":[{"simpleDate":null,"value":"","description":null}],"financialValues":[],"customValues":[],"error":null},"D|^491266-72Dry PowderUSD":{"id":11891,"description":null,"headerValues":[{"simpleDate":null,"value":"","description":null}],"financialValues":[],"customValues":[],"error":null},"D|^484711-48Dry PowderUSD":{"id":11895,"description":null,"headerValues":[{"simpleDate":null,"value":"","description":null}],"financialValues":[],"customValues":[],"error":null},"D|^10097-56Dry PowderUSD":{"id":11844,"description":null,"headerValues":[{"simpleDate":null,"value":"PBXLP_LimitReachedError","description":null}],"financialValues":[],"customValues":[],"error":null},"D|^182433-16Dry PowderUSD":{"id":11845,"description":null,"headerValues":[{"simpleDate":null,"value":"PBXLP_LimitReachedError","description":null}],"financialValues":[],"customValues":[],"error":null},"D|^187808-23Dry PowderUSD":{"id":11847,"description":null,"headerValues":[{"simpleDate":null,"value":"PBXLP_LimitReachedError","description":null}],"financialValues":[],"customValues":[],"error":null},"D|^52290-91Dry PowderUSD":{"id":11852,"description":null,"headerValues":[{"simpleDate":null,"value":"PBXLP_LimitReachedError","description":null}],"financialValues":[],"customValues":[],"error":null},"D|^110526-40Dry PowderUSD":{"id":11855,"description":null,"headerValues":[{"simpleDate":null,"value":"PBXLP_LimitReachedError","description":null}],"financialValues":[],"customValues":[],"error":null},"D|^11124-64Dry PowderUSD":{"id":11871,"description":null,"headerValues":[{"simpleDate":null,"value":"PBXLP_LimitReachedError","description":null}],"financialValues":[],"customValues":[],"error":null}},"Python Strip Mask":{"D|^268320-61Stock Exchange CodeUSD":{"r":[["NAS"]],"a":["'Python Strip Mask'!D3"]},"D|^434450-35Stock Exchange CodeUSD":{"r":[["BVMF"]],"a":["'Python Strip Mask'!D8"]},"D|^268320-61Company DescriptionUSD":{"r":[["Afya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players."]],"a":["'Python Strip Mask'!G3"]},"D|^434450-35Company DescriptionUSD":{"r":[["CM Hospitalar SA is a distributor of hospital materials and medicines in the Brazilian market."]],"a":["'Python Strip Mask'!G8"]}},"Sheet4":{"D|^268320-61NameUSD":{"r":[["Afya"]],"a":["Sheet4!B6"]},"D|^v268320-61Investments Buy Side IdsUSD":{"id":80060,"description":null,"headerValues":[{"simpleDate":null,"value":"PBXLP_LimitReachedError","description":null}],"financialValues":[],"customValues":[],"error":null},"D|^268320-61Investments Buy Side CountUSD":{"id":80062,"description":null,"headerValues":[{"simpleDate":null,"value":"PBXLP_LimitReachedError","description":null}],"financialValues":[],"customValues":[],"error":null},"D|^#LIMITREACHEDDeal Type 1USD":{"id":80069,"description":null,"headerValues":[],"financialValues":[],"customValues":[],"error":"PBXLP_ENTITY_ID"},"D|^#LIMITREACHEDDeal DateUSD":{"id":80070,"description":null,"headerValues":[],"financialValues":[],"customValues":[],"error":"PBXLP_ENTITY_ID"}},"Companies":{"D|^59322-61NameUSD":{"r":[["Bombril"]],"a":["Companies!B203"]},"D|^43060-06NameUSD":{"r":[["Braskem (Industrial Chemicals)"]],"a":["Companies!B211"]},"D|^161108-65NameUSD":{"r":[["Brasil Kirin"]],"a":["Companies!B207"]},"D|^58395-97NameUSD":{"r":[["BRK Ambiental"]],"a":["Companies!B219"]},"D|^186770-89NameUSD":{"r":[["Blau Farmaceutica"]],"a":["Companies!B201"]},"D|^61805-98NameUSD":{"r":[["Brasvending"]],"a":["Companies!B213"]},"D|^55609-75NameUSD":{"r":[["BrasilAgro"]],"a":["Companies!B209"]},"D|^42357-52NameUSD":{"r":[["BTG Pactual"]],"a":["Companies!B221"]},"D|^47657-89NameUSD":{"r":[["BRF Global"]],"a":["Companies!B217"]},"D|^100578-07NameUSD":{"r":[["Camil Alimentos"]],"a":["Companies!B232"]},"D|^100582-12NameUSD":{"r":[["Cia de Ferro Ligas da Bahia"]],"a":["Companies!B257"]},"D|^234957-34NameUSD":{"r":[["Brava Energia"]],"a":["Companies!B214"]},"D|^165566-17NameUSD":{"r":[["Celulose Irani"]],"a":["Companies!B243"]},"D|^491864-77NameUSD":{"r":[["CSN Mineracao"]],"a":["Companies!B312"]},"D|^59321-26NameUSD":{"r":[["Centrais Elétricas de Santa Catarina"]],"a":["Companies!B245"]},"D|^61408-00NameUSD":{"r":[["Companhia Energética do Maranhão"]],"a":["Companies!B280"]},"D|^343717-21NameUSD":{"r":[["Cea Modas"]],"a":["Companies!B241"]},"D|^10046-17NameUSD":{"r":[["Kepler Weber"]],"a":["Companies!B488"]},"D|^154773-82NameUSD":{"r":[["Dânica"]],"a":["Companies!B321"]},"D|^443189-62NameUSD":{"r":[["Lavvi Empreendimentos Imobiliarios"]],"a":["Companies!B502"]},"D|^500628-61NameUSD":{"r":[["Granja Faria"]],"a":["Companies!B417"]},"D|^59321-89NameUSD":{"r":[["MRV"]],"a":["Companies!B557"]},"D|^165471-22NameUSD":{"r":[["Iguatemi"]],"a":["Companies!B461"]},"D|^165663-37NameUSD":{"r":[["Metalurgica Gerdau"]],"a":["Companies!B541"]},"D|^40839-85NameUSD":{"r":[["Cogna Educação"]],"a":["Companies!B271"]},"D|^124958-35NameUSD":{"r":[["Eurofarma Laboratorios"]],"a":["Companies!B376"]},"D|^121827-52NameUSD":{"r":[["Jalles Machado"]],"a":["Companies!B479"]},"D|^43055-92NameUSD":{"r":[["Grupo Pao de Acucar"]],"a":["Companies!B440"]},"D|^58275-82NameUSD":{"r":[["Eneva"]],"a":["Companies!B367"]},"D|^431638-75NameUSD":{"r":[["Moura Dubeux Engenharia"]],"a":["Companies!B553"]},"D|^12403-27NameUSD":{"r":[["Direcional Engenharia"]],"a":["Companies!B331"]},"D|^165498-58NameUSD":{"r":[["Dexxos Par"]],"a":["Companies!B326"]},"D|^148670-38NameUSD":{"r":[["EcoRodovias Infraestrutura e Logistica"]],"a":["Companies!B345"]},"D|^399569-77NameUSD":{"r":[["Natura &amp; Co Holding"]],"a":["Companies!B565"]},"D|^150914-71NameUSD":{"r":[["Fiagril"]],"a":["Companies!B390"]},"D|^234524-44NameUSD":{"id":75332,"description":null,"headerValues":[{"simpleDate":null,"value":"PBXLP_LimitReachedError","description":null}],"financialValues":[],"customValues":[],"error":null},"D|^163337-23NameUSD":{"id":75336,"description":null,"headerValues":[{"simpleDate":null,"value":"PBXLP_LimitReachedError","description":null}],"financialValues":[],"customValues":[],"error":null},"D|^10770-94NameUSD":{"id":75339,"description":null,"headerValues":[{"simpleDate":null,"value":"PBXLP_LimitReachedError","description":null}],"financialValues":[],"customValues":[],"error":null},"D|^509346-82NameUSD":{"id":75344,"description":null,"headerValues":[{"simpleDate":null,"value":"PBXLP_LimitReachedError","description":null}],"financialValues":[],"customValues":[],"error":null},"D|^42012-55NameUSD":{"id":75345,"description":null,"headerValues":[{"simpleDate":null,"value":"PBXLP_LimitReachedError","description":null}],"financialValues":[],"customValues":[],"error":null},"D|^152821-45NameUSD":{"id":75346,"description":null,"headerValues":[{"simpleDate":null,"value":"PBXLP_LimitReachedError","description":null}],"financialValues":[],"customValues":[],"error":null},"D|^151782-40NameUSD":{"id":75347,"description":null,"headerValues":[{"simpleDate":null,"value":"PBXLP_LimitReachedError","description":null}],"financialValues":[],"customValues":[],"error":null},"D|^40726-09NameUSD":{"id":75348,"description":null,"headerValues":[{"simpleDate":null,"value":"PBXLP_LimitReachedError","description":null}],"financialValues":[],"customValues":[],"error":null},"D|^124662-97NameUSD":{"id":75350,"description":null,"headerValues":[{"simpleDate":null,"value":"PBXLP_LimitReachedError","description":null}],"financialValues":[],"customValues":[],"error":null},"D|^107188-57NameUSD":{"id":75351,"description":null,"headerValues":[{"simpleDate":null,"value":"PBXLP_LimitReachedError","description":null}],"financialValues":[],"customValues":[],"error":null},"D|^690742-63NameUSD":{"id":75352,"description":null,"headerValues":[{"simpleDate":null,"value":"PBXLP_LimitReachedError","description":null}],"financialValues":[],"customValues":[],"error":null},"D|^98420-77NameUSD":{"id":75353,"description":null,"headerValues":[{"simpleDate":null,"value":"PBXLP_LimitReachedError","description":null}],"financialValues":[],"customValues":[],"error":null},"D|^267403-24NameUSD":{"id":75354,"description":null,"headerValues":[{"simpleDate":null,"value":"PBXLP_LimitReachedError","description":null}],"financialValues":[],"customValues":[],"error":null},"D|^166013-38NameUSD":{"id":75357,"description":null,"headerValues":[{"simpleDate":null,"value":"PBXLP_LimitReachedError","description":null}],"financialValues":[],"customValues":[],"error":null},"D|^60787-27NameUSD":{"id":75358,"description":null,"headerValues":[{"simpleDate":null,"value":"PBXLP_LimitReachedError","description":null}],"financialValues":[],"customValues":[],"error":null},"D|^168357-34NameUSD":{"id":75362,"description":null,"headerValues":[{"simpleDate":null,"value":"PBXLP_LimitReachedError","description":null}],"financialValues":[],"customValues":[],"error":null},"D|^512361-46NameUSD":{"id":75364,"description":null,"headerValues":[{"simpleDate":null,"value":"PBXLP_LimitReachedError","description":null}],"financialValues":[],"customValues":[],"error":null},"D|^268283-53NameUSD":{"id":75366,"description":null,"headerValues":[{"simpleDate":null,"value":"PBXLP_LimitReachedError","description":null}],"financialValues":[],"customValues":[],"error":null},"D|^234217-81NameUSD":{"id":75367,"description":null,"headerValues":[{"simpleDate":null,"value":"PBXLP_LimitReachedError","description":null}],"financialValues":[],"customValues":[],"error":null},"D|^160599-79NameUSD":{"id":75368,"description":null,"headerValues":[{"simpleDate":null,"value":"PBXLP_LimitReachedError","description":null}],"financialValues":[],"customValues":[],"error":null},"D|^101472-04NameUSD":{"id":75369,"description":null,"headerValues":[{"simpleDate":null,"value":"PBXLP_LimitReachedError","description":null}],"financialValues":[],"customValues":[],"error":null},"D|^442690-21NameUSD":{"id":75370,"description":null,"headerValues":[{"simpleDate":null,"value":"PBXLP_LimitReachedError","description":null}],"financialValues":[],"customValues":[],"error":null},"D|^164979-73NameUSD":{"id":75372,"description":null,"headerValues":[{"simpleDate":null,"value":"PBXLP_LimitReachedError","description":null}],"financialValues":[],"customValues":[],"error":null},"D|^115118-56NameUSD":{"id":75374,"description":null,"headerValues":[{"simpleDate":null,"value":"PBXLP_LimitReachedError","description":null}],"financialValues":[],"customValues":[],"error":null},"D|^164452-78NameUSD":{"id":75376,"description":null,"headerValues":[{"simpleDate":null,"value":"PBXLP_LimitReachedError","description":null}],"financialValues":[],"customValues":[],"error":null},"D|^66174-13NameUSD":{"id":75377,"description":null,"headerValues":[{"simpleDate":null,"value":"PBXLP_LimitReachedError","description":null}],"financialValues":[],"customValues":[],"error":null},"D|^161656-30NameUSD":{"id":75379,"description":null,"headerValues":[{"simpleDate":null,"value":"PBXLP_LimitReachedError","description":null}],"financialValues":[],"customValues":[],"error":null},"D|^149806-45NameUSD":{"id":75380,"description":null,"headerValues":[{"simpleDate":null,"value":"PBXLP_LimitReachedError","description":null}],"financialValues":[],"customValues":[],"error":null},"D|^125301-70NameUSD":{"id":75382,"description":null,"headerValues":[{"simpleDate":null,"value":"PBXLP_LimitReachedError","description":null}],"financialValues":[],"customValues":[],"error":null},"D|^161515-81NameUSD":{"id":75383,"description":null,"headerValues":[{"simpleDate":null,"value":"PBXLP_LimitReachedError","description":null}],"financialValues":[],"customValues":[],"error":null},"D|^542156-50NameUSD":{"id":75386,"description":null,"headerValues":[{"simpleDate":null,"value":"PBXLP_LimitReachedError","description":null}],"financialValues":[],"customValues":[],"error":null},"D|^157708-54NameUSD":{"id":75389,"description":null,"headerValues":[{"simpleDate":null,"value":"PBXLP_LimitReachedError","description":null}],"financialValues":[],"customValues":[],"error":null},"D|^98855-92NameUSD":{"id":75390,"description":null,"headerValues":[{"simpleDate":null,"value":"PBXLP_LimitReachedError","description":null}],"financialValues":[],"customValues":[],"error":null},"D|^150760-63NameUSD":{"id":75391,"description":null,"headerValues":[{"simpleDate":null,"value":"PBXLP_LimitReachedError","description":null}],"financialValues":[],"customValues":[],"error":null},"D|^150344-38NameUSD":{"id":75392,"description":null,"headerValues":[{"simpleDate":null,"value":"PBXLP_LimitReachedError","description":null}],"financialValues":[],"customValues":[],"error":null},"D|^233816-50NameUSD":{"id":79731,"description":null,"headerValues":[{"simpleDate":null,"value":"PBXLP_LimitReachedError","description":null}],"financialValues":[],"customValues":[],"error":null},"D|^160980-40NameUSD":{"id":75394,"description":null,"headerValues":[{"simpleDate":null,"value":"PBXLP_LimitReachedError","description":null}],"financialValues":[],"customValues":[],"error":null},"D|^491467-51NameUSD":{"id":75397,"description":null,"headerValues":[{"simpleDate":null,"value":"PBXLP_LimitReachedError","description":null}],"financialValues":[],"customValues":[],"error":null},"D|^155419-75NameUSD":{"id":75399,"description":null,"headerValues":[{"simpleDate":null,"value":"PBXLP_LimitReachedError","description":null}],"financialValues":[],"customValues":[],"error":null},"D|^156173-05NameUSD":{"id":75400,"description":null,"headerValues":[{"simpleDate":null,"value":"PBXLP_LimitReachedError","description":null}],"financialValues":[],"customValues":[],"error":null},"D|^100581-58NameUSD":{"id":75401,"description":null,"headerValues":[{"simpleDate":null,"value":"PBXLP_LimitReachedError","description":null}],"financialValues":[],"customValues":[],"error":null},"D|^59052-79NameUSD":{"id":75402,"description":null,"headerValues":[{"simpleDate":null,"value":"PBXLP_LimitReachedError","description":null}],"financialValues":[],"customValues":[],"error":null},"D|^107186-86NameUSD":{"id":75403,"description":null,"headerValues":[{"simpleDate":null,"value":"PBXLP_LimitReachedError","description":null}],"financialValues":[],"customValues":[],"error":null},"D|^66018-07NameUSD":{"id":75404,"description":null,"headerValues":[{"simpleDate":null,"value":"PBXLP_LimitReachedError","description":null}],"financialValues":[],"customValues":[],"error":null},"D|^235041-31NameUSD":{"id":75406,"description":null,"headerValues":[{"simpleDate":null,"value":"PBXLP_LimitReachedError","description":null}],"financialValues":[],"customValues":[],"error":null},"D|^231955-57NameUSD":{"id":75407,"description":null,"headerValues":[{"simpleDate":null,"value":"PBXLP_LimitReachedError","description":null}],"financialValues":[],"customValues":[],"error":null},"D|^223386-22NameUSD":{"id":75408,"description":null,"headerValues":[{"simpleDate":null,"value":"PBXLP_LimitReachedError","description":null}],"financialValues":[],"customValues":[],"error":null},"D|^97156-09NameUSD":{"id":75409,"description":null,"headerValues":[{"simpleDate":null,"value":"PBXLP_LimitReachedError","description":null}],"financialValues":[],"customValues":[],"error":null},"D|^231680-35NameUSD":{"id":75410,"description":null,"headerValues":[{"simpleDate":null,"value":"PBXLP_LimitReachedError","description":null}],"financialValues":[],"customValues":[],"error":null},"D|^12770-02NameUSD":{"id":75411,"description":null,"headerValues":[{"simpleDate":null,"value":"PBXLP_LimitReachedError","description":null}],"financialValues":[],"customValues":[],"error":null},"D|^54744-04NameUSD":{"id":75413,"description":null,"headerValues":[{"simpleDate":null,"value":"PBXLP_LimitReachedError","description":null}],"financialValues":[],"customValues":[],"error":null},"D|^158454-19NameUSD":{"id":75414,"description":null,"headerValues":[{"simpleDate":null,"value":"PBXLP_LimitReachedError","description":null}],"financialValues":[],"customValues":[],"error":null},"D|^25381-27NameUSD":{"id":75415,"description":null,"headerValues":[{"simpleDate":null,"value":"PBXLP_LimitReachedError","description":null}],"financialValues":[],"customValues":[],"error":null},"D|^160581-61NameUSD":{"id":75416,"description":null,"headerValues":[{"simpleDate":null,"value":"PBXLP_LimitReachedError","description":null}],"financialValues":[],"customValues":[],"error":null},"D|^544643-56NameUSD":{"id":75417,"description":null,"headerValues":[{"simpleDate":null,"value":"PBXLP_LimitReachedError","description":null}],"financialValues":[],"customValues":[],"error":null},"D|^99894-16NameUSD":{"id":75418,"description":null,"headerValues":[{"simpleDate":null,"value":"PBXLP_LimitReachedError","description":null}],"financialValues":[],"customValues":[],"error":null},"D|^522679-87NameUSD":{"id":75419,"description":null,"headerValues":[{"simpleDate":null,"value":"PBXLP_LimitReachedError","description":null}],"financialValues":[],"customValues":[],"error":null},"D|^226315-45NameUSD":{"id":75422,"description":null,"headerValues":[{"simpleDate":null,"value":"PBXLP_LimitReachedError","description":null}],"financialValues":[],"customValues":[],"error":null},"D|^181457-56NameUSD":{"id":75425,"description":null,"headerValues":[{"simpleDate":null,"value":"PBXLP_LimitReachedError","description":null}],"financialValues":[],"customValues":[],"error":null},"D|^462871-45NameUSD":{"id":75426,"description":null,"headerValues":[{"simpleDate":null,"value":"PBXLP_LimitReachedError","description":null}],"financialValues":[],"customValues":[],"error":null},"D|^161506-90NameUSD":{"id":75427,"description":null,"headerValues":[{"simpleDate":null,"value":"PBXLP_LimitReachedError","description":null}],"financialValues":[],"customValues":[],"error":null},"D|^470682-73NameUSD":{"id":75428,"description":null,"headerValues":[{"simpleDate":null,"value":"PBXLP_LimitReachedError","description":null}],"financialValues":[],"customValues":[],"error":null},"D|^90178-30NameUSD":{"id":79647,"description":null,"headerValues":[{"simpleDate":null,"value":"PBXLP_LimitReachedError","description":null}],"financialValues":[],"customValues":[],"error":null},"D|^497260-63NameUSD":{"id":75430,"description":null,"headerValues":[{"simpleDate":null,"value":"PBXLP_LimitReachedError","description":null}],"financialValues":[],"customValues":[],"error":null},"D|^228570-85NameUSD":{"id":75431,"description":null,"headerValues":[{"simpleDate":null,"value":"PBXLP_LimitReachedError","description":null}],"financialValues":[],"customValues":[],"error":null},"D|^165667-51NameUSD":{"r":[["Energisa Mato Grosso Distribuidora de Energia"]],"a":["Companies!B366"]},"D|^59322-70NameUSD":{"r":[["Bradespar"]],"a":["Companies!B206"]},"D|^165662-11NameUSD":{"r":[["MAHLE-Metal Leve"]],"a":["Companies!B523"]},"D|^267694-66NameUSD":{"r":[["Vamos Locacao De Caminhoes Maquinas E Equipamentos"]],"a":["Companies!B752"]},"D|^164466-55NameUSD":{"r":[["MRS Logistica"]],"a":["Companies!B556"]},"D|^165681-01NameUSD":{"r":[["Dimed Distribuidora de Medicamentos"]],"a":["Companies!B329"]},"D|^99721-45NameUSD":{"r":[["Energisa"]],"a":["Companies!B365"]},"D|^59322-43NameUSD":{"r":[["Prio"]],"a":["Companies!B622"]},"D|^155263-42NameUSD":{"r":[["Light"]],"a":["Companies!B506"]},"D|^53381-53NameUSD":{"r":[["Motiva Infraestrutura de Mobilidade"]],"a":["Companies!B551"]},"D|^59325-04NameUSD":{"r":[["Eternit"]],"a":["Companies!B374"]},"D|^454528-09NameUSD":{"r":[["Desktop"]],"a":["Companies!B324"]},"D|^58968-46NameUSD":{"r":[["Usinas Siderurgicas de Minas Gerais"]],"a":["Companies!B744"]},"D|^59324-41NameUSD":{"r":[["Grupo Casas Bahia"]],"a":["Companies!B429"]},"D|^170685-91NameUSD":{"r":[["PBG (Tijucas)"]],"a":["Companies!B600"]},"D|^165662-20NameUSD":{"r":[["Industrias Romi"]],"a":["Companies!B465"]},"D|^55675-99NameUSD":{"r":[["Equatorial Energia"]],"a":["Companies!B370"]},"D|^40426-03NameUSD":{"r":[["Construtora Tenda"]],"a":["Companies!B293"]},"D|^164940-49NameUSD":{"r":[["Trisul"]],"a":["Companies!B725"]},"D|^61790-50NameUSD":{"r":[["Grendene"]],"a":["Companies!B420"]},"D|^227822-95NameUSD":{"r":[["Dexco"]],"a":["Companies!B325"]},"D|^98052-13NameUSD":{"r":[["Eucatex"]],"a":["Companies!B375"]},"D|^52635-61NameUSD":{"r":[["Copel"]],"a":["Companies!B297"]},"D|^59321-35NameUSD":{"r":[["Isa Energia Brasil"]],"a":["Companies!B474"]},"D|^58922-29NameUSD":{"r":[["Eletromidia"]],"a":["Companies!B352"]},"D|^52102-36NameUSD":{"r":[["CVC Brasil Operadora e Agencia de Viagens"]],"a":["Companies!B315"]},"D|^55074-25NameUSD":{"r":[["Odontoprev"]],"a":["Companies!B584"]},"D|^25592-68NameUSD":{"r":[["Qualicorp Consultoria e Corretora de Seguros"]],"a":["Companies!B630"]},"D|^164997-01NameUSD":{"r":[["M. Dias Branco"]],"a":["Companies!B519"]},"D|^57093-76NameUSD":{"r":[["Sanepar"]],"a":["Companies!B652"]},"D|^163996-66NameUSD":{"r":[["Schulz (Brazil)"]],"a":["Companies!B657"]},"D|^264458-98NameUSD":{"r":[["Positivo Tecnologia"]],"a":["Companies!B620"]},"D|^465840-37HQ CountryUSD":{"r":[["Brazil"]],"a":["Companies!D202"]},"D|^234957-34HQ CountryUSD":{"r":[["Brazil"]],"a":["Companies!D214"]},"D|^165458-17HQ CountryUSD":{"r":[["Brazil"]],"a":["Companies!D258"]},"D|^135838-18NameUSD":{"id":75632,"description":null,"headerValues":[{"simpleDate":null,"value":"PBXLP_LimitReachedError","description":null}],"financialValues":[],"customValues":[],"error":null},"D|^126007-75NameUSD":{"id":75633,"description":null,"headerValues":[{"simpleDate":null,"value":"PBXLP_LimitReachedError","description":null}],"financialValues":[],"customValues":[],"error":null},"D|^165833-83NameUSD":{"id":75634,"description":null,"headerValues":[{"simpleDate":null,"value":"PBXLP_LimitReachedError","description":null}],"financialValues":[],"customValues":[],"error":null},"D|^529227-64NameUSD":{"id":75635,"description":null,"headerValues":[{"simpleDate":null,"value":"PBXLP_LimitReachedError","description":null}],"financialValues":[],"customValues":[],"error":null},"D|^277644-70NameUSD":{"id":75636,"description":null,"headerValues":[{"simpleDate":null,"value":"PBXLP_LimitReachedError","description":null}],"financialValues":[],"customValues":[],"error":null},"D|^86989-87NameUSD":{"id":75637,"description":null,"headerValues":[{"simpleDate":null,"value":"PBXLP_LimitReachedError","description":null}],"financialValues":[],"customValues":[],"e</t>
  </si>
  <si>
    <t>rror":null},"D|^165123-91NameUSD":{"id":75638,"description":null,"headerValues":[{"simpleDate":null,"value":"PBXLP_LimitReachedError","description":null}],"financialValues":[],"customValues":[],"error":null},"D|^327536-65NameUSD":{"id":75641,"description":null,"headerValues":[{"simpleDate":null,"value":"PBXLP_LimitReachedError","description":null}],"financialValues":[],"customValues":[],"error":null},"D|^163136-35NameUSD":{"id":75644,"description":null,"headerValues":[{"simpleDate":null,"value":"PBXLP_LimitReachedError","description":null}],"financialValues":[],"customValues":[],"error":null},"D|^163216-00NameUSD":{"id":75645,"description":null,"headerValues":[{"simpleDate":null,"value":"PBXLP_LimitReachedError","description":null}],"financialValues":[],"customValues":[],"error":null},"D|^14781-52NameUSD":{"id":75646,"description":null,"headerValues":[{"simpleDate":null,"value":"PBXLP_LimitReachedError","description":null}],"financialValues":[],"customValues":[],"error":null},"D|^233278-39NameUSD":{"id":75647,"description":null,"headerValues":[{"simpleDate":null,"value":"PBXLP_LimitReachedError","description":null}],"financialValues":[],"customValues":[],"error":null},"D|^156901-24NameUSD":{"id":75648,"description":null,"headerValues":[{"simpleDate":null,"value":"PBXLP_LimitReachedError","description":null}],"financialValues":[],"customValues":[],"error":null},"D|^153204-58NameUSD":{"id":75650,"description":null,"headerValues":[{"simpleDate":null,"value":"PBXLP_LimitReachedError","description":null}],"financialValues":[],"customValues":[],"error":null},"D|^165667-87NameUSD":{"id":75653,"description":null,"headerValues":[{"simpleDate":null,"value":"PBXLP_LimitReachedError","description":null}],"financialValues":[],"customValues":[],"error":null},"D|^268298-29NameUSD":{"id":75654,"description":null,"headerValues":[{"simpleDate":null,"value":"PBXLP_LimitReachedError","description":null}],"financialValues":[],"customValues":[],"error":null},"D|^489170-71NameUSD":{"id":75655,"description":null,"headerValues":[{"simpleDate":null,"value":"PBXLP_LimitReachedError","description":null}],"financialValues":[],"customValues":[],"error":null},"D|^158083-21NameUSD":{"id":75657,"description":null,"headerValues":[{"simpleDate":null,"value":"PBXLP_LimitReachedError","description":null}],"financialValues":[],"customValues":[],"error":null},"D|^153127-90NameUSD":{"id":75659,"description":null,"headerValues":[{"simpleDate":null,"value":"PBXLP_LimitReachedError","description":null}],"financialValues":[],"customValues":[],"error":null},"D|^465278-50NameUSD":{"id":75660,"description":null,"headerValues":[{"simpleDate":null,"value":"PBXLP_LimitReachedError","description":null}],"financialValues":[],"customValues":[],"error":null},"D|^51717-61NameUSD":{"id":75661,"description":null,"headerValues":[{"simpleDate":null,"value":"PBXLP_LimitReachedError","description":null}],"financialValues":[],"customValues":[],"error":null},"D|^228052-54NameUSD":{"id":75662,"description":null,"headerValues":[{"simpleDate":null,"value":"PBXLP_LimitReachedError","description":null}],"financialValues":[],"customValues":[],"error":null},"D|^10770-94HQ CountryUSD":{"id":75663,"description":null,"headerValues":[{"simpleDate":null,"value":"PBXLP_LimitReachedError","description":null}],"financialValues":[],"customValues":[],"error":null},"D|^121035-79NameUSD":{"id":75664,"description":null,"headerValues":[{"simpleDate":null,"value":"PBXLP_LimitReachedError","description":null}],"financialValues":[],"customValues":[],"error":null},"D|^338710-87NameUSD":{"id":75665,"description":null,"headerValues":[{"simpleDate":null,"value":"PBXLP_LimitReachedError","description":null}],"financialValues":[],"customValues":[],"error":null},"D|^50913-10NameUSD":{"id":75667,"description":null,"headerValues":[{"simpleDate":null,"value":"PBXLP_LimitReachedError","description":null}],"financialValues":[],"customValues":[],"error":null},"D|^165718-90NameUSD":{"id":75670,"description":null,"headerValues":[{"simpleDate":null,"value":"PBXLP_LimitReachedError","description":null}],"financialValues":[],"customValues":[],"error":null},"D|^230114-08NameUSD":{"id":75671,"description":null,"headerValues":[{"simpleDate":null,"value":"PBXLP_LimitReachedError","description":null}],"financialValues":[],"customValues":[],"error":null},"D|^10926-55NameUSD":{"id":75672,"description":null,"headerValues":[{"simpleDate":null,"value":"PBXLP_LimitReachedError","description":null}],"financialValues":[],"customValues":[],"error":null},"D|^231229-00NameUSD":{"id":75674,"description":null,"headerValues":[{"simpleDate":null,"value":"PBXLP_LimitReachedError","description":null}],"financialValues":[],"customValues":[],"error":null},"D|^186846-49NameUSD":{"id":75676,"description":null,"headerValues":[{"simpleDate":null,"value":"PBXLP_LimitReachedError","description":null}],"financialValues":[],"customValues":[],"error":null},"D|^179916-67NameUSD":{"id":75677,"description":null,"headerValues":[{"simpleDate":null,"value":"PBXLP_LimitReachedError","description":null}],"financialValues":[],"customValues":[],"error":null},"D|^91718-56NameUSD":{"id":75678,"description":null,"headerValues":[{"simpleDate":null,"value":"PBXLP_LimitReachedError","description":null}],"financialValues":[],"customValues":[],"error":null},"D|^157242-88NameUSD":{"id":75679,"description":null,"headerValues":[{"simpleDate":null,"value":"PBXLP_LimitReachedError","description":null}],"financialValues":[],"customValues":[],"error":null},"D|^152764-48NameUSD":{"id":75680,"description":null,"headerValues":[{"simpleDate":null,"value":"PBXLP_LimitReachedError","description":null}],"financialValues":[],"customValues":[],"error":null},"D|^234853-66NameUSD":{"id":75682,"description":null,"headerValues":[{"simpleDate":null,"value":"PBXLP_LimitReachedError","description":null}],"financialValues":[],"customValues":[],"error":null},"D|^164442-97NameUSD":{"id":75684,"description":null,"headerValues":[{"simpleDate":null,"value":"PBXLP_LimitReachedError","description":null}],"financialValues":[],"customValues":[],"error":null},"D|^157392-19NameUSD":{"id":75685,"description":null,"headerValues":[{"simpleDate":null,"value":"PBXLP_LimitReachedError","description":null}],"financialValues":[],"customValues":[],"error":null},"D|^151586-02NameUSD":{"id":75686,"description":null,"headerValues":[{"simpleDate":null,"value":"PBXLP_LimitReachedError","description":null}],"financialValues":[],"customValues":[],"error":null},"D|^463231-54NameUSD":{"id":75688,"description":null,"headerValues":[{"simpleDate":null,"value":"PBXLP_LimitReachedError","description":null}],"financialValues":[],"customValues":[],"error":null},"D|^125589-61NameUSD":{"id":75689,"description":null,"headerValues":[{"simpleDate":null,"value":"PBXLP_LimitReachedError","description":null}],"financialValues":[],"customValues":[],"error":null},"D|^60316-84NameUSD":{"id":75692,"description":null,"headerValues":[{"simpleDate":null,"value":"PBXLP_LimitReachedError","description":null}],"financialValues":[],"customValues":[],"error":null},"D|^434642-41NameUSD":{"id":75693,"description":null,"headerValues":[{"simpleDate":null,"value":"PBXLP_LimitReachedError","description":null}],"financialValues":[],"customValues":[],"error":null},"D|^597106-09NameUSD":{"id":75694,"description":null,"headerValues":[{"simpleDate":null,"value":"PBXLP_LimitReachedError","description":null}],"financialValues":[],"customValues":[],"error":null},"D|^226272-16NameUSD":{"id":75695,"description":null,"headerValues":[{"simpleDate":null,"value":"PBXLP_LimitReachedError","description":null}],"financialValues":[],"customValues":[],"error":null},"D|^222529-24NameUSD":{"id":75696,"description":null,"headerValues":[{"simpleDate":null,"value":"PBXLP_LimitReachedError","description":null}],"financialValues":[],"customValues":[],"error":null},"D|^156765-97NameUSD":{"id":75697,"description":null,"headerValues":[{"simpleDate":null,"value":"PBXLP_LimitReachedError","description":null}],"financialValues":[],"customValues":[],"error":null},"D|^496359-10NameUSD":{"id":75698,"description":null,"headerValues":[{"simpleDate":null,"value":"PBXLP_LimitReachedError","description":null}],"financialValues":[],"customValues":[],"error":null},"D|^168681-88NameUSD":{"id":75699,"description":null,"headerValues":[{"simpleDate":null,"value":"PBXLP_LimitReachedError","description":null}],"financialValues":[],"customValues":[],"error":null},"D|^40766-14NameUSD":{"id":79650,"description":null,"headerValues":[{"simpleDate":null,"value":"PBXLP_LimitReachedError","description":null}],"financialValues":[],"customValues":[],"error":null},"D|^160596-46NameUSD":{"id":75706,"description":null,"headerValues":[{"simpleDate":null,"value":"PBXLP_LimitReachedError","description":null}],"financialValues":[],"customValues":[],"error":null},"D|^109195-03NameUSD":{"id":75712,"description":null,"headerValues":[{"simpleDate":null,"value":"PBXLP_LimitReachedError","description":null}],"financialValues":[],"customValues":[],"error":null},"D|^182574-10NameUSD":{"id":75713,"description":null,"headerValues":[{"simpleDate":null,"value":"PBXLP_LimitReachedError","description":null}],"financialValues":[],"customValues":[],"error":null},"D|^327526-57NameUSD":{"id":75715,"description":null,"headerValues":[{"simpleDate":null,"value":"PBXLP_LimitReachedError","description":null}],"financialValues":[],"customValues":[],"error":null},"D|^126354-61NameUSD":{"id":75716,"description":null,"headerValues":[{"simpleDate":null,"value":"PBXLP_LimitReachedError","description":null}],"financialValues":[],"customValues":[],"error":null},"D|^97575-31NameUSD":{"id":75717,"description":null,"headerValues":[{"simpleDate":null,"value":"PBXLP_LimitReachedError","description":null}],"financialValues":[],"customValues":[],"error":null},"D|^187645-42NameUSD":{"id":75720,"description":null,"headerValues":[{"simpleDate":null,"value":"PBXLP_LimitReachedError","description":null}],"financialValues":[],"customValues":[],"error":null},"D|^265061-08NameUSD":{"id":75721,"description":null,"headerValues":[{"simpleDate":null,"value":"PBXLP_LimitReachedError","description":null}],"financialValues":[],"customValues":[],"error":null},"D|^107186-68NameUSD":{"id":75722,"description":null,"headerValues":[{"simpleDate":null,"value":"PBXLP_LimitReachedError","description":null}],"financialValues":[],"customValues":[],"error":null},"D|^170574-40NameUSD":{"id":75723,"description":null,"headerValues":[{"simpleDate":null,"value":"PBXLP_LimitReachedError","description":null}],"financialValues":[],"customValues":[],"error":null},"D|^65707-75NameUSD":{"id":75725,"description":null,"headerValues":[{"simpleDate":null,"value":"PBXLP_LimitReachedError","description":null}],"financialValues":[],"customValues":[],"error":null},"D|^615834-82NameUSD":{"id":75727,"description":null,"headerValues":[{"simpleDate":null,"value":"PBXLP_LimitReachedError","description":null}],"financialValues":[],"customValues":[],"error":null},"D|^565157-17NameUSD":{"id":75729,"description":null,"headerValues":[{"simpleDate":null,"value":"PBXLP_LimitReachedError","description":null}],"financialValues":[],"customValues":[],"error":null},"D|^51263-20NameUSD":{"id":75730,"description":null,"headerValues":[{"simpleDate":null,"value":"PBXLP_LimitReachedError","description":null}],"financialValues":[],"customValues":[],"error":null},"D|^529184-80NameUSD":{"id":75731,"description":null,"headerValues":[{"simpleDate":null,"value":"PBXLP_LimitReachedError","description":null}],"financialValues":[],"customValues":[],"error":null},"D|^18862-03WebsiteUSD":{"r":[["www.gehealthcare.com"]],"a":["Companies!E9"]},"D|^119915-92WebsiteUSD":{"r":[["www.brq.com"]],"a":["Companies!E5"]},"D|^11660-50WebsiteUSD":{"r":[["www.sap.com"]],"a":["Companies!E19"]},"D|^540911-35WebsiteUSD":{"r":[["www.solventum.com"]],"a":["Companies!E22"]},"D|^13360-69WebsiteUSD":{"r":[["www.siemens-healthineers.com"]],"a":["Companies!E21"]},"D|^107190-82Employees CountUSD":{"r":[[16128]],"a":["Companies!I16"]},"D|^59112-82Employees CountUSD":{"r":[[10789]],"a":["Companies!I17"]},"D|^18862-03Employees CountUSD":{"r":[[53000]],"a":["Companies!I9"]},"D|^53494-57Employees CountUSD":{"r":[[10000]],"a":["Companies!I23"]},"D|^11660-50Employees CountUSD":{"r":[[109000]],"a":["Companies!I19"]},"D|^268320-61HQ CountryUSD":{"r":[["Brazil"]],"a":["Companies!D3"]},"D|^13360-69HQ CountryUSD":{"r":[["Germany"]],"a":["Companies!D21"]},"D|^540911-35HQ CountryUSD":{"r":[["United States"]],"a":["Companies!D22"]},"D|^57840-76HQ CountryUSD":{"id":80032,"description":null,"headerValues":[{"simpleDate":null,"value":"PBXLP_LimitReachedError","description":null}],"financialValues":[],"customValues":[],"error":null},"D|^55754-74HQ CountryUSD":{"id":80035,"description":null,"headerValues":[{"simpleDate":null,"value":"PBXLP_LimitReachedError","description":null}],"financialValues":[],"customValues":[],"error":null},"D|^10134-19WebsiteUSD":{"id":80037,"description":null,"headerValues":[{"simpleDate":null,"value":"PBXLP_LimitReachedError","description":null}],"financialValues":[],"customValues":[],"error":null},"D|^10134-19Employees CountUSD":{"id":80039,"description":null,"headerValues":[{"simpleDate":null,"value":"PBXLP_LimitReachedError","description":null}],"financialValues":[],"customValues":[],"error":null},"D|^712542-79HQ CountryUSD":{"id":80041,"description":null,"headerValues":[{"simpleDate":null,"value":"PBXLP_LimitReachedError","description":null}],"financialValues":[],"customValues":[],"error":null},"D|^452727-46HQ CountryUSD":{"id":80043,"description":null,"headerValues":[{"simpleDate":null,"value":"PBXLP_LimitReachedError","description":null}],"financialValues":[],"customValues":[],"error":null},"D|^10134-19HQ CountryUSD":{"id":80045,"description":null,"headerValues":[{"simpleDate":null,"value":"PBXLP_LimitReachedError","description":null}],"financialValues":[],"customValues":[],"error":null},"D|^712542-79Employees CountUSD":{"id":80048,"description":null,"headerValues":[{"simpleDate":null,"value":"PBXLP_LimitReachedError","description":null}],"financialValues":[],"customValues":[],"error":null},"D|^436403-35Employees CountUSD":{"id":80050,"description":null,"headerValues":[{"simpleDate":null,"value":"PBXLP_LimitReachedError","description":null}],"financialValues":[],"customValues":[],"error":null},"D|^41337-91Employees CountUSD":{"id":80051,"description":null,"headerValues":[{"simpleDate":null,"value":"PBXLP_LimitReachedError","description":null}],"financialValues":[],"customValues":[],"error":null},"D|^460312-21Employees CountUSD":{"id":80055,"description":null,"headerValues":[{"simpleDate":null,"value":"PBXLP_LimitReachedError","description":null}],"financialValues":[],"customValues":[],"error":null},"D|^54834-67WebsiteUSD":{"id":80056,"description":null,"headerValues":[{"simpleDate":null,"value":"PBXLP_LimitReachedError","description":null}],"financialValues":[],"customValues":[],"error":null},"D|^452727-46Employees CountUSD":{"id":80057,"description":null,"headerValues":[{"simpleDate":null,"value":"PBXLP_LimitReachedError","description":null}],"financialValues":[],"customValues":[],"error":null},"D|^53506-54WebsiteUSD":{"id":80058,"description":null,"headerValues":[{"simpleDate":null,"value":"PBXLP_LimitReachedError","description":null}],"financialValues":[],"customValues":[],"error":null},"D|^712542-79WebsiteUSD":{"id":80059,"description":null,"headerValues":[{"simpleDate":null,"value":"PBXLP_LimitReachedError","description":null}],"financialValues":[],"customValues":[],"error":null},"D|^40426-03WebsiteUSD":{"r":[["www.tenda.com"]],"a":["Companies!E293"]},"D|^58395-97WebsiteUSD":{"r":[["www.brkambiental.com.br"]],"a":["Companies!E219"]},"D|^165012-13WebsiteUSD":{"r":[["www.casan.com.br"]],"a":["Companies!E256"]},"D|^98052-13WebsiteUSD":{"r":[["www.eucatex.com.br"]],"a":["Companies!E375"]},"D|^107188-57WebsiteUSD":{"id":76651,"description":null,"headerValues":[{"simpleDate":null,"value":"","description":null}],"financialValues":[],"customValues":[],"error":null},"D|^62041-24WebsiteUSD":{"r":[["www.fcasa.com.br"]],"a":["Companies!E386"]},"D|^165471-22WebsiteUSD":{"r":[["www.jereissati.com.br"]],"a":["Companies!E461"]},"D|^182078-20WebsiteUSD":{"id":76675,"description":null,"headerValues":[{"simpleDate":null,"value":"","description":null}],"financialValues":[],"customValues":[],"error":null},"D|^43060-06WebsiteUSD":{"r":[["www.braskem.com.br"]],"a":["Companies!E211"]},"D|^12403-27WebsiteUSD":{"r":[["direcional.com.br"]],"a":["Companies!E331"]},"D|^227822-95WebsiteUSD":{"r":[["www.dex.co"]],"a":["Companies!E325"]},"D|^338690-62WebsiteUSD":{"id":76685,"description":null,"headerValues":[{"simpleDate":null,"value":"","description":null}],"financialValues":[],"customValues":[],"error":null},"D|^41581-00WebsiteUSD":{"r":[["www.voegol.com.br"]],"a":["Companies!E414"]},"D|^454528-09WebsiteUSD":{"r":[["www.desktop.com.br"]],"a":["Companies!E324"]},"D|^164996-02WebsiteUSD":{"r":[["ri.tegraincorporadora.com.br"]],"a":["Companies!E697"]},"D|^153165-34WebsiteUSD":{"r":[["www.grupomateus.com.br"]],"a":["Companies!E437"]},"D|^51311-53WebsiteUSD":{"r":[["www.xpi.com.br"]],"a":["Companies!E784"]},"D|^506670-31WebsiteUSD":{"r":[["www.geopostenergy.com"]],"a":["Companies!E409"]},"D|^125466-94WebsiteUSD":{"r":[["www.eztec.com.br"]],"a":["Companies!E382"]},"D|^165013-12WebsiteUSD":{"r":[["www.josapar.com.br"]],"a":["Companies!E485"]},"D|^155263-42WebsiteUSD":{"r":[["ri.light.com.br"]],"a":["Companies!E506"]},"D|^164979-73WebsiteUSD":{"id":76710,"description":null,"headerValues":[{"simpleDate":null,"value":"","description":null}],"financialValues":[],"customValues":[],"error":null},"D|^60401-17WebsiteUSD":{"r":[["www.fleury.com.br"]],"a":["Companies!E393"]},"D|^165681-01WebsiteUSD":{"r":[["www.grupodimed.com.br"]],"a":["Companies!E329"]},"D|^97156-09WebsiteUSD":{"id":76721,"description":null,"headerValues":[{"simpleDate":null,"value":"","description":null}],"financialValues":[],"customValues":[],"error":null},"D|^164693-62WebsiteUSD":{"r":[["www.geres.gov.br"]],"a":["Companies!E405"]},"D|^443161-27WebsiteUSD":{"r":[["www.d1000varejofarma.com.br"]],"a":["Companies!E319"]},"D|^164939-23WebsiteUSD":{"r":[["www.marisa.com.br"]],"a":["Companies!E528"]},"D|^153010-63WebsiteUSD":{"r":[["www.neoenergia.com"]],"a":["Companies!E568"]},"D|^58395-97Employees CountUSD":{"r":[[6055]],"a":["Companies!I219"]},"D|^52635-61Employees CountUSD":{"r":[[3129]],"a":["Companies!I297"]},"D|^165660-85Employees CountUSD":{"r":[[4212]],"a":["Companies!I269"]},"D|^52631-02Employees CountUSD":{"r":[[7710]],"a":["Companies!I351"]},"D|^155352-16HQ CountryUSD":{"r":[["Brazil"]],"a":["Companies!D672"]},"D|^61183-63HQ CountryUSD":{"r":[["Brazil"]],"a":["Companies!D86"]},"D|^164940-49HQ CountryUSD":{"r":[["Brazil"]],"a":["Companies!D725"]},"D|^169745-86HQ CountryUSD":{"r":[["Brazil"]],"a":["Companies!D779"]},"D|^343143-10HQ CountryUSD":{"r":[["Brazil"]],"a":["Companies!D753"]},"D|^164997-01HQ CountryUSD":{"r":[["Brazil"]],"a":["Companies!D519"]},"D|^107721-19WebsiteUSD":{"id":79430,"description":null,"headerValues":[{"simpleDate":null,"value":"PBXLP_LimitReachedError","description":null}],"financialValues":[],"customValues":[],"error":null},"D|^154831-87WebsiteUSD":{"id":76633,"description":null,"headerValues":[{"simpleDate":null,"value":"PBXLP_LimitReachedError","description":null}],"financialValues":[],"customValues":[],"error":null},"D|^51010-93WebsiteUSD":{"id":76634,"description":null,"headerValues":[{"simpleDate":null,"value":"PBXLP_LimitReachedError","description":null}],"financialValues":[],"customValues":[],"error":null},"D|^495609-94WebsiteUSD":{"id":76635,"description":null,"headerValues":[{"simpleDate":null,"value":"PBXLP_LimitReachedError","description":null}],"financialValues":[],"customValues":[],"error":null},"D|^107186-68WebsiteUSD":{"id":76636,"description":null,"headerValues":[{"simpleDate":null,"value":"PBXLP_LimitReachedError","description":null}],"financialValues":[],"customValues":[],"error":null},"D|^167940-28WebsiteUSD":{"id":76637,"description":null,"headerValues":[{"simpleDate":null,"value":"PBXLP_LimitReachedError","description":null}],"financialValues":[],"customValues":[],"error":null},"D|^14389-03HQ CountryUSD":{"id":76638,"description":null,"headerValues":[{"simpleDate":null,"value":"PBXLP_LimitReachedError","description":null}],"financialValues":[],"customValues":[],"error":null},"D|^522679-87HQ CountryUSD":{"id":76640,"description":null,"headerValues":[{"simpleDate":null,"value":"PBXLP_LimitReachedError","description":null}],"financialValues":[],"customValues":[],"error":null},"D|^222529-24WebsiteUSD":{"id":76641,"description":null,"headerValues":[{"simpleDate":null,"value":"PBXLP_LimitReachedError","description":null}],"financialValues":[],"customValues":[],"error":null},"D|^98480-80WebsiteUSD":{"id":76643,"description":null,"headerValues":[{"simpleDate":null,"value":"PBXLP_LimitReachedError","description":null}],"financialValues":[],"customValues":[],"error":null},"D|^553156-30WebsiteUSD":{"id":76646,"description":null,"headerValues":[{"simpleDate":null,"value":"PBXLP_LimitReachedError","description":null}],"financialValues":[],"customValues":[],"error":null},"D|^59323-78WebsiteUSD":{"id":76648,"description":null,"headerValues":[{"simpleDate":null,"value":"PBXLP_LimitReachedError","description":null}],"financialValues":[],"customValues":[],"error":null},"D|^161724-25WebsiteUSD":{"id":76650,"description":null,"headerValues":[{"simpleDate":null,"value":"PBXLP_LimitReachedError","description":null}],"financialValues":[],"customValues":[],"error":null},"D|^165833-83WebsiteUSD":{"id":76652,"description":null,"headerValues":[{"simpleDate":null,"value":"PBXLP_LimitReachedError","description":null}],"financialValues":[],"customValues":[],"error":null},"D|^165667-87WebsiteUSD":{"id":76654,"description":null,"headerValues":[{"simpleDate":null,"value":"PBXLP_LimitReachedError","description":null}],"financialValues":[],"customValues":[],"error":null},"D|^501803-11HQ CountryUSD":{"id":76655,"description":null,"headerValues":[{"simpleDate":null,"value":"PBXLP_LimitReachedError","description":null}],"financialValues":[],"customValues":[],"error":null},"D|^41395-33WebsiteUSD":{"id":76657,"description":null,"headerValues":[{"simpleDate":null,"value":"PBXLP_LimitReachedError","description":null}],"financialValues":[],"customValues":[],"error":null},"D|^442690-21WebsiteUSD":{"id":76658,"description":null,"headerValues":[{"simpleDate":null,"value":"PBXLP_LimitReachedError","description":null}],"financialValues":[],"customValues":[],"error":null},"D|^462679-48HQ CountryUSD":{"id":76659,"description":null,"headerValues":[{"simpleDate":null,"value":"PBXLP_LimitReachedError","description":null}],"financialValues":[],"customValues":[],"error":null},"D|^459945-91WebsiteUSD":{"id":76660,"description":null,"headerValues":[{"simpleDate":null,"value":"PBXLP_LimitReachedError","description":null}],"financialValues":[],"customValues":[],"error":null},"D|^170574-40HQ CountryUSD":{"id":76662,"description":null,"headerValues":[{"simpleDate":null,"value":"PBXLP_LimitReachedError","description":null}],"financialValues":[],"customValues":[],"error":null},"D|^315183-07WebsiteUSD":{"id":76663,"description":null,"headerValues":[{"simpleDate":null,"value":"PBXLP_LimitReachedError","description":null}],"financialValues":[],"customValues":[],"error":null},"D|^454909-87WebsiteUSD":{"id":76664,"description":null,"headerValues":[{"simpleDate":null,"value":"PBXLP_LimitReachedError","description":null}],"financialValues":[],"customValues":[],"error":null},"D|^158436-10WebsiteUSD":{"id":76666,"description":null,"headerValues":[{"simpleDate":null,"value":"PBXLP_LimitReachedError","description":null}],"financialValues":[],"customValues":[],"error":null},"D|^516041-74WebsiteUSD":{"id":76667,"description":null,"headerValues":[{"simpleDate":null,"value":"PBXLP_LimitReachedError","description":null}],"financialValues":[],"customValues":[],"error":null},"D|^159242-95WebsiteUSD":{"id":76668,"description":null,"headerValues":[{"simpleDate":null,"value":"PBXLP_LimitReachedError","description":null}],"financialValues":[],"customValues":[],"error":null},"D|^182574-10WebsiteUSD":{"id":76669,"description":null,"headerValues":[{"simpleDate":null,"value":"PBXLP_LimitReachedError","description":null}],"financialValues":[],"customValues":[],"error":null},"D|^521360-65WebsiteUSD":{"id":76670,"description":null,"headerValues":[{"simpleDate":null,"value":"PBXLP_LimitReachedError","description":null}],"financialValues":[],"customValues":[],"error":null},"D|^528634-27HQ CountryUSD":{"id":76672,"description":null,"headerValues":[{"simpleDate":null,"value":"PBXLP_LimitReachedError","description":null}],"financialValues":[],"customValues":[],"error":null},"D|^126157-51WebsiteUSD":{"id":76673,"description":null,"headerValues":[{"simpleDate":null,"value":"PBXLP_LimitReachedError","description":null}],"financialValues":[],"customValues":[],"error":null},"D|^465543-19WebsiteUSD":{"id":76676,"description":null,"headerValues":[{"simpleDate":null,"value":"PBXLP_LimitReachedError","description":null}],"financialValues":[],"customValues":[],"error":null},"D|^97998-76WebsiteUSD":{"id":76680,"description":null,"headerValues":[{"simpleDate":null,"value":"PBXLP_LimitReachedError","description":null}],"financialValues":[],"customValues":[],"error":null},"D|^277909-03WebsiteUSD":{"id":76681,"description":null,"headerValues":[{"simpleDate":null,"value":"PBXLP_LimitReachedError","description":null}],"financialValues":[],"customValues":[],"error":null},"D|^40766-14WebsiteUSD":{"id":79516,"description":null,"headerValues":[{"simpleDate":null,"value":"PBXLP_LimitReachedError","description":null}],"financialValues":[],"customValues":[],"error":null},"D|^59052-97HQ CountryUSD":{"id":76684,"description":null,"headerValues":[{"simpleDate":null,"value":"PBXLP_LimitReachedError","description":null}],"financialValues":[],"customValues":[],"error":null},"D|^165719-35WebsiteUSD":{"id":76687,"description":null,"headerValues":[{"simpleDate":null,"value":"PBXLP_LimitReachedError","description":null}],"financialValues":[],"customValues":[],"error":null},"D|^63749-17WebsiteUSD":{"id":76690,"description":null,"headerValues":[{"simpleDate":null,"value":"PBXLP_LimitReachedError","description":null}],"financialValues":[],"customValues":[],"error":null},"D|^226315-45WebsiteUSD":{"id":76694,"description":null,"headerValues":[{"simpleDate":null,"value":"PBXLP_LimitReachedError","description":null}],"financialValues":[],"customValues":[],"error":null},"D|^151601-32WebsiteUSD":{"id":76695,"description":null,"headerValues":[{"simpleDate":null,"value":"PBXLP_LimitReachedError","description":null}],"financialValues":[],"customValues":[],"error":null},"D|^166012-75WebsiteUSD":{"id":76696,"description":null,"headerValues":[{"simpleDate":null,"value":"PBXLP_LimitReachedError","description":null}],"financialValues":[],"customValues":[],"error":null},"D|^235041-31WebsiteUSD":{"id":76697,"description":null,"headerValues":[{"simpleDate":null,"value":"PBXLP_LimitReachedError","description":null}],"financialValues":[],"customValues":[],"error":null},"D|^154039-15HQ CountryUSD":{"id":76703,"description":null,"headerValues":[{"simpleDate":null,"value":"PBXLP_LimitReachedError","description":null}],"financialValues":[],"customValues":[],"error":null},"D|^51717-61HQ CountryUSD":{"id":76704,"description":null,"headerValues":[{"simpleDate":null,"value":"PBXLP_LimitReachedError","description":null}],"financialValues":[],"customValues":[],"error":null},"D|^229563-91WebsiteUSD":{"id":79804,"description":null,"headerValues":[{"simpleDate":null,"value":"PBXLP_LimitReachedError","description":null}],"financialValues":[],"customValues":[],"error":null},"D|^544643-56WebsiteUSD":{"id":76706,"description":null,"headerValues":[{"simpleDate":null,"value":"PBXLP_LimitReachedError","description":null}],"financialValues":[],"customValues":[],"error":null},"D|^615834-82WebsiteUSD":{"id":76707,"description":null,"headerValues":[{"simpleDate":null,"value":"PBXLP_LimitReachedError","description":null}],"financialValues":[],"customValues":[],"error":null},"D|^151782-40WebsiteUSD":{"id":76708,"description":null,"headerValues":[{"simpleDate":null,"value":"PBXLP_LimitReachedError","description":null}],"financialValues":[],"customValues":[],"error":null},"D|^164937-79WebsiteUSD":{"id":76709,"description":null,"headerValues":[{"simpleDate":null,"value":"PBXLP_LimitReachedError","description":null}],"financialValues":[],"customValues":[],"error":null},"D|^442690-21HQ CountryUSD":{"id":76711,"description":null,"headerValues":[{"simpleDate":null,"value":"PBXLP_LimitReachedError","description":null}],"financialValues":[],"customValues":[],"error":null},"D|^52938-91WebsiteUSD":{"id":76713,"description":null,"headerValues":[{"simpleDate":null,"value":"PBXLP_LimitReachedError","description":null}],"financialValues":[],"customValues":[],"error":null},"D|^164442-97WebsiteUSD":{"id":76715,"description":null,"headerValues":[{"simpleDate":null,"value":"PBXLP_LimitReachedError","description":null}],"financialValues":[],"customValues":[],"error":null},"D|^165380-77WebsiteUSD":{"id":76717,"description":null,"headerValues":[{"simpleDate":null,"value":"PBXLP_LimitReachedError","description":null}],"financialValues":[],"customValues":[],"error":null},"D|^124322-05HQ CountryUSD":{"id":76718,"description":null,"headerValues":[{"simpleDate":null,"value":"PBXLP_LimitReachedError","description":null}],"financialValues":[],"customValues":[],"error":null},"D|^62039-89WebsiteUSD":{"id":76719,"description":null,"headerValues":[{"simpleDate":null,"value":"PBXLP_LimitReachedError","description":null}],"financialValues":[],"customValues":[],"error":null},"D|^61647-40WebsiteUSD":{"id":76722,"description":null,"headerValues":[{"simpleDate":null,"value":"PBXLP_LimitReachedError","description":null}],"financialValues":[],"customValues":[],"error":null},"D|^491467-51WebsiteUSD":{"id":76725,"description":null,"headerValues":[{"simpleDate":null,"value":"PBXLP_LimitReachedError","description":null}],"financialValues":[],"customValues":[],"error":null},"D|^165718-54WebsiteUSD":{"id":76726,"description":null,"headerValues":[{"simpleDate":null,"value":"PBXLP_LimitReachedError","description":null}],"financialValues":[],"customValues":[],"error":null},"D|^565157-17WebsiteUSD":{"id":76727,"description":null,"headerValues":[{"simpleDate":null,"value":"PBXLP_LimitReachedError","description":null}],"financialValues":[],"customValues":[],"error":null},"D|^226272-16WebsiteUSD":{"id":76728,"description":null,"headerValues":[{"simpleDate":null,"value":"PBXLP_LimitReachedError","description":null}],"financialValues":[],"customValues":[],"error":null},"D|^267403-24WebsiteUSD":{"id":76730,"description":null,"headerValues":[{"simpleDate":null,"value":"PBXLP_LimitReachedError","description":null}],"financialValues":[],"customValues":[],"error":null},"D|^164941-57HQ CountryUSD":{"id":76731,"description":null,"headerValues":[{"simpleDate":null,"value":"PBXLP_LimitReachedError","description":null}],"financialValues":[],"customValues":[],"error":null},"F|^43084-72Business RevenueTTM07/07/2025USD":{"r":[[30420704485.674]],"c":null,"a":["Companies!J70"]},"F|^10362-34Business RevenueTTM07/07/2025USD":{"r":[[10536292637.056]],"c":null,"a":["Companies!J81"]},"F|^10362-34EBITDATTM07/07/2025USD":{"r":[[2206558571.232]],"c":null,"a":["Companies!K81"]},"F|^522248-86EBITDATTM07/07/2025USD":{"id":79559,"description":null,"headerValues":[],"financialValues":[],"customValues":[],"error":null},"F|^471012-85Business RevenueTTM07/07/2025USD":{"r":[[226453312.876443]],"c":null,"a":["Companies!J79"]},"F|^482825-08Business RevenueTTM07/07/2025USD":{"r":[[15057000000]],"c":null,"a":["Companies!J66"]},"F|^61183-63EBITDATTM07/07/2025USD":{"r":[[316140850.935165]],"c":null,"a":["Companies!K415"]},"F|^16436-62Business RevenueTTM07/07/2025USD":{"id":79593,"description":null,"headerValues":[],"financialValues":[],"customValues":[],"error":null},"F|^16436-62EBITDATTM07/07/2025USD":{"id":79532,"description":null,"headerValues":[],"financialValues":[],"customValues":[],"error":null},"F|^628746-94Business RevenueTTM07/07/2025USD":{"id":79606,"description":null,"headerValues":[],"financialValues":[],"customValues":[],"error":null},"F|^124324-57Business RevenueTTM07/07/2025USD":{"id":79610,"description":null,"headerValues":[],"financialValues":[],"customValues":[],"error":null},"F|^124324-57EBITDATTM07/07/2025USD":{"id":79581,"description":null,"headerValues":[],"financialValues":[],"customValues":[],"erro</t>
  </si>
  <si>
    <t>r":null},"F|^434510-74Business RevenueTTM07/07/2025USD":{"id":79534,"description":null,"headerValues":[],"financialValues":[],"customValues":[],"error":null},"F|^41188-60Business RevenueTTM07/07/2025USD":{"r":[[19277000000]],"c":null,"a":["Companies!J65"]},"F|^60748-48Business RevenueTTM07/07/2025USD":{"id":79568,"description":null,"headerValues":[],"financialValues":[],"customValues":[],"error":null},"F|^13126-33Business RevenueTTM07/07/2025USD":{"id":79601,"description":null,"headerValues":[],"financialValues":[],"customValues":[],"error":null},"F|^566029-63Business RevenueTTM07/07/2025USD":{"id":79616,"description":null,"headerValues":[],"financialValues":[],"customValues":[],"error":null},"F|^442930-15Business RevenueTTM07/07/2025USD":{"id":79537,"description":null,"headerValues":[],"financialValues":[],"customValues":[],"error":null},"F|^442930-15EBITDATTM07/07/2025USD":{"id":79599,"description":null,"headerValues":[],"financialValues":[],"customValues":[],"error":null},"F|^519590-17Business RevenueTTM07/07/2025USD":{"id":79566,"description":null,"headerValues":[],"financialValues":[],"customValues":[],"error":null},"F|^442436-77Business RevenueTTM07/07/2025USD":{"id":78521,"description":null,"headerValues":[],"financialValues":[],"customValues":[],"error":null},"F|^442436-77EBITDATTM07/07/2025USD":{"id":78606,"description":null,"headerValues":[],"financialValues":[],"customValues":[],"error":null},"F|^40766-14Business RevenueTTM07/07/2025USD":{"id":78196,"description":null,"headerValues":[],"financialValues":[],"customValues":[],"error":null},"F|^40766-14EBITDATTM07/07/2025USD":{"id":78705,"description":null,"headerValues":[],"financialValues":[],"customValues":[],"error":null},"F|^11613-70EBITDATTM07/07/2025USD":{"r":[[171400000]],"c":null,"a":["Companies!K80"]},"F|^231958-36Business RevenueTTM07/07/2025USD":{"id":79558,"description":null,"headerValues":[],"financialValues":[],"customValues":[],"error":null},"F|^25354-54Business RevenueTTM07/07/2025USD":{"r":[[4976265000]],"c":null,"a":["Companies!J83"]},"F|^25354-54EBITDATTM07/07/2025USD":{"r":[[2612696000]],"c":null,"a":["Companies!K83"]},"F|^90178-30EBITDATTM07/07/2025USD":{"id":78495,"description":null,"headerValues":[],"financialValues":[],"customValues":[],"error":null},"F|^43141-42EBITDATTM07/07/2025USD":{"r":[[3310198573.7599998]],"c":null,"a":["Companies!K63"]},"F|^10932-22Business RevenueTTM07/07/2025USD":{"id":79555,"description":null,"headerValues":[],"financialValues":[],"customValues":[],"error":null},"F|^90178-30Business RevenueTTM07/07/2025USD":{"id":78444,"description":null,"headerValues":[{"simpleDate":null,"value":"PBXLP_LimitReachedError","description":null}],"financialValues":[],"customValues":[],"error":null},"D|^43141-42WebsiteUSD":{"r":[["www.hcltech.com"]],"a":["Companies!E63"]},"D|^482825-08WebsiteUSD":{"r":[["www.kyndryl.com"]],"a":["Companies!E66"]},"D|^11613-70WebsiteUSD":{"r":[["www.unisys.com"]],"a":["Companies!E80"]},"D|^60748-48WebsiteUSD":{"r":[["www.prosegur.es"]],"a":["Companies!E87"]},"D|^471012-85WebsiteUSD":{"r":[["unifique.com.br"]],"a":["Companies!E79"]},"D|^10362-34WebsiteUSD":{"r":[["www.wipro.com"]],"a":["Companies!E81"]},"D|^56614-42WebsiteUSD":{"r":[["www.tcs.com"]],"a":["Companies!E75"]},"D|^57246-49WebsiteUSD":{"r":[["www.rws.com"]],"a":["Companies!E72"]},"D|^43084-72WebsiteUSD":{"r":[["www.nttdata.com"]],"a":["Companies!E70"]},"D|^471012-85NameUSD":{"r":[["Unifique Telecomunicacoes"]],"a":["Companies!B79"]},"D|^234288-28NameUSD":{"r":[["Ambipar Emergency Response"]],"a":["Companies!B141"]},"D|^11613-70NameUSD":{"r":[["Unisys"]],"a":["Companies!B80"]},"D|^60733-81NameUSD":{"r":[["Allied (Brazil)"]],"a":["Companies!B134"]},"D|^11489-95NameUSD":{"r":[["Teleperformance"]],"a":["Companies!B94"]},"D|^438778-81NameUSD":{"r":[["Agribrasil"]],"a":["Companies!B120"]},"D|^14389-39NameUSD":{"r":[["Tech Mahindra"]],"a":["Companies!B76"]},"D|^61183-63NameUSD":{"r":[["GPS Participacoes E Empreendimentos"]],"a":["Companies!B415"]},"D|^56614-42NameUSD":{"r":[["Tata Consultancy Services"]],"a":["Companies!B75"]},"D|^494510-50NameUSD":{"r":[["Auren Energia"]],"a":["Companies!B160"]},"D|^10362-34NameUSD":{"r":[["Wipro"]],"a":["Companies!B81"]},"D|^561947-86Employees CountUSD":{"id":79541,"description":null,"headerValues":[{"simpleDate":null,"value":"","description":null}],"financialValues":[],"customValues":[],"error":null},"D|^522248-86Employees CountUSD":{"id":79542,"description":null,"headerValues":[{"simpleDate":null,"value":"","description":null}],"financialValues":[],"customValues":[],"error":null},"D|^56614-42Employees CountUSD":{"r":[[607979]],"a":["Companies!I75"]},"D|^43084-72Employees CountUSD":{"r":[[207939]],"a":["Companies!I70"]},"D|^471012-85Employees CountUSD":{"r":[[2764]],"a":["Companies!I79"]},"D|^231958-36Employees CountUSD":{"id":79594,"description":null,"headerValues":[{"simpleDate":null,"value":"","description":null}],"financialValues":[],"customValues":[],"error":null},"D|^57246-49Employees CountUSD":{"r":[[9059]],"a":["Companies!I72"]},"D|^25354-54Employees CountUSD":{"r":[[12800]],"a":["Companies!I83"]},"D|^14389-39Employees CountUSD":{"r":[[119343]],"a":["Companies!I76"]},"D|^41188-60Employees CountUSD":{"r":[[323578]],"a":["Companies!I65"]},"D|^56614-42HQ CountryUSD":{"r":[["India"]],"a":["Companies!D75"]},"D|^25354-54HQ CountryUSD":{"r":[["United States"]],"a":["Companies!D83"]},"D|^471012-85HQ CountryUSD":{"r":[["Brazil"]],"a":["Companies!D79"]},"D|^11613-70HQ CountryUSD":{"r":[["United States"]],"a":["Companies!D80"]},"D|^12813-67HQ CountryUSD":{"r":[["Japan"]],"a":["Companies!D69"]},"D|^442930-15WebsiteUSD":{"id":79533,"description":null,"headerValues":[{"simpleDate":null,"value":"PBXLP_LimitReachedError","description":null}],"financialValues":[],"customValues":[],"error":null},"D|^10932-22NameUSD":{"id":79538,"description":null,"headerValues":[{"simpleDate":null,"value":"PBXLP_LimitReachedError","description":null}],"financialValues":[],"customValues":[],"error":null},"D|^40766-14HQ CountryUSD":{"id":76372,"description":null,"headerValues":[{"simpleDate":null,"value":"PBXLP_LimitReachedError","description":null}],"financialValues":[],"customValues":[],"error":null},"D|^442930-15Employees CountUSD":{"id":79547,"description":null,"headerValues":[{"simpleDate":null,"value":"PBXLP_LimitReachedError","description":null}],"financialValues":[],"customValues":[],"error":null},"D|^434510-74WebsiteUSD":{"id":79549,"description":null,"headerValues":[{"simpleDate":null,"value":"PBXLP_LimitReachedError","description":null}],"financialValues":[],"customValues":[],"error":null},"D|^561947-86HQ CountryUSD":{"id":79550,"description":null,"headerValues":[{"simpleDate":null,"value":"PBXLP_LimitReachedError","description":null}],"financialValues":[],"customValues":[],"error":null},"D|^110160-01NameUSD":{"id":79551,"description":null,"headerValues":[{"simpleDate":null,"value":"PBXLP_LimitReachedError","description":null}],"financialValues":[],"customValues":[],"error":null},"D|^342064-81HQ CountryUSD":{"id":76219,"description":null,"headerValues":[{"simpleDate":null,"value":"PBXLP_LimitReachedError","description":null}],"financialValues":[],"customValues":[],"error":null},"D|^124324-57WebsiteUSD":{"id":79557,"description":null,"headerValues":[{"simpleDate":null,"value":"PBXLP_LimitReachedError","description":null}],"financialValues":[],"customValues":[],"error":null},"D|^16436-62Employees CountUSD":{"id":79560,"description":null,"headerValues":[{"simpleDate":null,"value":"PBXLP_LimitReachedError","description":null}],"financialValues":[],"customValues":[],"error":null},"D|^442930-15HQ CountryUSD":{"id":79561,"description":null,"headerValues":[{"simpleDate":null,"value":"PBXLP_LimitReachedError","description":null}],"financialValues":[],"customValues":[],"error":null},"D|^110160-01WebsiteUSD":{"id":79563,"description":null,"headerValues":[{"simpleDate":null,"value":"PBXLP_LimitReachedError","description":null}],"financialValues":[],"customValues":[],"error":null},"D|^107721-19NameUSD":{"id":75868,"description":null,"headerValues":[{"simpleDate":null,"value":"PBXLP_LimitReachedError","description":null}],"financialValues":[],"customValues":[],"error":null},"D|^13126-33NameUSD":{"id":79571,"description":null,"headerValues":[{"simpleDate":null,"value":"PBXLP_LimitReachedError","description":null}],"financialValues":[],"customValues":[],"error":null},"D|^522248-86NameUSD":{"id":79573,"description":null,"headerValues":[{"simpleDate":null,"value":"PBXLP_LimitReachedError","description":null}],"financialValues":[],"customValues":[],"error":null},"D|^628746-94Employees CountUSD":{"id":79574,"description":null,"headerValues":[{"simpleDate":null,"value":"PBXLP_LimitReachedError","description":null}],"financialValues":[],"customValues":[],"error":null},"D|^107721-19Employees CountUSD":{"id":78731,"description":null,"headerValues":[{"simpleDate":null,"value":"PBXLP_LimitReachedError","description":null}],"financialValues":[],"customValues":[],"error":null},"D|^124324-57Employees CountUSD":{"id":79579,"description":null,"headerValues":[{"simpleDate":null,"value":"PBXLP_LimitReachedError","description":null}],"financialValues":[],"customValues":[],"error":null},"D|^561947-86NameUSD":{"id":79580,"description":null,"headerValues":[{"simpleDate":null,"value":"PBXLP_LimitReachedError","description":null}],"financialValues":[],"customValues":[],"error":null},"D|^231958-36NameUSD":{"id":79585,"description":null,"headerValues":[{"simpleDate":null,"value":"PBXLP_LimitReachedError","description":null}],"financialValues":[],"customValues":[],"error":null},"D|^124324-57NameUSD":{"id":79587,"description":null,"headerValues":[{"simpleDate":null,"value":"PBXLP_LimitReachedError","description":null}],"financialValues":[],"customValues":[],"error":null},"D|^231958-36WebsiteUSD":{"id":79591,"description":null,"headerValues":[{"simpleDate":null,"value":"PBXLP_LimitReachedError","description":null}],"financialValues":[],"customValues":[],"error":null},"D|^566029-63HQ CountryUSD":{"id":79592,"description":null,"headerValues":[{"simpleDate":null,"value":"PBXLP_LimitReachedError","description":null}],"financialValues":[],"customValues":[],"error":null},"D|^10932-22WebsiteUSD":{"id":79595,"description":null,"headerValues":[{"simpleDate":null,"value":"PBXLP_LimitReachedError","description":null}],"financialValues":[],"customValues":[],"error":null},"D|^16436-62HQ CountryUSD":{"id":79597,"description":null,"headerValues":[{"simpleDate":null,"value":"PBXLP_LimitReachedError","description":null}],"financialValues":[],"customValues":[],"error":null},"D|^54691-84NameUSD":{"id":79604,"description":null,"headerValues":[{"simpleDate":null,"value":"PBXLP_LimitReachedError","description":null}],"financialValues":[],"customValues":[],"error":null},"D|^184090-78NameUSD":{"id":79607,"description":null,"headerValues":[{"simpleDate":null,"value":"PBXLP_LimitReachedError","description":null}],"financialValues":[],"customValues":[],"error":null},"D|^561947-86WebsiteUSD":{"id":79619,"description":null,"headerValues":[{"simpleDate":null,"value":"PBXLP_LimitReachedError","description":null}],"financialValues":[],"customValues":[],"error":null},"D|^566029-63NameUSD":{"id":79620,"description":null,"headerValues":[{"simpleDate":null,"value":"PBXLP_LimitReachedError","description":null}],"financialValues":[],"customValues":[],"error":null},"D|^13458-61NameUSD":{"id":79622,"description":null,"headerValues":[{"simpleDate":null,"value":"PBXLP_LimitReachedError","description":null}],"financialValues":[],"customValues":[],"error":null},"D|^112707-37NameUSD":{"id":79624,"description":null,"headerValues":[{"simpleDate":null,"value":"PBXLP_LimitReachedError","description":null}],"financialValues":[],"customValues":[],"error":null},"D|^164619-55NameUSD":{"id":79628,"description":null,"headerValues":[{"simpleDate":null,"value":"PBXLP_LimitReachedError","description":null}],"financialValues":[],"customValues":[],"error":null},"D|^90178-30Employees CountUSD":{"id":77363,"description":null,"headerValues":[{"simpleDate":null,"value":"PBXLP_LimitReachedError","description":null}],"financialValues":[],"customValues":[],"error":null},"D|^41510-44NameUSD":{"r":[["Petróleo Brasileiro"]],"a":["Companies!B605"]},"D|^66339-91NameUSD":{"r":[["Empreendimentos Pague Menos"]],"a":["Companies!B360"]},"D|^165012-13NameUSD":{"r":[["Cia Catarinense de Aguas e Saneamento"]],"a":["Companies!B256"]},"D|^59323-42NameUSD":{"r":[["Cyrela"]],"a":["Companies!B318"]},"D|^89723-62NameUSD":{"r":[["CI&amp;T"]],"a":["Companies!B254"]},"D|^59324-50NameUSD":{"r":[["COPASA"]],"a":["Companies!B296"]},"D|^125466-94NameUSD":{"r":[["EZ TEC Empreendimentos"]],"a":["Companies!B382"]},"D|^165660-85NameUSD":{"r":[["Coelba"]],"a":["Companies!B269"]},"D|^41581-00NameUSD":{"r":[["GOL Linhas Aereas"]],"a":["Companies!B414"]},"D|^54578-08NameUSD":{"r":[["Equatorial Para Distribuidora de Energia"]],"a":["Companies!B371"]},"D|^164693-62NameUSD":{"r":[["FUNRES"]],"a":["Companies!B405"]},"D|^131151-16NameUSD":{"r":[["Companhia Brasileira De Aluminio"]],"a":["Companies!B273"]},"D|^10495-45NameUSD":{"r":[["Companhia Providencia Industria E Comercio"]],"a":["Companies!B283"]},"D|^59323-87NameUSD":{"r":[["Metalfrio Solutions"]],"a":["Companies!B539"]},"D|^52631-02NameUSD":{"r":[["Eletrobras"]],"a":["Companies!B351"]},"D|^443161-27NameUSD":{"r":[["D1000 Varejo Farma"]],"a":["Companies!B319"]},"D|^170222-59NameUSD":{"r":[["FS Security (Sao Paulo)"]],"a":["Companies!B403"]},"D|^153010-63NameUSD":{"r":[["Neoenergia"]],"a":["Companies!B568"]},"D|^51001-84NameUSD":{"r":[["Locaweb Internet Services"]],"a":["Companies!B509"]},"D|^43041-97NameUSD":{"r":[["CPFL Energia"]],"a":["Companies!B306"]},"D|^61650-10NameUSD":{"r":[["Itaúsa"]],"a":["Companies!B477"]},"D|^88290-55NameUSD":{"r":[["Camera Agroalimentos"]],"a":["Companies!B231"]},"D|^431675-65NameUSD":{"r":[["Mitre Realty Empreendimentos E Participacoes"]],"a":["Companies!B547"]},"D|^107538-31NameUSD":{"r":[["Fertilizantes Heringer"]],"a":["Companies!B388"]},"D|^459723-88NameUSD":{"r":[["Intelbras"]],"a":["Companies!B469"]},"D|^159623-47NameUSD":{"r":[["Guararapes Confeccoes"]],"a":["Companies!B448"]},"D|^59325-49NameUSD":{"r":[["JSL"]],"a":["Companies!B486"]},"D|^109299-79NameUSD":{"r":[["Cruzeiro do Sul Educacional"]],"a":["Companies!B311"]},"D|^60393-25NameUSD":{"r":[["Companhia Siderúrgica Nacional"]],"a":["Companies!B284"]},"D|^158094-46NameUSD":{"id":75532,"description":null,"headerValues":[{"simpleDate":null,"value":"PBXLP_LimitReachedError","description":null}],"financialValues":[],"customValues":[],"error":null},"D|^56903-77NameUSD":{"id":75534,"description":null,"headerValues":[{"simpleDate":null,"value":"PBXLP_LimitReachedError","description":null}],"financialValues":[],"customValues":[],"error":null},"D|^59323-69NameUSD":{"id":75535,"description":null,"headerValues":[{"simpleDate":null,"value":"PBXLP_LimitReachedError","description":null}],"financialValues":[],"customValues":[],"error":null},"D|^470615-23NameUSD":{"id":75536,"description":null,"headerValues":[{"simpleDate":null,"value":"PBXLP_LimitReachedError","description":null}],"financialValues":[],"customValues":[],"error":null},"D|^161725-42NameUSD":{"id":75537,"description":null,"headerValues":[{"simpleDate":null,"value":"PBXLP_LimitReachedError","description":null}],"financialValues":[],"customValues":[],"error":null},"D|^160458-13NameUSD":{"id":75538,"description":null,"headerValues":[{"simpleDate":null,"value":"PBXLP_LimitReachedError","description":null}],"financialValues":[],"customValues":[],"error":null},"D|^126157-51NameUSD":{"id":75540,"description":null,"headerValues":[{"simpleDate":null,"value":"PBXLP_LimitReachedError","description":null}],"financialValues":[],"customValues":[],"error":null},"D|^164937-79NameUSD":{"id":75542,"description":null,"headerValues":[{"simpleDate":null,"value":"PBXLP_LimitReachedError","description":null}],"financialValues":[],"customValues":[],"error":null},"D|^152498-62NameUSD":{"id":75543,"description":null,"headerValues":[{"simpleDate":null,"value":"PBXLP_LimitReachedError","description":null}],"financialValues":[],"customValues":[],"error":null},"D|^166370-32NameUSD":{"id":75544,"description":null,"headerValues":[{"simpleDate":null,"value":"PBXLP_LimitReachedError","description":null}],"financialValues":[],"customValues":[],"error":null},"D|^157868-11NameUSD":{"id":75545,"description":null,"headerValues":[{"simpleDate":null,"value":"PBXLP_LimitReachedError","description":null}],"financialValues":[],"customValues":[],"error":null},"D|^517564-09NameUSD":{"id":75546,"description":null,"headerValues":[{"simpleDate":null,"value":"PBXLP_LimitReachedError","description":null}],"financialValues":[],"customValues":[],"error":null},"D|^513134-74NameUSD":{"id":75548,"description":null,"headerValues":[{"simpleDate":null,"value":"PBXLP_LimitReachedError","description":null}],"financialValues":[],"customValues":[],"error":null},"D|^84640-15NameUSD":{"id":75549,"description":null,"headerValues":[{"simpleDate":null,"value":"PBXLP_LimitReachedError","description":null}],"financialValues":[],"customValues":[],"error":null},"D|^506872-36NameUSD":{"id":75550,"description":null,"headerValues":[{"simpleDate":null,"value":"PBXLP_LimitReachedError","description":null}],"financialValues":[],"customValues":[],"error":null},"D|^517065-76NameUSD":{"id":75551,"description":null,"headerValues":[{"simpleDate":null,"value":"PBXLP_LimitReachedError","description":null}],"financialValues":[],"customValues":[],"error":null},"D|^160040-53NameUSD":{"id":75554,"description":null,"headerValues":[{"simpleDate":null,"value":"PBXLP_LimitReachedError","description":null}],"financialValues":[],"customValues":[],"error":null},"D|^528634-27NameUSD":{"id":75555,"description":null,"headerValues":[{"simpleDate":null,"value":"PBXLP_LimitReachedError","description":null}],"financialValues":[],"customValues":[],"error":null},"D|^442938-43NameUSD":{"id":75556,"description":null,"headerValues":[{"simpleDate":null,"value":"PBXLP_LimitReachedError","description":null}],"financialValues":[],"customValues":[],"error":null},"D|^60397-39NameUSD":{"id":75557,"description":null,"headerValues":[{"simpleDate":null,"value":"PBXLP_LimitReachedError","description":null}],"financialValues":[],"customValues":[],"error":null},"D|^532530-37NameUSD":{"id":75558,"description":null,"headerValues":[{"simpleDate":null,"value":"PBXLP_LimitReachedError","description":null}],"financialValues":[],"customValues":[],"error":null},"D|^154223-38NameUSD":{"id":75559,"description":null,"headerValues":[{"simpleDate":null,"value":"PBXLP_LimitReachedError","description":null}],"financialValues":[],"customValues":[],"error":null},"D|^163125-37NameUSD":{"id":75560,"description":null,"headerValues":[{"simpleDate":null,"value":"PBXLP_LimitReachedError","description":null}],"financialValues":[],"customValues":[],"error":null},"D|^62039-89NameUSD":{"id":75561,"description":null,"headerValues":[{"simpleDate":null,"value":"PBXLP_LimitReachedError","description":null}],"financialValues":[],"customValues":[],"error":null},"D|^165718-54NameUSD":{"id":75562,"description":null,"headerValues":[{"simpleDate":null,"value":"PBXLP_LimitReachedError","description":null}],"financialValues":[],"customValues":[],"error":null},"D|^597571-57NameUSD":{"id":75563,"description":null,"headerValues":[{"simpleDate":null,"value":"PBXLP_LimitReachedError","description":null}],"financialValues":[],"customValues":[],"error":null},"D|^461790-37NameUSD":{"id":75565,"description":null,"headerValues":[{"simpleDate":null,"value":"PBXLP_LimitReachedError","description":null}],"financialValues":[],"customValues":[],"error":null},"D|^180371-44NameUSD":{"id":75566,"description":null,"headerValues":[{"simpleDate":null,"value":"PBXLP_LimitReachedError","description":null}],"financialValues":[],"customValues":[],"error":null},"D|^223693-93NameUSD":{"id":75568,"description":null,"headerValues":[{"simpleDate":null,"value":"PBXLP_LimitReachedError","description":null}],"financialValues":[],"customValues":[],"error":null},"D|^161419-87NameUSD":{"id":75569,"description":null,"headerValues":[{"simpleDate":null,"value":"PBXLP_LimitReachedError","description":null}],"financialValues":[],"customValues":[],"error":null},"D|^153901-90NameUSD":{"id":75570,"description":null,"headerValues":[{"simpleDate":null,"value":"PBXLP_LimitReachedError","description":null}],"financialValues":[],"customValues":[],"error":null},"D|^161509-69NameUSD":{"id":75571,"description":null,"headerValues":[{"simpleDate":null,"value":"PBXLP_LimitReachedError","description":null}],"financialValues":[],"customValues":[],"error":null},"D|^101643-04NameUSD":{"id":75572,"description":null,"headerValues":[{"simpleDate":null,"value":"PBXLP_LimitReachedError","description":null}],"financialValues":[],"customValues":[],"error":null},"D|^163975-60NameUSD":{"id":75574,"description":null,"headerValues":[{"simpleDate":null,"value":"PBXLP_LimitReachedError","description":null}],"financialValues":[],"customValues":[],"error":null},"D|^59322-97NameUSD":{"id":75577,"description":null,"headerValues":[{"simpleDate":null,"value":"PBXLP_LimitReachedError","description":null}],"financialValues":[],"customValues":[],"error":null},"D|^114475-96NameUSD":{"id":75579,"description":null,"headerValues":[{"simpleDate":null,"value":"PBXLP_LimitReachedError","description":null}],"financialValues":[],"customValues":[],"error":null},"D|^157239-46NameUSD":{"id":75581,"description":null,"headerValues":[{"simpleDate":null,"value":"PBXLP_LimitReachedError","description":null}],"financialValues":[],"customValues":[],"error":null},"D|^466985-26NameUSD":{"id":75582,"description":null,"headerValues":[{"simpleDate":null,"value":"PBXLP_LimitReachedError","description":null}],"financialValues":[],"customValues":[],"error":null},"D|^60112-81NameUSD":{"id":75583,"description":null,"headerValues":[{"simpleDate":null,"value":"PBXLP_LimitReachedError","description":null}],"financialValues":[],"customValues":[],"error":null},"D|^154831-87NameUSD":{"id":75586,"description":null,"headerValues":[{"simpleDate":null,"value":"PBXLP_LimitReachedError","description":null}],"financialValues":[],"customValues":[],"error":null},"D|^169913-08NameUSD":{"id":75587,"description":null,"headerValues":[{"simpleDate":null,"value":"PBXLP_LimitReachedError","description":null}],"financialValues":[],"customValues":[],"error":null},"D|^160078-96NameUSD":{"id":75588,"description":null,"headerValues":[{"simpleDate":null,"value":"PBXLP_LimitReachedError","description":null}],"financialValues":[],"customValues":[],"error":null},"D|^277225-03NameUSD":{"id":75590,"description":null,"headerValues":[{"simpleDate":null,"value":"PBXLP_LimitReachedError","description":null}],"financialValues":[],"customValues":[],"error":null},"D|^154039-15NameUSD":{"id":75591,"description":null,"headerValues":[{"simpleDate":null,"value":"PBXLP_LimitReachedError","description":null}],"financialValues":[],"customValues":[],"error":null},"D|^553099-51NameUSD":{"id":75592,"description":null,"headerValues":[{"simpleDate":null,"value":"PBXLP_LimitReachedError","description":null}],"financialValues":[],"customValues":[],"error":null},"D|^597133-18NameUSD":{"id":75597,"description":null,"headerValues":[{"simpleDate":null,"value":"PBXLP_LimitReachedError","description":null}],"financialValues":[],"customValues":[],"error":null},"D|^565246-54NameUSD":{"id":75599,"description":null,"headerValues":[{"simpleDate":null,"value":"PBXLP_LimitReachedError","description":null}],"financialValues":[],"customValues":[],"error":null},"D|^61647-40NameUSD":{"id":75600,"description":null,"headerValues":[{"simpleDate":null,"value":"PBXLP_LimitReachedError","description":null}],"financialValues":[],"customValues":[],"error":null},"D|^135958-33NameUSD":{"id":75602,"description":null,"headerValues":[{"simpleDate":null,"value":"PBXLP_LimitReachedError","description":null}],"financialValues":[],"customValues":[],"error":null},"D|^166012-75NameUSD":{"id":75604,"description":null,"headerValues":[{"simpleDate":null,"value":"PBXLP_LimitReachedError","description":null}],"financialValues":[],"customValues":[],"error":null},"D|^483083-38NameUSD":{"id":75605,"description":null,"headerValues":[{"simpleDate":null,"value":"PBXLP_LimitReachedError","description":null}],"financialValues":[],"customValues":[],"error":null},"D|^700627-78NameUSD":{"id":75606,"description":null,"headerValues":[{"simpleDate":null,"value":"PBXLP_LimitReachedError","description":null}],"financialValues":[],"customValues":[],"error":null},"D|^62020-81NameUSD":{"id":75608,"description":null,"headerValues":[{"simpleDate":null,"value":"PBXLP_LimitReachedError","description":null}],"financialValues":[],"customValues":[],"error":null},"D|^600473-71NameUSD":{"id":75609,"description":null,"headerValues":[{"simpleDate":null,"value":"PBXLP_LimitReachedError","description":null}],"financialValues":[],"customValues":[],"error":null},"D|^182343-88NameUSD":{"id":75610,"description":null,"headerValues":[{"simpleDate":null,"value":"PBXLP_LimitReachedError","description":null}],"financialValues":[],"customValues":[],"error":null},"D|^234526-60NameUSD":{"id":75611,"description":null,"headerValues":[{"simpleDate":null,"value":"PBXLP_LimitReachedError","description":null}],"financialValues":[],"customValues":[],"error":null},"D|^62160-94NameUSD":{"id":75612,"description":null,"headerValues":[{"simpleDate":null,"value":"PBXLP_LimitReachedError","description":null}],"financialValues":[],"customValues":[],"error":null},"D|^640234-90NameUSD":{"id":75613,"description":null,"headerValues":[{"simpleDate":null,"value":"PBXLP_LimitReachedError","description":null}],"financialValues":[],"customValues":[],"error":null},"D|^162623-17NameUSD":{"id":75614,"description":null,"headerValues":[{"simpleDate":null,"value":"PBXLP_LimitReachedError","description":null}],"financialValues":[],"customValues":[],"error":null},"D|^537157-27NameUSD":{"id":75616,"description":null,"headerValues":[{"simpleDate":null,"value":"PBXLP_LimitReachedError","description":null}],"financialValues":[],"customValues":[],"error":null},"D|^267553-72NameUSD":{"id":75617,"description":null,"headerValues":[{"simpleDate":null,"value":"PBXLP_LimitReachedError","description":null}],"financialValues":[],"customValues":[],"error":null},"D|^63866-08NameUSD":{"id":75619,"description":null,"headerValues":[{"simpleDate":null,"value":"PBXLP_LimitReachedError","description":null}],"financialValues":[],"customValues":[],"error":null},"D|^163034-92NameUSD":{"id":75620,"description":null,"headerValues":[{"simpleDate":null,"value":"PBXLP_LimitReachedError","description":null}],"financialValues":[],"customValues":[],"error":null},"D|^462679-48NameUSD":{"id":75621,"description":null,"headerValues":[{"simpleDate":null,"value":"PBXLP_LimitReachedError","description":null}],"financialValues":[],"customValues":[],"error":null},"D|^498257-65NameUSD":{"id":75622,"description":null,"headerValues":[{"simpleDate":null,"value":"PBXLP_LimitReachedError","description":null}],"financialValues":[],"customValues":[],"error":null},"D|^454909-87NameUSD":{"id":75623,"description":null,"headerValues":[{"simpleDate":null,"value":"PBXLP_LimitReachedError","description":null}],"financialValues":[],"customValues":[],"error":null},"D|^56904-22NameUSD":{"id":75626,"description":null,"headerValues":[{"simpleDate":null,"value":"PBXLP_LimitReachedError","description":null}],"financialValues":[],"customValues":[],"error":null},"D|^636015-43NameUSD":{"id":75627,"description":null,"headerValues":[{"simpleDate":null,"value":"PBXLP_LimitReachedError","description":null}],"financialValues":[],"customValues":[],"error":null},"D|^50938-48NameUSD":{"id":75628,"description":null,"headerValues":[{"simpleDate":null,"value":"PBXLP_LimitReachedError","description":null}],"financialValues":[],"customValues":[],"error":null},"D|^97998-76NameUSD":{"id":75630,"description":null,"headerValues":[{"simpleDate":null,"value":"PBXLP_LimitReachedError","description":null}],"financialValues":[],"customValues":[],"error":null},"F|^342064-81EBITDATTM07/07/2025USD":{"id":78794,"description":null,"headerValues":[],"financialValues":[],"customValues":[],"error":null},"D|^43072-66WebsiteUSD":{"r":[["www.santander.com.br"]],"a":["Companies!E181"]},"D|^111171-88NameUSD":{"r":[["AmBev"]],"a":["Companies!B140"]},"D|^489049-84NameUSD":{"r":[["AES Brasil Operacoes"]],"a":["Companies!B112"]},"D|^59889-88NameUSD":{"r":[["Anima Educação"]],"a":["Companies!B150"]},"D|^163970-83NameUSD":{"r":[["Azzas 2154"]],"a":["Companies!B166"]},"D|^163332-01NameUSD":{"r":[["Banco BMG"]],"a":["Companies!B171"]},"D|^267905-53NameUSD":{"r":[["Banco Inter"]],"a":["Companies!B179"]},"D|^59328-91NameUSD":{"r":[["Alpargatas"]],"a":["Companies!B136"]},"D|^42742-27NameUSD":{"r":[["B3(Brazil)"]],"a":["Companies!B169"]},"D|^165348-73NameUSD":{"r":[["Banpará-Banco do Estado do Pará"]],"a":["Companies!B183"]},"D|^41512-96NameUSD":{"r":[["Bank Bradesco"]],"a":["Companies!B182"]},"D|^466712-38HQ CountryUSD":{"r":[["Brazil"]],"a":["Companies!D153"]},"D|^164942-83HQ CountryUSD":{"r":[["Brazil"]],"a":["Companies!D170"]},"D|^494510-50HQ CountryUSD":{"r":[["Brazil"]],"a":["Companies!D160"]},"D|^60733-81HQ CountryUSD":{"r":[["Brazil"]],"a":["Companies!D134"]},"D|^165664-00HQ CountryUSD":{"r":[["Brazil"]],"a":["Companies!D177"]},"D|^165661-12HQ CountryUSD":{"r":[["Brazil"]],"a":["Companies!D190"]},"D|^721137-97HQ CountryUSD":{"r":[["Brazil"]],"a":["Companies!D163"]},"D|^114010-39HQ CountryUSD":{"r":[["Brazil"]],"a":["Companies!D175"]},"D|^59328-91HQ CountryUSD":{"r":[["Brazil"]],"a":["Companies!D136"]},"D|^438594-67HQ CountryUSD":{"r":[["Brazil"]],"a":["Companies!D110"]},"D|^163332-01HQ CountryUSD":{"r":[["Brazil"]],"a":["Companies!D171"]},"D|^597319-93NameUSD":{"id":79332,"description":null,"headerValues":[{"simpleDate":null,"value":"PBXLP_LimitReachedError","description":null}],"financialValues":[],"customValues":[],"error":null},"D|^433826-47WebsiteUSD":{"id":79333,"description":null,"headerValues":[{"simpleDate":null,"value":"PBXLP_LimitReachedError","description":null}],"financialValues":[],"customValues":[],"error":null},"D|^530460-37HQ CountryUSD":{"id":79335,"description":null,"headerValues":[{"simpleDate":null,"value":"PBXLP_LimitReachedError","description":null}],"financialValues":[],"customValues":[],"error":null},"D|^59321-71NameUSD":{"id":79336,"description":null,"headerValues":[{"simpleDate":null,"value":"PBXLP_LimitReachedError","description":null}],"financialValues":[],"customValues":[],"error":null},"D|^64799-38HQ CountryUSD":{"id":79337,"description":null,"headerValues":[{"simpleDate":null,"value":"PBXLP_LimitReachedError","description":null}],"financialValues":[],"customValues":[],"error":null},"D|^433826-47NameUSD":{"id":79338,"description":null,"headerValues":[{"simpleDate":null,"value":"PBXLP_LimitReachedError","description":null}],"financialValues":[],"customValues":[],"error":null},"D|^416652-13HQ CountryUSD":{"id":79339,"description":null,"headerValues":[{"simpleDate":null,"value":"PBXLP_LimitReachedError","description":null}],"financialValues":[],"customValues":[],"error":null},"D|^343422-28WebsiteUSD":{"id":79340,"description":null,"headerValues":[{"simpleDate":null,"value":"PBXLP_LimitReachedError","description":null}],"financialValues":[],"customValues":[],"error":null},"D|^163356-58NameUSD":{"id":79341,"description":null,"headerValues":[{"simpleDate":null,"value":"PBXLP_LimitReachedError","description":null}],"financialValues":[],"customValues":[],"error":null},"D|^165038-86HQ CountryUSD":{"id":79345,"description":null,"headerValues":[{"simpleDate":null,"value":"PBXLP_LimitReachedError","description":null}],"financialValues":[],"customValues":[],"error":null},"D|^109231-03HQ CountryUSD":{"id":79346,"description":null,"headerValues":[{"simpleDate":null,"value":"PBXLP_LimitReachedError","description":null}],"financialValues":[],"customValues":[],"error":null},"D|^182478-97HQ CountryUSD":{"id":79347,"description":null,"headerValues":[{"simpleDate":null,"value":"PBXLP_LimitReachedError","description":null}],"financialValues":[],"customValues":[],"error":null},"D|^234031-96HQ CountryUSD":{"id":79348,"description":null,"headerValues":[{"simpleDate":null,"value":"PBXLP_LimitReachedError","description":null}],"financialValues":[],"customValues":[],"error":null},"D|^336988-09HQ CountryUSD":{"id":79349,"description":null,"headerValues":[{"simpleDate":null,"value":"PBXLP_LimitReachedError","description":null}],"financialValues":[],"customValues":[],"error":null},"D|^164969-38HQ CountryUSD</t>
  </si>
  <si>
    <t>":{"id":79350,"description":null,"headerValues":[{"simpleDate":null,"value":"PBXLP_LimitReachedError","description":null}],"financialValues":[],"customValues":[],"error":null},"D|^151005-88HQ CountryUSD":{"id":79351,"description":null,"headerValues":[{"simpleDate":null,"value":"PBXLP_LimitReachedError","description":null}],"financialValues":[],"customValues":[],"error":null},"D|^59268-52HQ CountryUSD":{"id":79352,"description":null,"headerValues":[{"simpleDate":null,"value":"PBXLP_LimitReachedError","description":null}],"financialValues":[],"customValues":[],"error":null},"D|^505061-92HQ CountryUSD":{"id":79354,"description":null,"headerValues":[{"simpleDate":null,"value":"PBXLP_LimitReachedError","description":null}],"financialValues":[],"customValues":[],"error":null},"D|^135752-86HQ CountryUSD":{"id":79355,"description":null,"headerValues":[{"simpleDate":null,"value":"PBXLP_LimitReachedError","description":null}],"financialValues":[],"customValues":[],"error":null},"D|^224267-68HQ CountryUSD":{"id":79356,"description":null,"headerValues":[{"simpleDate":null,"value":"PBXLP_LimitReachedError","description":null}],"financialValues":[],"customValues":[],"error":null},"D|^157599-82HQ CountryUSD":{"id":79357,"description":null,"headerValues":[{"simpleDate":null,"value":"PBXLP_LimitReachedError","description":null}],"financialValues":[],"customValues":[],"error":null},"D|^63035-38HQ CountryUSD":{"id":79358,"description":null,"headerValues":[{"simpleDate":null,"value":"PBXLP_LimitReachedError","description":null}],"financialValues":[],"customValues":[],"error":null},"D|^135752-86NameUSD":{"id":79359,"description":null,"headerValues":[{"simpleDate":null,"value":"PBXLP_LimitReachedError","description":null}],"financialValues":[],"customValues":[],"error":null},"D|^59325-22NameUSD":{"id":79360,"description":null,"headerValues":[{"simpleDate":null,"value":"PBXLP_LimitReachedError","description":null}],"financialValues":[],"customValues":[],"error":null},"D|^163212-49NameUSD":{"id":79361,"description":null,"headerValues":[{"simpleDate":null,"value":"PBXLP_LimitReachedError","description":null}],"financialValues":[],"customValues":[],"error":null},"D|^164619-55HQ CountryUSD":{"id":79363,"description":null,"headerValues":[{"simpleDate":null,"value":"PBXLP_LimitReachedError","description":null}],"financialValues":[],"customValues":[],"error":null},"D|^163212-49HQ CountryUSD":{"id":79364,"description":null,"headerValues":[{"simpleDate":null,"value":"PBXLP_LimitReachedError","description":null}],"financialValues":[],"customValues":[],"error":null},"D|^98777-26NameUSD":{"id":79365,"description":null,"headerValues":[{"simpleDate":null,"value":"PBXLP_LimitReachedError","description":null}],"financialValues":[],"customValues":[],"error":null},"D|^119625-22HQ CountryUSD":{"id":79366,"description":null,"headerValues":[{"simpleDate":null,"value":"PBXLP_LimitReachedError","description":null}],"financialValues":[],"customValues":[],"error":null},"D|^433738-63HQ CountryUSD":{"id":79367,"description":null,"headerValues":[{"simpleDate":null,"value":"PBXLP_LimitReachedError","description":null}],"financialValues":[],"customValues":[],"error":null},"D|^482051-71NameUSD":{"id":79368,"description":null,"headerValues":[{"simpleDate":null,"value":"PBXLP_LimitReachedError","description":null}],"financialValues":[],"customValues":[],"error":null},"D|^14185-90NameUSD":{"id":79370,"description":null,"headerValues":[{"simpleDate":null,"value":"PBXLP_LimitReachedError","description":null}],"financialValues":[],"customValues":[],"error":null},"D|^462290-41HQ CountryUSD":{"id":79371,"description":null,"headerValues":[{"simpleDate":null,"value":"PBXLP_LimitReachedError","description":null}],"financialValues":[],"customValues":[],"error":null},"D|^59325-22HQ CountryUSD":{"id":79372,"description":null,"headerValues":[{"simpleDate":null,"value":"PBXLP_LimitReachedError","description":null}],"financialValues":[],"customValues":[],"error":null},"D|^164969-38NameUSD":{"id":79373,"description":null,"headerValues":[{"simpleDate":null,"value":"PBXLP_LimitReachedError","description":null}],"financialValues":[],"customValues":[],"error":null},"D|^151005-88NameUSD":{"id":79374,"description":null,"headerValues":[{"simpleDate":null,"value":"PBXLP_LimitReachedError","description":null}],"financialValues":[],"customValues":[],"error":null},"D|^13458-61HQ CountryUSD":{"id":79375,"description":null,"headerValues":[{"simpleDate":null,"value":"PBXLP_LimitReachedError","description":null}],"financialValues":[],"customValues":[],"error":null},"D|^158076-55HQ CountryUSD":{"id":79376,"description":null,"headerValues":[{"simpleDate":null,"value":"PBXLP_LimitReachedError","description":null}],"financialValues":[],"customValues":[],"error":null},"D|^165860-02NameUSD":{"id":79377,"description":null,"headerValues":[{"simpleDate":null,"value":"PBXLP_LimitReachedError","description":null}],"financialValues":[],"customValues":[],"error":null},"D|^438967-36HQ CountryUSD":{"id":79379,"description":null,"headerValues":[{"simpleDate":null,"value":"PBXLP_LimitReachedError","description":null}],"financialValues":[],"customValues":[],"error":null},"D|^343422-28HQ CountryUSD":{"id":79380,"description":null,"headerValues":[{"simpleDate":null,"value":"PBXLP_LimitReachedError","description":null}],"financialValues":[],"customValues":[],"error":null},"D|^62177-59HQ CountryUSD":{"id":79381,"description":null,"headerValues":[{"simpleDate":null,"value":"PBXLP_LimitReachedError","description":null}],"financialValues":[],"customValues":[],"error":null},"D|^157075-75HQ CountryUSD":{"id":79384,"description":null,"headerValues":[{"simpleDate":null,"value":"PBXLP_LimitReachedError","description":null}],"financialValues":[],"customValues":[],"error":null},"D|^342064-81Employees CountUSD":{"id":77922,"description":null,"headerValues":[{"simpleDate":null,"value":"PBXLP_LimitReachedError","description":null}],"financialValues":[],"customValues":[],"error":null},"D|^593127-19HQ CountryUSD":{"id":79387,"description":null,"headerValues":[{"simpleDate":null,"value":"PBXLP_LimitReachedError","description":null}],"financialValues":[],"customValues":[],"error":null},"D|^665104-87HQ CountryUSD":{"id":79390,"description":null,"headerValues":[{"simpleDate":null,"value":"PBXLP_LimitReachedError","description":null}],"financialValues":[],"customValues":[],"error":null},"D|^463167-37HQ CountryUSD":{"id":79391,"description":null,"headerValues":[{"simpleDate":null,"value":"PBXLP_LimitReachedError","description":null}],"financialValues":[],"customValues":[],"error":null},"D|^187025-86HQ CountryUSD":{"id":79392,"description":null,"headerValues":[{"simpleDate":null,"value":"PBXLP_LimitReachedError","description":null}],"financialValues":[],"customValues":[],"error":null},"D|^55934-02NameUSD":{"id":79393,"description":null,"headerValues":[{"simpleDate":null,"value":"PBXLP_LimitReachedError","description":null}],"financialValues":[],"customValues":[],"error":null},"D|^59322-16HQ CountryUSD":{"id":79394,"description":null,"headerValues":[{"simpleDate":null,"value":"PBXLP_LimitReachedError","description":null}],"financialValues":[],"customValues":[],"error":null},"D|^593127-19NameUSD":{"id":79395,"description":null,"headerValues":[{"simpleDate":null,"value":"PBXLP_LimitReachedError","description":null}],"financialValues":[],"customValues":[],"error":null},"D|^128463-40HQ CountryUSD":{"id":79396,"description":null,"headerValues":[{"simpleDate":null,"value":"PBXLP_LimitReachedError","description":null}],"financialValues":[],"customValues":[],"error":null},"D|^110160-01Employees CountUSD":{"id":79397,"description":null,"headerValues":[{"simpleDate":null,"value":"PBXLP_LimitReachedError","description":null}],"financialValues":[],"customValues":[],"error":null},"D|^107799-94NameUSD":{"id":79398,"description":null,"headerValues":[{"simpleDate":null,"value":"PBXLP_LimitReachedError","description":null}],"financialValues":[],"customValues":[],"error":null},"D|^157599-82NameUSD":{"id":79401,"description":null,"headerValues":[{"simpleDate":null,"value":"PBXLP_LimitReachedError","description":null}],"financialValues":[],"customValues":[],"error":null},"D|^482051-71HQ CountryUSD":{"id":79402,"description":null,"headerValues":[{"simpleDate":null,"value":"PBXLP_LimitReachedError","description":null}],"financialValues":[],"customValues":[],"error":null},"D|^54691-84HQ CountryUSD":{"id":79403,"description":null,"headerValues":[{"simpleDate":null,"value":"PBXLP_LimitReachedError","description":null}],"financialValues":[],"customValues":[],"error":null},"D|^59322-16NameUSD":{"id":79404,"description":null,"headerValues":[{"simpleDate":null,"value":"PBXLP_LimitReachedError","description":null}],"financialValues":[],"customValues":[],"error":null},"D|^14186-08NameUSD":{"id":79408,"description":null,"headerValues":[{"simpleDate":null,"value":"PBXLP_LimitReachedError","description":null}],"financialValues":[],"customValues":[],"error":null},"D|^462290-41NameUSD":{"id":79409,"description":null,"headerValues":[{"simpleDate":null,"value":"PBXLP_LimitReachedError","description":null}],"financialValues":[],"customValues":[],"error":null},"D|^519590-17Employees CountUSD":{"id":79410,"description":null,"headerValues":[{"simpleDate":null,"value":"PBXLP_LimitReachedError","description":null}],"financialValues":[],"customValues":[],"error":null},"D|^224267-68NameUSD":{"id":79411,"description":null,"headerValues":[{"simpleDate":null,"value":"PBXLP_LimitReachedError","description":null}],"financialValues":[],"customValues":[],"error":null},"D|^229790-80NameUSD":{"id":79412,"description":null,"headerValues":[{"simpleDate":null,"value":"PBXLP_LimitReachedError","description":null}],"financialValues":[],"customValues":[],"error":null},"D|^510285-43NameUSD":{"id":79413,"description":null,"headerValues":[{"simpleDate":null,"value":"PBXLP_LimitReachedError","description":null}],"financialValues":[],"customValues":[],"error":null},"D|^462050-20NameUSD":{"id":79415,"description":null,"headerValues":[{"simpleDate":null,"value":"PBXLP_LimitReachedError","description":null}],"financialValues":[],"customValues":[],"error":null},"D|^100704-16HQ CountryUSD":{"id":79416,"description":null,"headerValues":[{"simpleDate":null,"value":"PBXLP_LimitReachedError","description":null}],"financialValues":[],"customValues":[],"error":null},"D|^182478-97NameUSD":{"id":79417,"description":null,"headerValues":[{"simpleDate":null,"value":"PBXLP_LimitReachedError","description":null}],"financialValues":[],"customValues":[],"error":null},"D|^165038-86NameUSD":{"id":79418,"description":null,"headerValues":[{"simpleDate":null,"value":"PBXLP_LimitReachedError","description":null}],"financialValues":[],"customValues":[],"error":null},"D|^59268-52NameUSD":{"id":79419,"description":null,"headerValues":[{"simpleDate":null,"value":"PBXLP_LimitReachedError","description":null}],"financialValues":[],"customValues":[],"error":null},"D|^226881-28NameUSD":{"id":79421,"description":null,"headerValues":[{"simpleDate":null,"value":"PBXLP_LimitReachedError","description":null}],"financialValues":[],"customValues":[],"error":null},"D|^158894-29NameUSD":{"id":79422,"description":null,"headerValues":[{"simpleDate":null,"value":"PBXLP_LimitReachedError","description":null}],"financialValues":[],"customValues":[],"error":null},"D|^160984-09NameUSD":{"id":79423,"description":null,"headerValues":[{"simpleDate":null,"value":"PBXLP_LimitReachedError","description":null}],"financialValues":[],"customValues":[],"error":null},"D|^119625-22NameUSD":{"id":79425,"description":null,"headerValues":[{"simpleDate":null,"value":"PBXLP_LimitReachedError","description":null}],"financialValues":[],"customValues":[],"error":null},"D|^416652-13NameUSD":{"id":79426,"description":null,"headerValues":[{"simpleDate":null,"value":"PBXLP_LimitReachedError","description":null}],"financialValues":[],"customValues":[],"error":null},"D|^608260-60HQ CountryUSD":{"id":79428,"description":null,"headerValues":[{"simpleDate":null,"value":"PBXLP_LimitReachedError","description":null}],"financialValues":[],"customValues":[],"error":null},"D|^128463-40NameUSD":{"id":79429,"description":null,"headerValues":[{"simpleDate":null,"value":"PBXLP_LimitReachedError","description":null}],"financialValues":[],"customValues":[],"error":null},"D|^343717-21WebsiteUSD":{"r":[["www.cea.com.br"]],"a":["Companies!E241"]},"D|^131151-16WebsiteUSD":{"r":[["www.cba.com.br"]],"a":["Companies!E273"]},"D|^491864-77WebsiteUSD":{"r":[["ri.csnmineracao.com.br"]],"a":["Companies!E312"]},"D|^165076-57WebsiteUSD":{"id":76456,"description":null,"headerValues":[{"simpleDate":null,"value":"","description":null}],"financialValues":[],"customValues":[],"error":null},"D|^62311-60WebsiteUSD":{"r":[["www.slcagricola.com.br"]],"a":["Companies!E670"]},"D|^148670-38WebsiteUSD":{"r":[["www.ecorodovias.com.br"]],"a":["Companies!E345"]},"D|^60393-25WebsiteUSD":{"r":[["www.csn.com.br"]],"a":["Companies!E284"]},"D|^150914-71WebsiteUSD":{"r":[["www.fiagril.com.br"]],"a":["Companies!E390"]},"D|^154773-82WebsiteUSD":{"r":[["www.danica.com.br"]],"a":["Companies!E321"]},"D|^157242-88WebsiteUSD":{"id":76501,"description":null,"headerValues":[{"simpleDate":null,"value":"","description":null}],"financialValues":[],"customValues":[],"error":null},"D|^234109-09WebsiteUSD":{"r":[["www.caixaseguridade.com.br"]],"a":["Companies!E228"]},"D|^42096-79WebsiteUSD":{"r":[["www.cosan.com.br"]],"a":["Companies!E301"]},"D|^99794-08WebsiteUSD":{"id":76511,"description":null,"headerValues":[{"simpleDate":null,"value":"","description":null}],"financialValues":[],"customValues":[],"error":null},"D|^58999-51WebsiteUSD":{"r":[["www.petz.com.br"]],"a":["Companies!E603"]},"D|^149565-25HQ CountryUSD":{"r":[["Brazil"]],"a":["Companies!D776"]},"D|^153165-34HQ CountryUSD":{"r":[["Brazil"]],"a":["Companies!D437"]},"D|^165498-58HQ CountryUSD":{"r":[["Brazil"]],"a":["Companies!D326"]},"D|^181473-94HQ CountryUSD":{"r":[["Brazil"]],"a":["Companies!D554"]},"D|^601896-25HQ CountryUSD":{"r":[["Brazil"]],"a":["Companies!D767"]},"D|^56904-04HQ CountryUSD":{"r":[["Brazil"]],"a":["Companies!D789"]},"D|^58999-51HQ CountryUSD":{"r":[["Brazil"]],"a":["Companies!D603"]},"D|^60046-75HQ CountryUSD":{"r":[["Brazil"]],"a":["Companies!D661"]},"D|^431638-75HQ CountryUSD":{"r":[["Brazil"]],"a":["Companies!D553"]},"D|^59322-43HQ CountryUSD":{"r":[["Brazil"]],"a":["Companies!D622"]},"D|^41966-74HQ CountryUSD":{"r":[["Brazil"]],"a":["Companies!D711"]},"D|^58968-46HQ CountryUSD":{"r":[["Brazil"]],"a":["Companies!D744"]},"D|^51311-53HQ CountryUSD":{"r":[["Brazil"]],"a":["Companies!D784"]},"D|^267694-66HQ CountryUSD":{"r":[["Brazil"]],"a":["Companies!D752"]},"D|^59324-86HQ CountryUSD":{"r":[["Brazil"]],"a":["Companies!D586"]},"D|^41523-04HQ CountryUSD":{"r":[["Brazil"]],"a":["Companies!D259"]},"D|^59321-44HQ CountryUSD":{"r":[["Brazil"]],"a":["Companies!D694"]},"D|^151601-41HQ CountryUSD":{"id":76432,"description":null,"headerValues":[{"simpleDate":null,"value":"PBXLP_LimitReachedError","description":null}],"financialValues":[],"customValues":[],"error":null},"D|^529227-64HQ CountryUSD":{"id":76435,"description":null,"headerValues":[{"simpleDate":null,"value":"PBXLP_LimitReachedError","description":null}],"financialValues":[],"customValues":[],"error":null},"D|^226313-74HQ CountryUSD":{"id":76436,"description":null,"headerValues":[{"simpleDate":null,"value":"PBXLP_LimitReachedError","description":null}],"financialValues":[],"customValues":[],"error":null},"D|^454233-88HQ CountryUSD":{"id":76437,"description":null,"headerValues":[{"simpleDate":null,"value":"PBXLP_LimitReachedError","description":null}],"financialValues":[],"customValues":[],"error":null},"D|^13196-71HQ CountryUSD":{"id":76439,"description":null,"headerValues":[{"simpleDate":null,"value":"PBXLP_LimitReachedError","description":null}],"financialValues":[],"customValues":[],"error":null},"D|^463231-54HQ CountryUSD":{"id":76440,"description":null,"headerValues":[{"simpleDate":null,"value":"PBXLP_LimitReachedError","description":null}],"financialValues":[],"customValues":[],"error":null},"D|^107186-68HQ CountryUSD":{"id":76441,"description":null,"headerValues":[{"simpleDate":null,"value":"PBXLP_LimitReachedError","description":null}],"financialValues":[],"customValues":[],"error":null},"D|^233674-66HQ CountryUSD":{"id":76444,"description":null,"headerValues":[{"simpleDate":null,"value":"PBXLP_LimitReachedError","description":null}],"financialValues":[],"customValues":[],"error":null},"D|^60835-78HQ CountryUSD":{"id":76446,"description":null,"headerValues":[{"simpleDate":null,"value":"PBXLP_LimitReachedError","description":null}],"financialValues":[],"customValues":[],"error":null},"D|^596775-16WebsiteUSD":{"id":76447,"description":null,"headerValues":[{"simpleDate":null,"value":"PBXLP_LimitReachedError","description":null}],"financialValues":[],"customValues":[],"error":null},"D|^160078-96WebsiteUSD":{"id":76448,"description":null,"headerValues":[{"simpleDate":null,"value":"PBXLP_LimitReachedError","description":null}],"financialValues":[],"customValues":[],"error":null},"D|^51010-93HQ CountryUSD":{"id":76449,"description":null,"headerValues":[{"simpleDate":null,"value":"PBXLP_LimitReachedError","description":null}],"financialValues":[],"customValues":[],"error":null},"D|^125589-61WebsiteUSD":{"id":76450,"description":null,"headerValues":[{"simpleDate":null,"value":"PBXLP_LimitReachedError","description":null}],"financialValues":[],"customValues":[],"error":null},"D|^164626-39HQ CountryUSD":{"id":76451,"description":null,"headerValues":[{"simpleDate":null,"value":"PBXLP_LimitReachedError","description":null}],"financialValues":[],"customValues":[],"error":null},"D|^160596-46WebsiteUSD":{"id":76452,"description":null,"headerValues":[{"simpleDate":null,"value":"PBXLP_LimitReachedError","description":null}],"financialValues":[],"customValues":[],"error":null},"D|^169699-78HQ CountryUSD":{"id":76454,"description":null,"headerValues":[{"simpleDate":null,"value":"PBXLP_LimitReachedError","description":null}],"financialValues":[],"customValues":[],"error":null},"D|^99160-39HQ CountryUSD":{"id":76455,"description":null,"headerValues":[{"simpleDate":null,"value":"PBXLP_LimitReachedError","description":null}],"financialValues":[],"customValues":[],"error":null},"D|^163125-37HQ CountryUSD":{"id":76458,"description":null,"headerValues":[{"simpleDate":null,"value":"PBXLP_LimitReachedError","description":null}],"financialValues":[],"customValues":[],"error":null},"D|^25381-27WebsiteUSD":{"id":76459,"description":null,"headerValues":[{"simpleDate":null,"value":"PBXLP_LimitReachedError","description":null}],"financialValues":[],"customValues":[],"error":null},"D|^40726-09WebsiteUSD":{"id":76460,"description":null,"headerValues":[{"simpleDate":null,"value":"PBXLP_LimitReachedError","description":null}],"financialValues":[],"customValues":[],"error":null},"D|^222460-66HQ CountryUSD":{"id":76462,"description":null,"headerValues":[{"simpleDate":null,"value":"PBXLP_LimitReachedError","description":null}],"financialValues":[],"customValues":[],"error":null},"D|^489170-71HQ CountryUSD":{"id":76463,"description":null,"headerValues":[{"simpleDate":null,"value":"PBXLP_LimitReachedError","description":null}],"financialValues":[],"customValues":[],"error":null},"D|^636015-43HQ CountryUSD":{"id":76464,"description":null,"headerValues":[{"simpleDate":null,"value":"PBXLP_LimitReachedError","description":null}],"financialValues":[],"customValues":[],"error":null},"D|^165123-91HQ CountryUSD":{"id":76465,"description":null,"headerValues":[{"simpleDate":null,"value":"PBXLP_LimitReachedError","description":null}],"financialValues":[],"customValues":[],"error":null},"D|^233963-83WebsiteUSD":{"id":76466,"description":null,"headerValues":[{"simpleDate":null,"value":"PBXLP_LimitReachedError","description":null}],"financialValues":[],"customValues":[],"error":null},"D|^151295-68HQ CountryUSD":{"id":76467,"description":null,"headerValues":[{"simpleDate":null,"value":"PBXLP_LimitReachedError","description":null}],"financialValues":[],"customValues":[],"error":null},"D|^186846-49HQ CountryUSD":{"id":76468,"description":null,"headerValues":[{"simpleDate":null,"value":"PBXLP_LimitReachedError","description":null}],"financialValues":[],"customValues":[],"error":null},"D|^512361-46WebsiteUSD":{"id":76469,"description":null,"headerValues":[{"simpleDate":null,"value":"PBXLP_LimitReachedError","description":null}],"financialValues":[],"customValues":[],"error":null},"D|^165501-37HQ CountryUSD":{"id":76470,"description":null,"headerValues":[{"simpleDate":null,"value":"PBXLP_LimitReachedError","description":null}],"financialValues":[],"customValues":[],"error":null},"D|^442436-77HQ CountryUSD":{"id":79504,"description":null,"headerValues":[{"simpleDate":null,"value":"PBXLP_LimitReachedError","description":null}],"financialValues":[],"customValues":[],"error":null},"D|^233677-18HQ CountryUSD":{"id":76473,"description":null,"headerValues":[{"simpleDate":null,"value":"PBXLP_LimitReachedError","description":null}],"financialValues":[],"customValues":[],"error":null},"D|^513134-74WebsiteUSD":{"id":76474,"description":null,"headerValues":[{"simpleDate":null,"value":"PBXLP_LimitReachedError","description":null}],"financialValues":[],"customValues":[],"error":null},"D|^234853-66HQ CountryUSD":{"id":76476,"description":null,"headerValues":[{"simpleDate":null,"value":"PBXLP_LimitReachedError","description":null}],"financialValues":[],"customValues":[],"error":null},"D|^498292-39HQ CountryUSD":{"id":76477,"description":null,"headerValues":[{"simpleDate":null,"value":"PBXLP_LimitReachedError","description":null}],"financialValues":[],"customValues":[],"error":null},"D|^107721-19HQ CountryUSD":{"id":79459,"description":null,"headerValues":[{"simpleDate":null,"value":"PBXLP_LimitReachedError","description":null}],"financialValues":[],"customValues":[],"error":null},"D|^267403-24HQ CountryUSD":{"id":76481,"description":null,"headerValues":[{"simpleDate":null,"value":"PBXLP_LimitReachedError","description":null}],"financialValues":[],"customValues":[],"error":null},"D|^166501-27HQ CountryUSD":{"id":76483,"description":null,"headerValues":[{"simpleDate":null,"value":"PBXLP_LimitReachedError","description":null}],"financialValues":[],"customValues":[],"error":null},"D|^228570-85WebsiteUSD":{"id":76484,"description":null,"headerValues":[{"simpleDate":null,"value":"PBXLP_LimitReachedError","description":null}],"financialValues":[],"customValues":[],"error":null},"D|^156765-97WebsiteUSD":{"id":76485,"description":null,"headerValues":[{"simpleDate":null,"value":"PBXLP_LimitReachedError","description":null}],"financialValues":[],"customValues":[],"error":null},"D|^168357-34WebsiteUSD":{"id":76486,"description":null,"headerValues":[{"simpleDate":null,"value":"PBXLP_LimitReachedError","description":null}],"financialValues":[],"customValues":[],"error":null},"D|^160078-96HQ CountryUSD":{"id":76487,"description":null,"headerValues":[{"simpleDate":null,"value":"PBXLP_LimitReachedError","description":null}],"financialValues":[],"customValues":[],"error":null},"D|^690742-63WebsiteUSD":{"id":76489,"description":null,"headerValues":[{"simpleDate":null,"value":"PBXLP_LimitReachedError","description":null}],"financialValues":[],"customValues":[],"error":null},"D|^166013-38WebsiteUSD":{"id":76490,"description":null,"headerValues":[{"simpleDate":null,"value":"PBXLP_LimitReachedError","description":null}],"financialValues":[],"customValues":[],"error":null},"D|^121035-79WebsiteUSD":{"id":76491,"description":null,"headerValues":[{"simpleDate":null,"value":"PBXLP_LimitReachedError","description":null}],"financialValues":[],"customValues":[],"error":null},"D|^181457-56WebsiteUSD":{"id":76492,"description":null,"headerValues":[{"simpleDate":null,"value":"PBXLP_LimitReachedError","description":null}],"financialValues":[],"customValues":[],"error":null},"D|^160040-53WebsiteUSD":{"id":76494,"description":null,"headerValues":[{"simpleDate":null,"value":"PBXLP_LimitReachedError","description":null}],"financialValues":[],"customValues":[],"error":null},"D|^156173-05WebsiteUSD":{"id":76495,"description":null,"headerValues":[{"simpleDate":null,"value":"PBXLP_LimitReachedError","description":null}],"financialValues":[],"customValues":[],"error":null},"D|^99423-55WebsiteUSD":{"id":76496,"description":null,"headerValues":[{"simpleDate":null,"value":"PBXLP_LimitReachedError","description":null}],"financialValues":[],"customValues":[],"error":null},"D|^157680-91HQ CountryUSD":{"id":76497,"description":null,"headerValues":[{"simpleDate":null,"value":"PBXLP_LimitReachedError","description":null}],"financialValues":[],"customValues":[],"error":null},"D|^466985-71WebsiteUSD":{"id":76499,"description":null,"headerValues":[{"simpleDate":null,"value":"PBXLP_LimitReachedError","description":null}],"financialValues":[],"customValues":[],"error":null},"D|^158094-46HQ CountryUSD":{"id":76502,"description":null,"headerValues":[{"simpleDate":null,"value":"PBXLP_LimitReachedError","description":null}],"financialValues":[],"customValues":[],"error":null},"D|^63866-08WebsiteUSD":{"id":76503,"description":null,"headerValues":[{"simpleDate":null,"value":"PBXLP_LimitReachedError","description":null}],"financialValues":[],"customValues":[],"error":null},"D|^62017-75WebsiteUSD":{"id":76505,"description":null,"headerValues":[{"simpleDate":null,"value":"PBXLP_LimitReachedError","description":null}],"financialValues":[],"customValues":[],"error":null},"D|^84640-15WebsiteUSD":{"id":76506,"description":null,"headerValues":[{"simpleDate":null,"value":"PBXLP_LimitReachedError","description":null}],"financialValues":[],"customValues":[],"error":null},"D|^121967-83HQ CountryUSD":{"id":76507,"description":null,"headerValues":[{"simpleDate":null,"value":"PBXLP_LimitReachedError","description":null}],"financialValues":[],"customValues":[],"error":null},"D|^277218-10HQ CountryUSD":{"id":76508,"description":null,"headerValues":[{"simpleDate":null,"value":"PBXLP_LimitReachedError","description":null}],"financialValues":[],"customValues":[],"error":null},"D|^60316-84WebsiteUSD":{"id":76512,"description":null,"headerValues":[{"simpleDate":null,"value":"PBXLP_LimitReachedError","description":null}],"financialValues":[],"customValues":[],"error":null},"D|^91718-56HQ CountryUSD":{"id":76514,"description":null,"headerValues":[{"simpleDate":null,"value":"PBXLP_LimitReachedError","description":null}],"financialValues":[],"customValues":[],"error":null},"D|^158197-33HQ CountryUSD":{"id":76515,"description":null,"headerValues":[{"simpleDate":null,"value":"PBXLP_LimitReachedError","description":null}],"financialValues":[],"customValues":[],"error":null},"D|^187645-42HQ CountryUSD":{"id":76516,"description":null,"headerValues":[{"simpleDate":null,"value":"PBXLP_LimitReachedError","description":null}],"financialValues":[],"customValues":[],"error":null},"D|^497945-26HQ CountryUSD":{"id":76518,"description":null,"headerValues":[{"simpleDate":null,"value":"PBXLP_LimitReachedError","description":null}],"financialValues":[],"customValues":[],"error":null},"D|^163194-58HQ CountryUSD":{"id":76521,"description":null,"headerValues":[{"simpleDate":null,"value":"PBXLP_LimitReachedError","description":null}],"financialValues":[],"customValues":[],"error":null},"D|^84640-15HQ CountryUSD":{"id":76522,"description":null,"headerValues":[{"simpleDate":null,"value":"PBXLP_LimitReachedError","description":null}],"financialValues":[],"customValues":[],"error":null},"D|^548748-10WebsiteUSD":{"id":76523,"description":null,"headerValues":[{"simpleDate":null,"value":"PBXLP_LimitReachedError","description":null}],"financialValues":[],"customValues":[],"error":null},"D|^54240-13WebsiteUSD":{"id":76524,"description":null,"headerValues":[{"simpleDate":null,"value":"PBXLP_LimitReachedError","description":null}],"financialValues":[],"customValues":[],"error":null},"D|^517445-74HQ CountryUSD":{"id":76525,"description":null,"headerValues":[{"simpleDate":null,"value":"PBXLP_LimitReachedError","description":null}],"financialValues":[],"customValues":[],"error":null},"D|^268298-29HQ CountryUSD":{"id":76526,"description":null,"headerValues":[{"simpleDate":null,"value":"PBXLP_LimitReachedError","description":null}],"financialValues":[],"customValues":[],"error":null},"D|^155419-75HQ CountryUSD":{"id":76528,"description":null,"headerValues":[{"simpleDate":null,"value":"PBXLP_LimitReachedError","description":null}],"financialValues":[],"customValues":[],"error":null},"D|^235041-31HQ CountryUSD":{"id":76531,"description":null,"headerValues":[{"simpleDate":null,"value":"PBXLP_LimitReachedError","description":null}],"financialValues":[],"customValues":[],"error":null},"D|^465840-37WebsiteUSD":{"r":[["www.boasafrasementes.com.br"]],"a":["Companies!E202"]},"D|^47657-89WebsiteUSD":{"r":[["www.brf-global.com"]],"a":["Companies!E217"]},"D|^59322-70WebsiteUSD":{"r":[["bradespar.bradesco/inicio"]],"a":["Companies!E206"]},"D|^41523-04WebsiteUSD":{"r":[["www.cemig.com.br"]],"a":["Companies!E259"]},"D|^12444-13NameUSD":{"r":[["YDUQS Participações"]],"a":["Companies!B787"]},"D|^489673-99HQ CountryUSD":{"r":[["Brazil"]],"a":["Companies!D454"]},"D|^97964-83HQ CountryUSD":{"r":[["Brazil"]],"a":["Companies!D377"]},"D|^62870-05HQ CountryUSD":{"r":[["Brazil"]],"a":["Companies!D751"]},"D|^431675-65HQ CountryUSD":{"r":[["Brazil"]],"a":["Companies!D547"]},"D|^43079-14HQ CountryUSD":{"r":[["Brazil"]],"a":["Companies!D527"]},"D|^60415-39HQ CountryUSD":{"r":[["Brazil"]],"a":["Companies!D513"]},"D|^165346-48HQ CountryUSD":{"r":[["Brazil"]],"a":["Companies!D544"]},"D|^62039-80HQ CountryUSD":{"r":[["Brazil"]],"a":["Companies!D372"]},"D|^164968-03HQ CountryUSD":{"r":[["Brazil"]],"a":["Companies!D688"]},"D|^12444-13HQ CountryUSD":{"r":[["Brazil"]],"a":["Companies!D787"]},"D|^163288-27HQ CountryUSD":{"r":[["Brazil"]],"a":["Companies!D782"]},"D|^166918-33HQ CountryUSD":{"r":[["Brazil"]],"a":["Companies!D621"]},"D|^164996-02HQ CountryUSD":{"r":[["Brazil"]],"a":["Companies!D697"]},"D|^55675-99HQ CountryUSD":{"r":[["Brazil"]],"a":["Companies!D370"]},"D|^59322-25HQ CountryUSD":{"r":[["Brazil"]],"a":["Companies!D651"]},"D|^107944-12HQ CountryUSD":{"r":[["Brazil"]],"a":["Companies!D453"]},"D|^43042-60HQ CountryUSD":{"r":[["Brazil"]],"a":["Companies!D277"]},"D|^186770-89HQ CountryUSD":{"r":[["Brazil"]],"a":["Companies!D201"]},"D|^59323-15HQ CountryUSD":{"r":[["Brazil"]],"a":["Companies!D654"]},"D|^59321-62HQ CountryUSD":{"r":[["Brazil"]],"a":["Companies!D508"]},"D|^57093-76HQ CountryUSD":{"r":[["Brazil"]],"a":["Companies!D652"]},"D|^59324-41HQ CountryUSD":{"r":[["Brazil"]],"a":["Companies!D429"]},"D|^14532-94HQ CountryUSD":{"r":[["Brazil"]],"a":["Companies!D512"]},"D|^43567-12HQ CountryUSD":{"r":[["Brazil"]],"a":["Companies!D731"]},"D|^443016-46HQ CountryUSD":{"r":[["Brazil"]],"a":["Companies!D610"]},"D|^53381-53HQ CountryUSD":{"r":[["Brazil"]],"a":["Companies!D551"]},"D|^458086-15HQ CountryUSD":{"r":[["Brazil"]],"a":["Companies!D665"]},"D|^14157-91HQ CountryUSD":{"r":[["Brazil"]],"a":["Companies!D598"]},"D|^59321-98HQ CountryUSD":{"r":[["Brazil"]],"a":["Companies!D687"]},"D|^599964-67HQ CountryUSD":{"r":[["Brazil"]],"a":["Companies!D755"]},"D|^221469-49HQ CountryUSD":{"id":76232,"description":null,"headerValues":[{"simpleDate":null,"value":"PBXLP_LimitReachedError","description":null}],"financialValues":[],"customValues":[],"error":null},"D|^515720-53HQ CountryUSD":{"id":76234,"description":null,"headerValues":[{"simpleDate":null,"value":"PBXLP_LimitReachedError","description":null}],"financialValues":[],"customValues":[],"error":null},"D|^61450-84HQ CountryUSD":{"id":76235,"description":null,"headerValues":[{"simpleDate":null,"value":"PBXLP_LimitReachedError","description":null}],"financialValues":[],"customValues":[],"error":null},"D|^156173-05HQ CountryUSD":{"id":76236,"description":null,"headerValues":[{"simpleDate":null,"value":"PBXLP_LimitReachedError","description":null}],"financialValues":[],"customValues":[],"error":null},"D|^152826-49HQ CountryUSD":{"id":76237,"description":null,"headerValues":[{"simpleDate":null,"value":"PBXLP_LimitReachedError","description":null}],"financialValues":[],"customValues":[],"error":null},"D|^600473-71HQ CountryUSD":{"id":76238,"description":null,"headerValues":[{"simpleDate":null,"value":"PBXLP_LimitReachedError","description":null}],"financialValues":[],"customValues":[],"error":null},"D|^565246-54HQ CountryUSD":{"id":76241,"description":null,"headerValues":[{"simpleDate":null,"value":"PBXLP_LimitReachedError","description":null}],"financialValues":[],"customValues":[],"error":nul</t>
  </si>
  <si>
    <t>l},"D|^125561-53HQ CountryUSD":{"id":76243,"description":null,"headerValues":[{"simpleDate":null,"value":"PBXLP_LimitReachedError","description":null}],"financialValues":[],"customValues":[],"error":null},"D|^158321-80HQ CountryUSD":{"id":76244,"description":null,"headerValues":[{"simpleDate":null,"value":"PBXLP_LimitReachedError","description":null}],"financialValues":[],"customValues":[],"error":null},"D|^60316-84HQ CountryUSD":{"id":76245,"description":null,"headerValues":[{"simpleDate":null,"value":"PBXLP_LimitReachedError","description":null}],"financialValues":[],"customValues":[],"error":null},"D|^531320-86HQ CountryUSD":{"id":76247,"description":null,"headerValues":[{"simpleDate":null,"value":"PBXLP_LimitReachedError","description":null}],"financialValues":[],"customValues":[],"error":null},"D|^470682-73HQ CountryUSD":{"id":76248,"description":null,"headerValues":[{"simpleDate":null,"value":"PBXLP_LimitReachedError","description":null}],"financialValues":[],"customValues":[],"error":null},"D|^125488-45HQ CountryUSD":{"id":76249,"description":null,"headerValues":[{"simpleDate":null,"value":"PBXLP_LimitReachedError","description":null}],"financialValues":[],"customValues":[],"error":null},"D|^442938-43HQ CountryUSD":{"id":76250,"description":null,"headerValues":[{"simpleDate":null,"value":"PBXLP_LimitReachedError","description":null}],"financialValues":[],"customValues":[],"error":null},"D|^161034-67HQ CountryUSD":{"id":76251,"description":null,"headerValues":[{"simpleDate":null,"value":"PBXLP_LimitReachedError","description":null}],"financialValues":[],"customValues":[],"error":null},"D|^465278-50HQ CountryUSD":{"id":76252,"description":null,"headerValues":[{"simpleDate":null,"value":"PBXLP_LimitReachedError","description":null}],"financialValues":[],"customValues":[],"error":null},"D|^521360-65HQ CountryUSD":{"id":76253,"description":null,"headerValues":[{"simpleDate":null,"value":"PBXLP_LimitReachedError","description":null}],"financialValues":[],"customValues":[],"error":null},"D|^60962-86HQ CountryUSD":{"id":76256,"description":null,"headerValues":[{"simpleDate":null,"value":"PBXLP_LimitReachedError","description":null}],"financialValues":[],"customValues":[],"error":null},"D|^124662-97HQ CountryUSD":{"id":76259,"description":null,"headerValues":[{"simpleDate":null,"value":"PBXLP_LimitReachedError","description":null}],"financialValues":[],"customValues":[],"error":null},"D|^597133-18HQ CountryUSD":{"id":76261,"description":null,"headerValues":[{"simpleDate":null,"value":"PBXLP_LimitReachedError","description":null}],"financialValues":[],"customValues":[],"error":null},"D|^115118-56HQ CountryUSD":{"id":76263,"description":null,"headerValues":[{"simpleDate":null,"value":"PBXLP_LimitReachedError","description":null}],"financialValues":[],"customValues":[],"error":null},"D|^165718-54HQ CountryUSD":{"id":76264,"description":null,"headerValues":[{"simpleDate":null,"value":"PBXLP_LimitReachedError","description":null}],"financialValues":[],"customValues":[],"error":null},"D|^166331-44HQ CountryUSD":{"id":76265,"description":null,"headerValues":[{"simpleDate":null,"value":"PBXLP_LimitReachedError","description":null}],"financialValues":[],"customValues":[],"error":null},"D|^125590-69HQ CountryUSD":{"id":76267,"description":null,"headerValues":[{"simpleDate":null,"value":"PBXLP_LimitReachedError","description":null}],"financialValues":[],"customValues":[],"error":null},"D|^115612-93HQ CountryUSD":{"id":76270,"description":null,"headerValues":[{"simpleDate":null,"value":"PBXLP_LimitReachedError","description":null}],"financialValues":[],"customValues":[],"error":null},"D|^553156-30HQ CountryUSD":{"id":76273,"description":null,"headerValues":[{"simpleDate":null,"value":"PBXLP_LimitReachedError","description":null}],"financialValues":[],"customValues":[],"error":null},"D|^495609-94HQ CountryUSD":{"id":76274,"description":null,"headerValues":[{"simpleDate":null,"value":"PBXLP_LimitReachedError","description":null}],"financialValues":[],"customValues":[],"error":null},"D|^226313-74NameUSD":{"id":76275,"description":null,"headerValues":[{"simpleDate":null,"value":"PBXLP_LimitReachedError","description":null}],"financialValues":[],"customValues":[],"error":null},"D|^180935-38HQ CountryUSD":{"id":76277,"description":null,"headerValues":[{"simpleDate":null,"value":"PBXLP_LimitReachedError","description":null}],"financialValues":[],"customValues":[],"error":null},"D|^179916-67HQ CountryUSD":{"id":76278,"description":null,"headerValues":[{"simpleDate":null,"value":"PBXLP_LimitReachedError","description":null}],"financialValues":[],"customValues":[],"error":null},"D|^126967-33HQ CountryUSD":{"id":76279,"description":null,"headerValues":[{"simpleDate":null,"value":"PBXLP_LimitReachedError","description":null}],"financialValues":[],"customValues":[],"error":null},"D|^124083-28HQ CountryUSD":{"id":76280,"description":null,"headerValues":[{"simpleDate":null,"value":"PBXLP_LimitReachedError","description":null}],"financialValues":[],"customValues":[],"error":null},"D|^90178-30HQ CountryUSD":{"id":79679,"description":null,"headerValues":[{"simpleDate":null,"value":"PBXLP_LimitReachedError","description":null}],"financialValues":[],"customValues":[],"error":null},"D|^267553-72WebsiteUSD":{"id":76287,"description":null,"headerValues":[{"simpleDate":null,"value":"PBXLP_LimitReachedError","description":null}],"financialValues":[],"customValues":[],"error":null},"D|^154831-87HQ CountryUSD":{"id":76288,"description":null,"headerValues":[{"simpleDate":null,"value":"PBXLP_LimitReachedError","description":null}],"financialValues":[],"customValues":[],"error":null},"D|^158436-10HQ CountryUSD":{"id":76293,"description":null,"headerValues":[{"simpleDate":null,"value":"PBXLP_LimitReachedError","description":null}],"financialValues":[],"customValues":[],"error":null},"D|^459173-44HQ CountryUSD":{"id":76295,"description":null,"headerValues":[{"simpleDate":null,"value":"PBXLP_LimitReachedError","description":null}],"financialValues":[],"customValues":[],"error":null},"D|^157392-19HQ CountryUSD":{"id":76296,"description":null,"headerValues":[{"simpleDate":null,"value":"PBXLP_LimitReachedError","description":null}],"financialValues":[],"customValues":[],"error":null},"D|^151601-32HQ CountryUSD":{"id":76297,"description":null,"headerValues":[{"simpleDate":null,"value":"PBXLP_LimitReachedError","description":null}],"financialValues":[],"customValues":[],"error":null},"D|^98855-92HQ CountryUSD":{"id":76298,"description":null,"headerValues":[{"simpleDate":null,"value":"PBXLP_LimitReachedError","description":null}],"financialValues":[],"customValues":[],"error":null},"D|^182328-04HQ CountryUSD":{"id":76299,"description":null,"headerValues":[{"simpleDate":null,"value":"PBXLP_LimitReachedError","description":null}],"financialValues":[],"customValues":[],"error":null},"D|^151586-02HQ CountryUSD":{"id":76300,"description":null,"headerValues":[{"simpleDate":null,"value":"PBXLP_LimitReachedError","description":null}],"financialValues":[],"customValues":[],"error":null},"D|^162623-17HQ CountryUSD":{"id":76301,"description":null,"headerValues":[{"simpleDate":null,"value":"PBXLP_LimitReachedError","description":null}],"financialValues":[],"customValues":[],"error":null},"D|^596201-32HQ CountryUSD":{"id":76302,"description":null,"headerValues":[{"simpleDate":null,"value":"PBXLP_LimitReachedError","description":null}],"financialValues":[],"customValues":[],"error":null},"D|^596775-16HQ CountryUSD":{"id":76303,"description":null,"headerValues":[{"simpleDate":null,"value":"PBXLP_LimitReachedError","description":null}],"financialValues":[],"customValues":[],"error":null},"D|^266136-67HQ CountryUSD":{"id":76304,"description":null,"headerValues":[{"simpleDate":null,"value":"PBXLP_LimitReachedError","description":null}],"financialValues":[],"customValues":[],"error":null},"D|^168448-96HQ CountryUSD":{"id":76306,"description":null,"headerValues":[{"simpleDate":null,"value":"PBXLP_LimitReachedError","description":null}],"financialValues":[],"customValues":[],"error":null},"D|^156544-57NameUSD":{"id":76307,"description":null,"headerValues":[{"simpleDate":null,"value":"PBXLP_LimitReachedError","description":null}],"financialValues":[],"customValues":[],"error":null},"D|^267332-23HQ CountryUSD":{"id":76308,"description":null,"headerValues":[{"simpleDate":null,"value":"PBXLP_LimitReachedError","description":null}],"financialValues":[],"customValues":[],"error":null},"D|^65707-75HQ CountryUSD":{"id":76309,"description":null,"headerValues":[{"simpleDate":null,"value":"PBXLP_LimitReachedError","description":null}],"financialValues":[],"customValues":[],"error":null},"D|^231207-31HQ CountryUSD":{"id":76310,"description":null,"headerValues":[{"simpleDate":null,"value":"PBXLP_LimitReachedError","description":null}],"financialValues":[],"customValues":[],"error":null},"D|^161509-69HQ CountryUSD":{"id":76311,"description":null,"headerValues":[{"simpleDate":null,"value":"PBXLP_LimitReachedError","description":null}],"financialValues":[],"customValues":[],"error":null},"D|^164442-97HQ CountryUSD":{"id":76312,"description":null,"headerValues":[{"simpleDate":null,"value":"PBXLP_LimitReachedError","description":null}],"financialValues":[],"customValues":[],"error":null},"D|^338710-87HQ CountryUSD":{"id":76314,"description":null,"headerValues":[{"simpleDate":null,"value":"PBXLP_LimitReachedError","description":null}],"financialValues":[],"customValues":[],"error":null},"D|^123496-84HQ CountryUSD":{"id":76315,"description":null,"headerValues":[{"simpleDate":null,"value":"PBXLP_LimitReachedError","description":null}],"financialValues":[],"customValues":[],"error":null},"D|^62040-43HQ CountryUSD":{"id":76317,"description":null,"headerValues":[{"simpleDate":null,"value":"PBXLP_LimitReachedError","description":null}],"financialValues":[],"customValues":[],"error":null},"D|^163651-51HQ CountryUSD":{"id":76319,"description":null,"headerValues":[{"simpleDate":null,"value":"PBXLP_LimitReachedError","description":null}],"financialValues":[],"customValues":[],"error":null},"D|^233963-83HQ CountryUSD":{"id":76321,"description":null,"headerValues":[{"simpleDate":null,"value":"PBXLP_LimitReachedError","description":null}],"financialValues":[],"customValues":[],"error":null},"D|^277644-70HQ CountryUSD":{"id":76324,"description":null,"headerValues":[{"simpleDate":null,"value":"PBXLP_LimitReachedError","description":null}],"financialValues":[],"customValues":[],"error":null},"D|^112793-05HQ CountryUSD":{"id":76325,"description":null,"headerValues":[{"simpleDate":null,"value":"PBXLP_LimitReachedError","description":null}],"financialValues":[],"customValues":[],"error":null},"D|^267815-17HQ CountryUSD":{"id":76326,"description":null,"headerValues":[{"simpleDate":null,"value":"PBXLP_LimitReachedError","description":null}],"financialValues":[],"customValues":[],"error":null},"D|^496359-10HQ CountryUSD":{"id":76327,"description":null,"headerValues":[{"simpleDate":null,"value":"PBXLP_LimitReachedError","description":null}],"financialValues":[],"customValues":[],"error":null},"D|^489786-85NameUSD":{"id":76328,"description":null,"headerValues":[{"simpleDate":null,"value":"PBXLP_LimitReachedError","description":null}],"financialValues":[],"customValues":[],"error":null},"D|^126157-51HQ CountryUSD":{"id":76330,"description":null,"headerValues":[{"simpleDate":null,"value":"PBXLP_LimitReachedError","description":null}],"financialValues":[],"customValues":[],"error":null},"D|^164513-62HQ CountryUSD":{"id":76331,"description":null,"headerValues":[{"simpleDate":null,"value":"PBXLP_LimitReachedError","description":null}],"financialValues":[],"customValues":[],"error":null},"F|^42490-90EBITDATTM07/07/2025USD":{"id":78361,"description":null,"headerValues":[],"financialValues":[],"customValues":[],"error":null},"F|^125589-61EBITDATTM07/07/2025USD":{"id":78403,"description":null,"headerValues":[],"financialValues":[],"customValues":[],"error":null},"F|^267815-17Business RevenueTTM07/07/2025USD":{"id":78407,"description":null,"headerValues":[],"financialValues":[],"customValues":[],"error":null},"F|^170892-37Business RevenueTTM07/07/2025USD":{"id":78427,"description":null,"headerValues":[],"financialValues":[],"customValues":[],"error":null},"F|^42357-52Business RevenueTTM07/07/2025USD":{"id":78390,"description":null,"headerValues":[],"financialValues":[],"customValues":[],"error":null},"F|^226272-16EBITDATTM07/07/2025USD":{"id":78400,"description":null,"headerValues":[],"financialValues":[],"customValues":[],"error":null},"F|^55609-75EBITDATTM07/07/2025USD":{"r":[[81864407.576947]],"c":null,"a":["Companies!K209"]},"F|^157680-91Business RevenueTTM07/07/2025USD":{"id":78333,"description":null,"headerValues":[],"financialValues":[],"customValues":[],"error":null},"F|^465840-37EBITDATTM07/07/2025USD":{"r":[[43008868.955872]],"c":null,"a":["Companies!K202"]},"F|^12763-00EBITDATTM07/07/2025USD":{"r":[[1306262603.805053]],"c":null,"a":["Companies!K368"]},"F|^62020-81Business RevenueTTM07/07/2025USD":{"id":78398,"description":null,"headerValues":[],"financialValues":[],"customValues":[],"error":null},"F|^165718-90EBITDATTM07/07/2025USD":{"id":78352,"description":null,"headerValues":[],"financialValues":[],"customValues":[],"error":null},"F|^60393-25EBITDATTM07/07/2025USD":{"r":[[946572429.198331]],"c":null,"a":["Companies!K284"]},"F|^154223-38EBITDATTM07/07/2025USD":{"id":78382,"description":null,"headerValues":[],"financialValues":[],"customValues":[],"error":null},"F|^166608-82Business RevenueTTM07/07/2025USD":{"id":78355,"description":null,"headerValues":[],"financialValues":[],"customValues":[],"error":null},"F|^165123-91EBITDATTM07/07/2025USD":{"id":78392,"description":null,"headerValues":[],"financialValues":[],"customValues":[],"error":null},"F|^182328-04EBITDATTM07/07/2025USD":{"id":78417,"description":null,"headerValues":[],"financialValues":[],"customValues":[],"error":null},"F|^180371-44EBITDATTM07/07/2025USD":{"id":78340,"description":null,"headerValues":[],"financialValues":[],"customValues":[],"error":null},"F|^161724-25EBITDATTM07/07/2025USD":{"id":78428,"description":null,"headerValues":[],"financialValues":[],"customValues":[],"error":null},"F|^160040-53EBITDATTM07/07/2025USD":{"id":78409,"description":null,"headerValues":[],"financialValues":[],"customValues":[],"error":null},"F|^157239-46EBITDATTM07/07/2025USD":{"id":78353,"description":null,"headerValues":[],"financialValues":[],"customValues":[],"error":null},"F|^165662-11EBITDATTM07/07/2025USD":{"r":[[142034744.474473]],"c":null,"a":["Companies!K523"]},"F|^158197-33Business RevenueTTM07/07/2025USD":{"id":78371,"description":null,"headerValues":[],"financialValues":[],"customValues":[],"error":null},"F|^121967-83EBITDATTM07/07/2025USD":{"id":78414,"description":null,"headerValues":[],"financialValues":[],"customValues":[],"error":null},"F|^517445-74EBITDATTM07/07/2025USD":{"id":78346,"description":null,"headerValues":[],"financialValues":[],"customValues":[],"error":null},"F|^55074-25EBITDATTM07/07/2025USD":{"r":[[211957947.056279]],"c":null,"a":["Companies!K584"]},"F|^512361-46EBITDATTM07/07/2025USD":{"id":78404,"description":null,"headerValues":[],"financialValues":[],"customValues":[],"error":null},"F|^155263-42Business RevenueTTM07/07/2025USD":{"r":[[3867985283.6714272]],"c":null,"a":["Companies!J506"]},"F|^124322-05Business RevenueTTM07/07/2025USD":{"id":78365,"description":null,"headerValues":[],"financialValues":[],"customValues":[],"error":null},"F|^155263-78Business RevenueTTM07/07/2025USD":{"id":78401,"description":null,"headerValues":[],"financialValues":[],"customValues":[],"error":null},"F|^597571-57EBITDATTM07/07/2025USD":{"id":78342,"description":null,"headerValues":[],"financialValues":[],"customValues":[],"error":null},"F|^43567-39Business RevenueTTM07/07/2025USD":{"id":78408,"description":null,"headerValues":[],"financialValues":[],"customValues":[],"error":null},"F|^63866-08EBITDATTM07/07/2025USD":{"id":78356,"description":null,"headerValues":[],"financialValues":[],"customValues":[],"error":null},"F|^59324-77EBITDATTM07/07/2025USD":{"r":[[314068812.232263]],"c":null,"a":["Companies!K483"]},"F|^126007-75EBITDATTM07/07/2025USD":{"id":78368,"description":null,"headerValues":[],"financialValues":[],"customValues":[],"error":null},"F|^10046-17EBITDATTM07/07/2025USD":{"r":[[52890239.422898]],"c":null,"a":["Companies!K488"]},"F|^59325-04Business RevenueTTM07/07/2025USD":{"r":[[231619517.677464]],"c":null,"a":["Companies!J374"]},"F|^59325-13Business RevenueTTM07/07/2025USD":{"r":[[7227692028.857268]],"c":null,"a":["Companies!J546"]},"F|^182488-69Business RevenueTTM07/07/2025USD":{"r":[[1094778481.2039158]],"c":null,"a":["Companies!J642"]},"F|^42012-55EBITDATTM07/07/2025USD":{"id":78373,"description":null,"headerValues":[],"financialValues":[],"customValues":[],"error":null},"F|^267553-72EBITDATTM07/07/2025USD":{"id":78415,"description":null,"headerValues":[],"financialValues":[],"customValues":[],"error":null},"F|^162623-17EBITDATTM07/07/2025USD":{"id":78421,"description":null,"headerValues":[],"financialValues":[],"customValues":[],"error":null},"F|^399569-77EBITDATTM07/07/2025USD":{"r":[[322549495.309114]],"c":null,"a":["Companies!K565"]},"F|^58275-82EBITDATTM07/07/2025USD":{"r":[[483974561.054203]],"c":null,"a":["Companies!K367"]},"F|^434642-41Business RevenueTTM07/07/2025USD":{"id":78357,"description":null,"headerValues":[],"financialValues":[],"customValues":[],"error":null},"F|^154983-61Business RevenueTTM07/07/2025USD":{"r":[[1120718252.405692]],"c":null,"a":["Companies!J740"]},"F|^154983-61EBITDATTM07/07/2025USD":{"r":[[211705576.518028]],"c":null,"a":["Companies!K740"]},"F|^97782-40Business RevenueTTM07/07/2025USD":{"id":78345,"description":null,"headerValues":[],"financialValues":[],"customValues":[],"error":null},"F|^548748-10EBITDATTM07/07/2025USD":{"id":78378,"description":null,"headerValues":[],"financialValues":[],"customValues":[],"error":null},"F|^163975-60EBITDATTM07/07/2025USD":{"id":78430,"description":null,"headerValues":[],"financialValues":[],"customValues":[],"error":null},"F|^454528-09EBITDATTM07/07/2025USD":{"r":[[104795218.5652]],"c":null,"a":["Companies!K324"]},"F|^506670-31EBITDATTM07/07/2025USD":{"id":78405,"description":null,"headerValues":[],"financialValues":[],"customValues":[],"error":null},"F|^459945-91EBITDATTM07/07/2025USD":{"id":78396,"description":null,"headerValues":[],"financialValues":[],"customValues":[],"error":null},"F|^166013-38EBITDATTM07/07/2025USD":{"id":78376,"description":null,"headerValues":[],"financialValues":[],"customValues":[],"error":null},"F|^41523-94Business RevenueTTM07/07/2025USD":{"id":78347,"description":null,"headerValues":[],"financialValues":[],"customValues":[],"error":null},"F|^41523-94EBITDATTM07/07/2025USD":{"id":78332,"description":null,"headerValues":[],"financialValues":[],"customValues":[],"error":null},"F|^52102-36EBITDATTM07/07/2025USD":{"r":[[64144148.788462]],"c":null,"a":["Companies!K315"]},"F|^169913-08EBITDATTM07/07/2025USD":{"id":78418,"description":null,"headerValues":[],"financialValues":[],"customValues":[],"error":null},"F|^61408-00EBITDATTM07/07/2025USD":{"r":[[206885780.112842]],"c":null,"a":["Companies!K280"]},"F|^60046-75EBITDATTM07/07/2025USD":{"r":[[83394838.088726]],"c":null,"a":["Companies!K661"]},"F|^463231-54Business RevenueTTM07/07/2025USD":{"id":78372,"description":null,"headerValues":[],"financialValues":[],"customValues":[],"error":null},"F|^59052-79EBITDATTM07/07/2025USD":{"id":78335,"description":null,"headerValues":[],"financialValues":[],"customValues":[],"error":null},"F|^158946-04EBITDATTM07/07/2025USD":{"id":78412,"description":null,"headerValues":[],"financialValues":[],"customValues":[],"error":null},"F|^50915-35EBITDATTM07/07/2025USD":{"id":78363,"description":null,"headerValues":[],"financialValues":[],"customValues":[],"error":null},"F|^151295-68Business RevenueTTM07/07/2025USD":{"id":78350,"description":null,"headerValues":[],"financialValues":[],"customValues":[],"error":null},"F|^458071-66EBITDATTM07/07/2025USD":{"r":[[180432467.709255]],"c":null,"a":["Companies!K314"]},"F|^153204-58EBITDATTM07/07/2025USD":{"id":78391,"description":null,"headerValues":[],"financialValues":[],"customValues":[],"error":null},"F|^31316-68EBITDATTM07/07/2025USD":{"id":78377,"description":null,"headerValues":[],"financialValues":[],"customValues":[],"error":null},"F|^164442-97EBITDATTM07/07/2025USD":{"id":78360,"description":null,"headerValues":[],"financialValues":[],"customValues":[],"error":null},"F|^165421-63Business RevenueTTM07/07/2025USD":{"r":[[2125133759.628348]],"c":null,"a":["Companies!J728"]},"F|^343717-21EBITDATTM07/07/2025USD":{"r":[[295112525.542958]],"c":null,"a":["Companies!K241"]},"F|^149856-85EBITDATTM07/07/2025USD":{"id":78386,"description":null,"headerValues":[],"financialValues":[],"customValues":[],"error":null},"F|^109468-18Business RevenueTTM07/07/2025USD":{"id":78364,"description":null,"headerValues":[],"financialValues":[],"customValues":[],"error":null},"F|^51263-20EBITDATTM07/07/2025USD":{"id":78431,"description":null,"headerValues":[],"financialValues":[],"customValues":[],"error":null},"F|^156547-63Business RevenueTTM07/07/2025USD":{"id":78354,"description":null,"headerValues":[],"financialValues":[],"customValues":[],"error":null},"F|^107186-86EBITDATTM07/07/2025USD":{"id":78389,"description":null,"headerValues":[],"financialValues":[],"customValues":[],"error":null},"F|^62160-94EBITDATTM07/07/2025USD":{"id":78385,"description":null,"headerValues":[],"financialValues":[],"customValues":[],"error":null},"F|^149806-45EBITDATTM07/07/2025USD":{"id":78388,"description":null,"headerValues":[],"financialValues":[],"customValues":[],"error":null},"F|^60397-39EBITDATTM07/07/2025USD":{"id":78399,"description":null,"headerValues":[],"financialValues":[],"customValues":[],"error":null},"F|^41519-62Business RevenueTTM07/07/2025USD":{"id":78402,"description":null,"headerValues":[],"financialValues":[],"customValues":[],"error":null},"F|^227822-95Business RevenueTTM07/07/2025USD":{"r":[[1757847534.593676]],"c":null,"a":["Companies!J325"]},"F|^163996-66EBITDATTM07/07/2025USD":{"r":[[68957711.623543]],"c":null,"a":["Companies!K657"]},"F|^234853-66EBITDATTM07/07/2025USD":{"id":78397,"description":null,"headerValues":[],"financialValues":[],"customValues":[],"error":null},"F|^125488-45EBITDATTM07/07/2025USD":{"id":78410,"description":null,"headerValues":[],"financialValues":[],"customValues":[],"error":null},"F|^165833-83Business RevenueTTM07/07/2025USD":{"id":78369,"description":null,"headerValues":[{"simpleDate":null,"value":"PBXLP_LimitReachedError","description":null}],"financialValues":[],"customValues":[],"error":null},"F|^233816-50EBITDATTM07/07/2025USD":{"id":79974,"description":null,"headerValues":[{"simpleDate":null,"value":"PBXLP_LimitReachedError","description":null}],"financialValues":[],"customValues":[],"error":null},"F|^40770-46EBITDATTM07/07/2025USD":{"id":78380,"description":null,"headerValues":[{"simpleDate":null,"value":"PBXLP_LimitReachedError","description":null}],"financialValues":[],"customValues":[],"error":null},"F|^229563-91EBITDATTM07/07/2025USD":{"id":79843,"description":null,"headerValues":[{"simpleDate":null,"value":"PBXLP_LimitReachedError","description":null}],"financialValues":[],"customValues":[],"error":null},"F|^182343-88EBITDATTM07/07/2025USD":{"id":78387,"description":null,"headerValues":[{"simpleDate":null,"value":"PBXLP_LimitReachedError","description":null}],"financialValues":[],"customValues":[],"error":null},"F|^181457-56Business RevenueTTM07/07/2025USD":{"id":78395,"description":null,"headerValues":[{"simpleDate":null,"value":"PBXLP_LimitReachedError","description":null}],"financialValues":[],"customValues":[],"error":null},"F|^56904-22Business RevenueTTM07/07/2025USD":{"id":78416,"description":null,"headerValues":[{"simpleDate":null,"value":"PBXLP_LimitReachedError","description":null}],"financialValues":[],"customValues":[],"error":null},"F|^56904-22EBITDATTM07/07/2025USD":{"id":78419,"description":null,"headerValues":[{"simpleDate":null,"value":"PBXLP_LimitReachedError","description":null}],"financialValues":[],"customValues":[],"error":null},"F|^636015-43EBITDATTM07/07/2025USD":{"id":78420,"description":null,"headerValues":[{"simpleDate":null,"value":"PBXLP_LimitReachedError","description":null}],"financialValues":[],"customValues":[],"error":null},"F|^267815-17EBITDATTM07/07/2025USD":{"id":78423,"description":null,"headerValues":[{"simpleDate":null,"value":"PBXLP_LimitReachedError","description":null}],"financialValues":[],"customValues":[],"error":null},"D|^163034-92Employees CountUSD":{"id":78359,"description":null,"headerValues":[{"simpleDate":null,"value":"","description":null}],"financialValues":[],"customValues":[],"error":null},"D|^601896-25Employees CountUSD":{"id":78422,"description":null,"headerValues":[{"simpleDate":null,"value":"","description":null}],"financialValues":[],"customValues":[],"error":null},"D|^154773-82Employees CountUSD":{"r":[[267]],"a":["Companies!I321"]},"D|^636015-43Employees CountUSD":{"id":78339,"description":null,"headerValues":[{"simpleDate":null,"value":"PBXLP_LimitReachedError","description":null}],"financialValues":[],"customValues":[],"error":null},"D|^267815-17WebsiteUSD":{"id":78343,"description":null,"headerValues":[{"simpleDate":null,"value":"PBXLP_LimitReachedError","description":null}],"financialValues":[],"customValues":[],"error":null},"D|^51485-86Employees CountUSD":{"id":78367,"description":null,"headerValues":[{"simpleDate":null,"value":"PBXLP_LimitReachedError","description":null}],"financialValues":[],"customValues":[],"error":null},"D|^42096-79NameUSD":{"r":[["Cosan"]],"a":["Companies!B301"]},"D|^97782-40NameUSD":{"r":[["Nu Holdings"]],"a":["Companies!B578"]},"D|^471142-00NameUSD":{"r":[["Brisanet Participacoes"]],"a":["Companies!B218"]},"D|^41612-23NameUSD":{"r":[["Embraer"]],"a":["Companies!B358"]},"D|^164960-83NameUSD":{"r":[["Fras-le"]],"a":["Companies!B400"]},"D|^62039-80NameUSD":{"r":[["Estapar"]],"a":["Companies!B372"]},"D|^10423-81NameUSD":{"r":[["JBS (Food Products)"]],"a":["Companies!B480"]},"D|^59325-13NameUSD":{"r":[["Minerva Foods"]],"a":["Companies!B546"]},"D|^165458-17NameUSD":{"r":[["Cia Distribuidora de Gas do Rio de Janeiro"]],"a":["Companies!B258"]},"D|^234109-09NameUSD":{"r":[["Caixa Seguridade Participacoes"]],"a":["Companies!B228"]},"D|^470960-11NameUSD":{"r":[["Compass Gas e Energia"]],"a":["Companies!B285"]},"D|^107944-12NameUSD":{"r":[["Hidrovias do Brasil"]],"a":["Companies!B453"]},"D|^506670-31NameUSD":{"r":[["Geopost Energy"]],"a":["Companies!B409"]},"D|^59323-60NameUSD":{"r":[["Diagnosticos da America"]],"a":["Companies!B43"]},"D|^97964-83NameUSD":{"r":[["Even Construtora E Incorporadora"]],"a":["Companies!B377"]},"D|^59324-86NameUSD":{"r":[["Oi Telecommunications"]],"a":["Companies!B586"]},"D|^54853-75NameUSD":{"r":[["Estre Ambiental"]],"a":["Companies!B373"]},"D|^165013-12NameUSD":{"r":[["Josapar- Joaquim Oliveira Particip"]],"a":["Companies!B485"]},"D|^64398-61NameUSD":{"r":[["Profarma Distribuidora de Produtos Farmacêuticos"]],"a":["Companies!B625"]},"D|^483987-52NameUSD":{"r":[["Comerc Participacoes"]],"a":["Companies!B272"]},"D|^489673-99NameUSD":{"r":[["Hmobi Participacoes"]],"a":["Companies!B454"]},"D|^62041-24NameUSD":{"r":[["Ferrovia Centro-Atlantica"]],"a":["Companies!B386"]},"D|^465840-37NameUSD":{"r":[["Boa Safra Sementes"]],"a":["Companies!B202"]},"D|^12763-00NameUSD":{"r":[["Engie Brasil Energia"]],"a":["Companies!B368"]},"D|^229196-62NameUSD":{"r":[["OceanPact"]],"a":["Companies!B582"]},"D|^458071-66NameUSD":{"r":[["Cury Construtora E"]],"a":["Companies!B314"]},"D|^165584-98NameUSD":{"r":[["Financeira Alfa"]],"a":["Companies!B392"]},"D|^181473-94NameUSD":{"r":[["Movida Participacoes"]],"a":["Companies!B554"]},"D|^154222-84NameUSD":{"r":[["Elektro Redes"]],"a":["Companies!B350"]},"D|^166918-33NameUSD":{"r":[["Priner Servicos Industriais"]],"a":["Companies!B621"]},"D|^59324-68NameUSD":{"r":[["Iochpe-Maxion"]],"a":["Companies!B472"]},"D|^92916-64NameUSD":{"r":[["PagSeguro Digital"]],"a":["Companies!B593"]},"D|^41523-04NameUSD":{"r":[["Cia Energética de Minas Gerais"]],"a":["Companies!B259"]},"D|^156489-31NameUSD":{"r":[["Brastec Technologies"]],"a":["Companies!B212"]},"D|^14532-94NameUSD":{"r":[["Lojas Quero-Quero"]],"a":["Companies!B512"]},"D|^164952-19NameUSD":{"r":[["Multiplan Empreendimentos Imobiliários"]],"a":["Companies!B562"]},"D|^57080-35NameUSD":{"r":[["Mills Locacao Servicos e Logistica"]],"a":["Companies!B543"]},"D|^165549-52NameUSD":{"r":[["Randoncorp"]],"a":["Companies!B633"]},"D|^43042-60NameUSD":{"r":[["Companhia De Saneamento Basico Do Estado De Sao Paulo"]],"a":["Companies!B277"]},"D|^553156-30NameUSD":{"id":75432,"description":null,"headerValues":[{"simpleDate":null,"value":"PBXLP_LimitReachedError","description":null}],"financialValues":[],"customValues":[],"error":null},"D|^466985-71NameUSD":{"id":75433,"description":null,"headerValues":[{"simpleDate":null,"value":"PBXLP_LimitReachedError","description":null}],"financialValues":[],"customValues":[],"error":null},"D|^434180-44NameUSD":{"id":75434,"description":null,"headerValues":[{"simpleDate":null,"value":"PBXLP_LimitReachedError","description":null}],"financialValues":[],"customValues":[],"error":null},"D|^41523-94NameUSD":{"id":75435,"description":null,"headerValues":[{"simpleDate":null,"value":"PBXLP_LimitReachedError","description":null}],"financialValues":[],"customValues":[],"error":null},"D|^99423-55NameUSD":{"id":75436,"description":null,"headerValues":[{"simpleDate":null,"value":"PBXLP_LimitReachedError","description":null}],"financialValues":[],"customValues":[],"error":null},"D|^161724-25NameUSD":{"id":75437,"description":null,"headerValues":[{"simpleDate":null,"value":"PBXLP_LimitReachedError","description":null}],"financialValues":[],"customValues":[],"error":null},"D|^753185-08NameUSD":{"id":75438,"description":null,"headerValues":[{"simpleDate":null,"value":"PBXLP_LimitReachedError","description":null}],"financialValues":[],"customValues":[],"error":null},"D|^516055-24NameUSD":{"id":75439,"description":null,"headerValues":[{"simpleDate":null,"value":"PBXLP_LimitReachedError","description":null}],"financialValues":[],"customValues":[],"error":null},"D|^163270-90NameUSD":{"id":75440,"description":null,"headerValues":[{"simpleDate":null,"value":"PBXLP_LimitReachedError","description":null}],"financialValues":[],"customValues":[],"error":null},"D|^224264-89NameUSD":{"id":75441,"description":null,"headerValues":[{"simpleDate":null,"value":"PBXLP_LimitReachedError","description":null}],"financialValues":[],"customValues":[],"error":null},"D|^515723-86NameUSD":{"id":75442,"description":null,"headerValues":[{"simpleDate":null,"value":"PBXLP_LimitReachedError","description":null}],"financialValues":[],"customValues":[],"error":null},"D|^772806-52NameUSD":{"id":75443,"description":null,"headerValues":[{"simpleDate":null,"value":"PBXLP_LimitReachedError","description":null}],"financialValues":[],"customValues":[],"error":null},"D|^50915-35NameUSD":{"id":75444,"description":null,"headerValues":[{"simpleDate":null,"value":"PBXLP_LimitReachedError","description":null}],"financialValues":[],"customValues":[],"error":null},"D|^53513-56NameUSD":{"id":75445,"description":null,"headerValues":[{"simpleDate":null,"value":"PBXLP_LimitReachedError","description":null}],"financialValues":[],"customValues":[],"error":null},"D|^165380-77NameUSD":{"id":75446,"description":null,"headerValues":[{"simpleDate":null,"value":"PBXLP_LimitReachedError","description":null}],"financialValues":[],"customValues":[],"error":null},"D|^165551-32NameUSD":{"id":75447,"description":null,"headerValues":[{"simpleDate":null,"value":"PBXLP_LimitReachedError","description":null}],"financialValues":[],"customValues":[],"error":null},"D|^41514-76NameUSD":{"id":75448,"description":null,"headerValues":[{"simpleDate":null,"value":"PBXLP_LimitReachedError","description":null}],"financialValues":[],"customValues":[],"error":null},"D|^528834-97NameUSD":{"id":75450,"description":null,"headerValues":[{"simpleDate":null,"value":"PBXLP_LimitReachedError","description":null}],"financialValues":[],"customValues":[],"error":null},"D|^121795-57NameUSD":{"id":75452,"description":null,"headerValues":[{"simpleDate":null,"value":"PBXLP_LimitReachedError","description":null}],"financialValues":[],"customValues":[],"error":null},"D|^115612-93NameUSD":{"id":75453,"description":null,"headerValues":[{"simpleDate":null,"value":"PBXLP_LimitReachedError","description":null}],"financ</t>
  </si>
  <si>
    <t>ialValues":[],"customValues":[],"error":null},"D|^151782-58NameUSD":{"id":75456,"description":null,"headerValues":[{"simpleDate":null,"value":"PBXLP_LimitReachedError","description":null}],"financialValues":[],"customValues":[],"error":null},"D|^168301-72NameUSD":{"id":75459,"description":null,"headerValues":[{"simpleDate":null,"value":"PBXLP_LimitReachedError","description":null}],"financialValues":[],"customValues":[],"error":null},"D|^183223-45NameUSD":{"id":75462,"description":null,"headerValues":[{"simpleDate":null,"value":"PBXLP_LimitReachedError","description":null}],"financialValues":[],"customValues":[],"error":null},"D|^628175-44NameUSD":{"id":75464,"description":null,"headerValues":[{"simpleDate":null,"value":"PBXLP_LimitReachedError","description":null}],"financialValues":[],"customValues":[],"error":null},"D|^592604-47NameUSD":{"id":75465,"description":null,"headerValues":[{"simpleDate":null,"value":"PBXLP_LimitReachedError","description":null}],"financialValues":[],"customValues":[],"error":null},"D|^125590-69NameUSD":{"id":75471,"description":null,"headerValues":[{"simpleDate":null,"value":"PBXLP_LimitReachedError","description":null}],"financialValues":[],"customValues":[],"error":null},"D|^157704-49NameUSD":{"id":75472,"description":null,"headerValues":[{"simpleDate":null,"value":"PBXLP_LimitReachedError","description":null}],"financialValues":[],"customValues":[],"error":null},"D|^164620-18NameUSD":{"id":75474,"description":null,"headerValues":[{"simpleDate":null,"value":"PBXLP_LimitReachedError","description":null}],"financialValues":[],"customValues":[],"error":null},"D|^528343-66NameUSD":{"id":75475,"description":null,"headerValues":[{"simpleDate":null,"value":"PBXLP_LimitReachedError","description":null}],"financialValues":[],"customValues":[],"error":null},"D|^516041-74NameUSD":{"id":75476,"description":null,"headerValues":[{"simpleDate":null,"value":"PBXLP_LimitReachedError","description":null}],"financialValues":[],"customValues":[],"error":null},"D|^40770-46NameUSD":{"id":75477,"description":null,"headerValues":[{"simpleDate":null,"value":"PBXLP_LimitReachedError","description":null}],"financialValues":[],"customValues":[],"error":null},"D|^159242-95NameUSD":{"id":75480,"description":null,"headerValues":[{"simpleDate":null,"value":"PBXLP_LimitReachedError","description":null}],"financialValues":[],"customValues":[],"error":null},"D|^466180-84NameUSD":{"id":75482,"description":null,"headerValues":[{"simpleDate":null,"value":"PBXLP_LimitReachedError","description":null}],"financialValues":[],"customValues":[],"error":null},"D|^57093-58NameUSD":{"id":75483,"description":null,"headerValues":[{"simpleDate":null,"value":"PBXLP_LimitReachedError","description":null}],"financialValues":[],"customValues":[],"error":null},"D|^434772-01NameUSD":{"id":75484,"description":null,"headerValues":[{"simpleDate":null,"value":"PBXLP_LimitReachedError","description":null}],"financialValues":[],"customValues":[],"error":null},"D|^165214-00NameUSD":{"id":75485,"description":null,"headerValues":[{"simpleDate":null,"value":"PBXLP_LimitReachedError","description":null}],"financialValues":[],"customValues":[],"error":null},"D|^465543-19NameUSD":{"id":75487,"description":null,"headerValues":[{"simpleDate":null,"value":"PBXLP_LimitReachedError","description":null}],"financialValues":[],"customValues":[],"error":null},"D|^315183-07NameUSD":{"id":75488,"description":null,"headerValues":[{"simpleDate":null,"value":"PBXLP_LimitReachedError","description":null}],"financialValues":[],"customValues":[],"error":null},"D|^541366-75NameUSD":{"id":75489,"description":null,"headerValues":[{"simpleDate":null,"value":"PBXLP_LimitReachedError","description":null}],"financialValues":[],"customValues":[],"error":null},"D|^60962-86NameUSD":{"id":75492,"description":null,"headerValues":[{"simpleDate":null,"value":"PBXLP_LimitReachedError","description":null}],"financialValues":[],"customValues":[],"error":null},"D|^229563-91NameUSD":{"id":79733,"description":null,"headerValues":[{"simpleDate":null,"value":"PBXLP_LimitReachedError","description":null}],"financialValues":[],"customValues":[],"error":null},"D|^442222-03NameUSD":{"id":75495,"description":null,"headerValues":[{"simpleDate":null,"value":"PBXLP_LimitReachedError","description":null}],"financialValues":[],"customValues":[],"error":null},"D|^99324-73NameUSD":{"id":75497,"description":null,"headerValues":[{"simpleDate":null,"value":"PBXLP_LimitReachedError","description":null}],"financialValues":[],"customValues":[],"error":null},"D|^59323-78NameUSD":{"id":75500,"description":null,"headerValues":[{"simpleDate":null,"value":"PBXLP_LimitReachedError","description":null}],"financialValues":[],"customValues":[],"error":null},"D|^521360-65NameUSD":{"id":75501,"description":null,"headerValues":[{"simpleDate":null,"value":"PBXLP_LimitReachedError","description":null}],"financialValues":[],"customValues":[],"error":null},"D|^233674-66NameUSD":{"id":75502,"description":null,"headerValues":[{"simpleDate":null,"value":"PBXLP_LimitReachedError","description":null}],"financialValues":[],"customValues":[],"error":null},"D|^112793-05NameUSD":{"id":75507,"description":null,"headerValues":[{"simpleDate":null,"value":"PBXLP_LimitReachedError","description":null}],"financialValues":[],"customValues":[],"error":null},"D|^466723-54NameUSD":{"id":75508,"description":null,"headerValues":[{"simpleDate":null,"value":"PBXLP_LimitReachedError","description":null}],"financialValues":[],"customValues":[],"error":null},"D|^123496-84NameUSD":{"id":75509,"description":null,"headerValues":[{"simpleDate":null,"value":"PBXLP_LimitReachedError","description":null}],"financialValues":[],"customValues":[],"error":null},"D|^158436-10NameUSD":{"id":75510,"description":null,"headerValues":[{"simpleDate":null,"value":"PBXLP_LimitReachedError","description":null}],"financialValues":[],"customValues":[],"error":null},"D|^42203-35NameUSD":{"id":75514,"description":null,"headerValues":[{"simpleDate":null,"value":"PBXLP_LimitReachedError","description":null}],"financialValues":[],"customValues":[],"error":null},"D|^62017-75NameUSD":{"id":75516,"description":null,"headerValues":[{"simpleDate":null,"value":"PBXLP_LimitReachedError","description":null}],"financialValues":[],"customValues":[],"error":null},"D|^165719-35NameUSD":{"id":75520,"description":null,"headerValues":[{"simpleDate":null,"value":"PBXLP_LimitReachedError","description":null}],"financialValues":[],"customValues":[],"error":null},"D|^104338-90NameUSD":{"id":75522,"description":null,"headerValues":[{"simpleDate":null,"value":"PBXLP_LimitReachedError","description":null}],"financialValues":[],"customValues":[],"error":null},"D|^149856-85NameUSD":{"id":75523,"description":null,"headerValues":[{"simpleDate":null,"value":"PBXLP_LimitReachedError","description":null}],"financialValues":[],"customValues":[],"error":null},"D|^158092-21NameUSD":{"id":75525,"description":null,"headerValues":[{"simpleDate":null,"value":"PBXLP_LimitReachedError","description":null}],"financialValues":[],"customValues":[],"error":null},"D|^548748-10NameUSD":{"id":75526,"description":null,"headerValues":[{"simpleDate":null,"value":"PBXLP_LimitReachedError","description":null}],"financialValues":[],"customValues":[],"error":null},"D|^55813-33NameUSD":{"id":75527,"description":null,"headerValues":[{"simpleDate":null,"value":"PBXLP_LimitReachedError","description":null}],"financialValues":[],"customValues":[],"error":null},"D|^154055-35NameUSD":{"id":75528,"description":null,"headerValues":[{"simpleDate":null,"value":"PBXLP_LimitReachedError","description":null}],"financialValues":[],"customValues":[],"error":null},"D|^166331-44NameUSD":{"id":75530,"description":null,"headerValues":[{"simpleDate":null,"value":"PBXLP_LimitReachedError","description":null}],"financialValues":[],"customValues":[],"error":null},"D|^125561-53NameUSD":{"id":75531,"description":null,"headerValues":[{"simpleDate":null,"value":"PBXLP_LimitReachedError","description":null}],"financialValues":[],"customValues":[],"error":null},"F|^41512-96Business RevenueTTM07/07/2025USD":{"id":79175,"description":null,"headerValues":[],"financialValues":[],"customValues":[],"error":null},"F|^438778-81EBITDATTM07/07/2025USD":{"r":[[21502254.822189998]],"c":null,"a":["Companies!K120"]},"F|^160984-09EBITDATTM07/07/2025USD":{"id":79144,"description":null,"headerValues":[],"financialValues":[],"customValues":[],"error":null},"F|^119625-22Business RevenueTTM07/07/2025USD":{"id":79177,"description":null,"headerValues":[],"financialValues":[],"customValues":[],"error":null},"F|^42742-27EBITDATTM07/07/2025USD":{"r":[[1554242393.3760939]],"c":null,"a":["Companies!K169"]},"F|^59889-88Business RevenueTTM07/07/2025USD":{"r":[[1411764887.322163]],"c":null,"a":["Companies!J150"]},"F|^59889-88EBITDATTM07/07/2025USD":{"r":[[250199474.83443]],"c":null,"a":["Companies!K150"]},"F|^224267-68Business RevenueTTM07/07/2025USD":{"id":79191,"description":null,"headerValues":[],"financialValues":[],"customValues":[],"error":null},"F|^164969-38Business RevenueTTM07/07/2025USD":{"id":79135,"description":null,"headerValues":[],"financialValues":[],"customValues":[],"error":null},"F|^161334-37EBITDATTM07/07/2025USD":{"id":79141,"description":null,"headerValues":[],"financialValues":[],"customValues":[],"error":null},"F|^510285-43Business RevenueTTM07/07/2025USD":{"id":79154,"description":null,"headerValues":[],"financialValues":[],"customValues":[],"error":null},"F|^510285-43EBITDATTM07/07/2025USD":{"id":79200,"description":null,"headerValues":[],"financialValues":[],"customValues":[],"error":null},"F|^184090-78Business RevenueTTM07/07/2025USD":{"id":79168,"description":null,"headerValues":[],"financialValues":[],"customValues":[],"error":null},"F|^60223-51EBITDATTM07/07/2025USD":{"id":79196,"description":null,"headerValues":[],"financialValues":[],"customValues":[],"error":null},"F|^157075-75Business RevenueTTM07/07/2025USD":{"id":79187,"description":null,"headerValues":[],"financialValues":[],"customValues":[],"error":null},"F|^107799-94Business RevenueTTM07/07/2025USD":{"id":79153,"description":null,"headerValues":[],"financialValues":[],"customValues":[],"error":null},"F|^107799-94EBITDATTM07/07/2025USD":{"id":79180,"description":null,"headerValues":[],"financialValues":[],"customValues":[],"error":null},"F|^163332-01Business RevenueTTM07/07/2025USD":{"id":79148,"description":null,"headerValues":[],"financialValues":[],"customValues":[],"error":null},"F|^59087-35EBITDATTM07/07/2025USD":{"r":[[27961480.164991]],"c":null,"a":["Companies!K133"]},"F|^482051-71Business RevenueTTM07/07/2025USD":{"id":79133,"description":null,"headerValues":[],"financialValues":[],"customValues":[],"error":null},"F|^482051-71EBITDATTM07/07/2025USD":{"id":79174,"description":null,"headerValues":[],"financialValues":[],"customValues":[],"error":null},"F|^165835-27EBITDATTM07/07/2025USD":{"r":[[569364141.576529]],"c":null,"a":["Companies!K132"]},"F|^165661-12Business RevenueTTM07/07/2025USD":{"id":79139,"description":null,"headerValues":[],"financialValues":[],"customValues":[],"error":null},"F|^165661-12EBITDATTM07/07/2025USD":{"id":79223,"description":null,"headerValues":[],"financialValues":[],"customValues":[],"error":null},"F|^98777-26Business RevenueTTM07/07/2025USD":{"id":79190,"description":null,"headerValues":[],"financialValues":[],"customValues":[],"error":null},"F|^65163-88EBITDATTM07/07/2025USD":{"id":79158,"description":null,"headerValues":[],"financialValues":[],"customValues":[],"error":null},"F|^530460-37Business RevenueTTM07/07/2025USD":{"id":79210,"description":null,"headerValues":[],"financialValues":[],"customValues":[],"error":null},"F|^267905-53EBITDATTM07/07/2025USD":{"id":79162,"description":null,"headerValues":[],"financialValues":[],"customValues":[],"error":null},"F|^494510-50EBITDATTM07/07/2025USD":{"r":[[407060142.446635]],"c":null,"a":["Companies!K160"]},"F|^234031-96EBITDATTM07/07/2025USD":{"id":79160,"description":null,"headerValues":[],"financialValues":[],"customValues":[],"error":null},"F|^608260-60EBITDATTM07/07/2025USD":{"id":79198,"description":null,"headerValues":[],"financialValues":[],"customValues":[],"error":null},"F|^234288-28EBITDATTM07/07/2025USD":{"r":[[128730604.47719601]],"c":null,"a":["Companies!K141"]},"F|^13458-61Business RevenueTTM07/07/2025USD":{"id":79212,"description":null,"headerValues":[{"simpleDate":null,"value":"PBXLP_LimitReachedError","description":null}],"financialValues":[],"customValues":[],"error":null},"F|^462050-20EBITDATTM07/07/2025USD":{"id":79150,"description":null,"headerValues":[{"simpleDate":null,"value":"PBXLP_LimitReachedError","description":null}],"financialValues":[],"customValues":[],"error":null},"D|^165834-19WebsiteUSD":{"r":[["www.alupar.com.br"]],"a":["Companies!E138"]},"D|^665104-87WebsiteUSD":{"id":79161,"description":null,"headerValues":[{"simpleDate":null,"value":"","description":null}],"financialValues":[],"customValues":[],"error":null},"D|^165835-27WebsiteUSD":{"r":[["www.ri.rumolog.com"]],"a":["Companies!E132"]},"D|^14186-08WebsiteUSD":{"id":79178,"description":null,"headerValues":[{"simpleDate":null,"value":"","description":null}],"financialValues":[],"customValues":[],"error":null},"D|^165660-67WebsiteUSD":{"r":[["www.banrisul.com.br"]],"a":["Companies!E191"]},"D|^165664-00WebsiteUSD":{"r":[["www.banestes.com.br"]],"a":["Companies!E177"]},"D|^59328-91WebsiteUSD":{"r":[["www.alpargatas.com.br"]],"a":["Companies!E136"]},"D|^165348-73WebsiteUSD":{"r":[["www.banpara.b.br"]],"a":["Companies!E183"]},"D|^267905-53WebsiteUSD":{"r":[["inter.co"]],"a":["Companies!E179"]},"D|^721137-97WebsiteUSD":{"id":79203,"description":null,"headerValues":[{"simpleDate":null,"value":"","description":null}],"financialValues":[],"customValues":[],"error":null},"D|^184090-78WebsiteUSD":{"id":79204,"description":null,"headerValues":[{"simpleDate":null,"value":"","description":null}],"financialValues":[],"customValues":[],"error":null},"D|^59003-38WebsiteUSD":{"r":[["www.bnb.gov.br"]],"a":["Companies!E178"]},"D|^438594-67WebsiteUSD":{"r":[["www.aerisenergy.com.br"]],"a":["Companies!E110"]},"D|^41512-96WebsiteUSD":{"r":[["www.banco.bradesco"]],"a":["Companies!E182"]},"D|^466712-38WebsiteUSD":{"r":[["www.armac.com.br"]],"a":["Companies!E153"]},"D|^42742-27WebsiteUSD":{"r":[["www.b3.com.br"]],"a":["Companies!E169"]},"D|^234288-28WebsiteUSD":{"r":[["ir-response.ambipar.com"]],"a":["Companies!E141"]},"D|^463167-37WebsiteUSD":{"id":79224,"description":null,"headerValues":[{"simpleDate":null,"value":"","description":null}],"financialValues":[],"customValues":[],"error":null},"D|^117698-95WebsiteUSD":{"r":[["bemobi.com"]],"a":["Companies!E195"]},"D|^164969-38WebsiteUSD":{"id":79230,"description":null,"headerValues":[{"simpleDate":null,"value":"","description":null}],"financialValues":[],"customValues":[],"error":null},"D|^59321-71Employees CountUSD":{"id":79143,"description":null,"headerValues":[{"simpleDate":null,"value":"","description":null}],"financialValues":[],"customValues":[],"error":null},"D|^235525-24Employees CountUSD":{"r":[[596]],"a":["Companies!I142"]},"D|^433826-47Employees CountUSD":{"id":79147,"description":null,"headerValues":[{"simpleDate":null,"value":"","description":null}],"financialValues":[],"customValues":[],"error":null},"D|^62179-57Employees CountUSD":{"r":[[190]],"a":["Companies!I187"]},"D|^59087-35Employees CountUSD":{"r":[[5000]],"a":["Companies!I133"]},"D|^59003-38Employees CountUSD":{"r":[[7101]],"a":["Companies!I178"]},"D|^463167-37Employees CountUSD":{"id":79201,"description":null,"headerValues":[{"simpleDate":null,"value":"","description":null}],"financialValues":[],"customValues":[],"error":null},"D|^59322-52Employees CountUSD":{"r":[[85031]],"a":["Companies!I176"]},"D|^59268-52Employees CountUSD":{"id":79132,"description":null,"headerValues":[{"simpleDate":null,"value":"PBXLP_LimitReachedError","description":null}],"financialValues":[],"customValues":[],"error":null},"D|^530460-37Employees CountUSD":{"id":79134,"description":null,"headerValues":[{"simpleDate":null,"value":"PBXLP_LimitReachedError","description":null}],"financialValues":[],"customValues":[],"error":null},"D|^99223-66Employees CountUSD":{"id":79137,"description":null,"headerValues":[{"simpleDate":null,"value":"PBXLP_LimitReachedError","description":null}],"financialValues":[],"customValues":[],"error":null},"D|^471201-49WebsiteUSD":{"id":79138,"description":null,"headerValues":[{"simpleDate":null,"value":"PBXLP_LimitReachedError","description":null}],"financialValues":[],"customValues":[],"error":null},"D|^608260-60Employees CountUSD":{"id":79142,"description":null,"headerValues":[{"simpleDate":null,"value":"PBXLP_LimitReachedError","description":null}],"financialValues":[],"customValues":[],"error":null},"D|^157599-82WebsiteUSD":{"id":79149,"description":null,"headerValues":[{"simpleDate":null,"value":"PBXLP_LimitReachedError","description":null}],"financialValues":[],"customValues":[],"error":null},"D|^14185-90WebsiteUSD":{"id":79152,"description":null,"headerValues":[{"simpleDate":null,"value":"PBXLP_LimitReachedError","description":null}],"financialValues":[],"customValues":[],"error":null},"D|^55934-02WebsiteUSD":{"id":79156,"description":null,"headerValues":[{"simpleDate":null,"value":"PBXLP_LimitReachedError","description":null}],"financialValues":[],"customValues":[],"error":null},"D|^163212-49Employees CountUSD":{"id":79157,"description":null,"headerValues":[{"simpleDate":null,"value":"PBXLP_LimitReachedError","description":null}],"financialValues":[],"customValues":[],"error":null},"D|^135752-86WebsiteUSD":{"id":79163,"description":null,"headerValues":[{"simpleDate":null,"value":"PBXLP_LimitReachedError","description":null}],"financialValues":[],"customValues":[],"error":null},"D|^466023-34WebsiteUSD":{"id":79169,"description":null,"headerValues":[{"simpleDate":null,"value":"PBXLP_LimitReachedError","description":null}],"financialValues":[],"customValues":[],"error":null},"D|^164619-55WebsiteUSD":{"id":79171,"description":null,"headerValues":[{"simpleDate":null,"value":"PBXLP_LimitReachedError","description":null}],"financialValues":[],"customValues":[],"error":null},"D|^471201-49Employees CountUSD":{"id":79173,"description":null,"headerValues":[{"simpleDate":null,"value":"PBXLP_LimitReachedError","description":null}],"financialValues":[],"customValues":[],"error":null},"D|^107799-94WebsiteUSD":{"id":79176,"description":null,"headerValues":[{"simpleDate":null,"value":"PBXLP_LimitReachedError","description":null}],"financialValues":[],"customValues":[],"error":null},"D|^163356-58WebsiteUSD":{"id":79179,"description":null,"headerValues":[{"simpleDate":null,"value":"PBXLP_LimitReachedError","description":null}],"financialValues":[],"customValues":[],"error":null},"D|^510285-43WebsiteUSD":{"id":79181,"description":null,"headerValues":[{"simpleDate":null,"value":"PBXLP_LimitReachedError","description":null}],"financialValues":[],"customValues":[],"error":null},"D|^436487-86WebsiteUSD":{"id":79182,"description":null,"headerValues":[{"simpleDate":null,"value":"PBXLP_LimitReachedError","description":null}],"financialValues":[],"customValues":[],"error":null},"D|^336988-09WebsiteUSD":{"id":79184,"description":null,"headerValues":[{"simpleDate":null,"value":"PBXLP_LimitReachedError","description":null}],"financialValues":[],"customValues":[],"error":null},"D|^62177-59WebsiteUSD":{"id":79186,"description":null,"headerValues":[{"simpleDate":null,"value":"PBXLP_LimitReachedError","description":null}],"financialValues":[],"customValues":[],"error":null},"D|^13458-61Employees CountUSD":{"id":79188,"description":null,"headerValues":[{"simpleDate":null,"value":"PBXLP_LimitReachedError","description":null}],"financialValues":[],"customValues":[],"error":null},"D|^224267-68WebsiteUSD":{"id":79189,"description":null,"headerValues":[{"simpleDate":null,"value":"PBXLP_LimitReachedError","description":null}],"financialValues":[],"customValues":[],"error":null},"D|^505061-92Employees CountUSD":{"id":79192,"description":null,"headerValues":[{"simpleDate":null,"value":"PBXLP_LimitReachedError","description":null}],"financialValues":[],"customValues":[],"error":null},"D|^165038-86WebsiteUSD":{"id":79197,"description":null,"headerValues":[{"simpleDate":null,"value":"PBXLP_LimitReachedError","description":null}],"financialValues":[],"customValues":[],"error":null},"D|^59321-71WebsiteUSD":{"id":79202,"description":null,"headerValues":[{"simpleDate":null,"value":"PBXLP_LimitReachedError","description":null}],"financialValues":[],"customValues":[],"error":null},"D|^187025-86Employees CountUSD":{"id":79205,"description":null,"headerValues":[{"simpleDate":null,"value":"PBXLP_LimitReachedError","description":null}],"financialValues":[],"customValues":[],"error":null},"D|^54691-84WebsiteUSD":{"id":79208,"description":null,"headerValues":[{"simpleDate":null,"value":"PBXLP_LimitReachedError","description":null}],"financialValues":[],"customValues":[],"error":null},"D|^63035-38WebsiteUSD":{"id":79209,"description":null,"headerValues":[{"simpleDate":null,"value":"PBXLP_LimitReachedError","description":null}],"financialValues":[],"customValues":[],"error":null},"D|^109231-03WebsiteUSD":{"id":79211,"description":null,"headerValues":[{"simpleDate":null,"value":"PBXLP_LimitReachedError","description":null}],"financialValues":[],"customValues":[],"error":null},"D|^471065-32WebsiteUSD":{"id":79216,"description":null,"headerValues":[{"simpleDate":null,"value":"PBXLP_LimitReachedError","description":null}],"financialValues":[],"customValues":[],"error":null},"D|^65163-88WebsiteUSD":{"id":79218,"description":null,"headerValues":[{"simpleDate":null,"value":"PBXLP_LimitReachedError","description":null}],"financialValues":[],"customValues":[],"error":null},"D|^471065-32HQ CountryUSD":{"id":79219,"description":null,"headerValues":[{"simpleDate":null,"value":"PBXLP_LimitReachedError","description":null}],"financialValues":[],"customValues":[],"error":null},"D|^61237-00WebsiteUSD":{"id":79221,"description":null,"headerValues":[{"simpleDate":null,"value":"PBXLP_LimitReachedError","description":null}],"financialValues":[],"customValues":[],"error":null},"D|^55934-02Employees CountUSD":{"id":79222,"description":null,"headerValues":[{"simpleDate":null,"value":"PBXLP_LimitReachedError","description":null}],"financialValues":[],"customValues":[],"error":null},"D|^223522-75HQ CountryUSD":{"id":79225,"description":null,"headerValues":[{"simpleDate":null,"value":"PBXLP_LimitReachedError","description":null}],"financialValues":[],"customValues":[],"error":null},"D|^163212-49WebsiteUSD":{"id":79226,"description":null,"headerValues":[{"simpleDate":null,"value":"PBXLP_LimitReachedError","description":null}],"financialValues":[],"customValues":[],"error":null},"D|^161334-37WebsiteUSD":{"id":79228,"description":null,"headerValues":[{"simpleDate":null,"value":"PBXLP_LimitReachedError","description":null}],"financialValues":[],"customValues":[],"error":null},"D|^99223-66WebsiteUSD":{"id":79229,"description":null,"headerValues":[{"simpleDate":null,"value":"PBXLP_LimitReachedError","description":null}],"financialValues":[],"customValues":[],"error":null},"D|^505061-92WebsiteUSD":{"id":79231,"description":null,"headerValues":[{"simpleDate":null,"value":"PBXLP_LimitReachedError","description":null}],"financialValues":[],"customValues":[],"error":null},"D|^155352-16NameUSD":{"r":[["Smartfit Escola de Ginástica e Dança"]],"a":["Companies!B672"]},"D|^14157-91NameUSD":{"r":[["Patria Investments"]],"a":["Companies!B598"]},"D|^66328-48NameUSD":{"r":[["Tegma Gestão Logística"]],"a":["Companies!B696"]},"D|^159628-42NameUSD":{"r":[["Helbor Empreendimentos"]],"a":["Companies!B451"]},"D|^58968-01NameUSD":{"r":[["Vale (Multi-line Mining)"]],"a":["Companies!B749"]},"D|^59323-15NameUSD":{"r":[["Sao Martinho"]],"a":["Companies!B654"]},"D|^601896-25NameUSD":{"r":[["Vitru Brasil Empreendimentos Participacoes e Comercio"]],"a":["Companies!B767"]},"D|^157723-30NameUSD":{"r":[["Sendas Distribuidora"]],"a":["Companies!B659"]},"D|^43308-10NameUSD":{"r":[["Rumo"]],"a":["Companies!B645"]},"D|^154983-61NameUSD":{"r":[["Unipar Carbocloro"]],"a":["Companies!B740"]},"D|^153165-34NameUSD":{"r":[["Grupo Mateus"]],"a":["Companies!B437"]},"D|^59325-31NameUSD":{"r":[["Triunfo Participações E Investimentos"]],"a":["Companies!B726"]},"D|^57093-40NameUSD":{"r":[["Santos Brasil Participacoes"]],"a":["Companies!B653"]},"D|^443016-46NameUSD":{"r":[["Plano &amp; Plano Desenvolvimento Imobiliário"]],"a":["Companies!B610"]},"D|^13259-35NameUSD":{"r":[["Hypera (Pharmaceuticals)"]],"a":["Companies!B458"]},"D|^149565-25NameUSD":{"r":[["Vulcabras Azaleia"]],"a":["Companies!B776"]},"D|^470780-74NameUSD":{"r":[["Multilaser Industrial"]],"a":["Companies!B560"]},"D|^59321-44NameUSD":{"r":[["Taurus Armas"]],"a":["Companies!B694"]},"D|^60046-75NameUSD":{"r":[["Ser Educacional"]],"a":["Companies!B661"]},"D|^59320-99NameUSD":{"r":[["Klabin"]],"a":["Companies!B492"]},"D|^56904-04NameUSD":{"r":[["Zamp (Brazil)"]],"a":["Companies!B789"]},"D|^54692-29NameUSD":{"r":[["Raia Drogasil"]],"a":["Companies!B33"]},"D|^51311-53NameUSD":{"r":[["XP Investimentos"]],"a":["Companies!B784"]},"D|^59321-98NameUSD":{"r":[["Suzano"]],"a":["Companies!B687"]},"D|^14185-99NameUSD":{"r":[["Magazine Luiza"]],"a":["Companies!B521"]},"D|^58999-51NameUSD":{"r":[["Pet Center Comércio e Participações"]],"a":["Companies!B603"]},"D|^59321-62NameUSD":{"r":[["Localiza Rent a Car"]],"a":["Companies!B508"]},"D|^55609-75HQ CountryUSD":{"r":[["Brazil"]],"a":["Companies!D209"]},"D|^47657-89HQ CountryUSD":{"r":[["Brazil"]],"a":["Companies!D217"]},"D|^89723-62HQ CountryUSD":{"r":[["Brazil"]],"a":["Companies!D254"]},"D|^161108-65HQ CountryUSD":{"r":[["Brazil"]],"a":["Companies!D207"]},"D|^234109-09HQ CountryUSD":{"r":[["Brazil"]],"a":["Companies!D228"]},"D|^98480-80NameUSD":{"id":75732,"description":null,"headerValues":[{"simpleDate":null,"value":"PBXLP_LimitReachedError","description":null}],"financialValues":[],"customValues":[],"error":null},"D|^167415-13NameUSD":{"id":75733,"description":null,"headerValues":[{"simpleDate":null,"value":"PBXLP_LimitReachedError","description":null}],"financialValues":[],"customValues":[],"error":null},"D|^51010-93NameUSD":{"id":75734,"description":null,"headerValues":[{"simpleDate":null,"value":"PBXLP_LimitReachedError","description":null}],"financialValues":[],"customValues":[],"error":null},"D|^161034-67NameUSD":{"id":75735,"description":null,"headerValues":[{"simpleDate":null,"value":"PBXLP_LimitReachedError","description":null}],"financialValues":[],"customValues":[],"error":null},"D|^165144-52NameUSD":{"id":75737,"description":null,"headerValues":[{"simpleDate":null,"value":"PBXLP_LimitReachedError","description":null}],"financialValues":[],"customValues":[],"error":null},"D|^158946-04NameUSD":{"id":75738,"description":null,"headerValues":[{"simpleDate":null,"value":"PBXLP_LimitReachedError","description":null}],"financialValues":[],"customValues":[],"error":null},"D|^41519-62NameUSD":{"id":75739,"description":null,"headerValues":[{"simpleDate":null,"value":"PBXLP_LimitReachedError","description":null}],"financialValues":[],"customValues":[],"error":null},"D|^690742-63HQ CountryUSD":{"id":75740,"description":null,"headerValues":[{"simpleDate":null,"value":"PBXLP_LimitReachedError","description":null}],"financialValues":[],"customValues":[],"error":null},"D|^126967-33NameUSD":{"id":75742,"description":null,"headerValues":[{"simpleDate":null,"value":"PBXLP_LimitReachedError","description":null}],"financialValues":[],"customValues":[],"error":null},"D|^43567-39NameUSD":{"id":75743,"description":null,"headerValues":[{"simpleDate":null,"value":"PBXLP_LimitReachedError","description":null}],"financialValues":[],"customValues":[],"error":null},"D|^233677-18NameUSD":{"id":75744,"description":null,"headerValues":[{"simpleDate":null,"value":"PBXLP_LimitReachedError","description":null}],"financialValues":[],"customValues":[],"error":null},"D|^164941-57NameUSD":{"id":75745,"description":null,"headerValues":[{"simpleDate":null,"value":"PBXLP_LimitReachedError","description":null}],"financialValues":[],"customValues":[],"error":null},"D|^442436-77NameUSD":{"id":79433,"description":null,"headerValues":[{"simpleDate":null,"value":"PBXLP_LimitReachedError","description":null}],"financialValues":[],"customValues":[],"error":null},"D|^123498-28NameUSD":{"id":75748,"description":null,"headerValues":[{"simpleDate":null,"value":"PBXLP_LimitReachedError","description":null}],"financialValues":[],"customValues":[],"error":null},"D|^501803-11NameUSD":{"id":75749,"description":null,"headerValues":[{"simpleDate":null,"value":"PBXLP_LimitReachedError","description":null}],"financialValues":[],"customValues":[],"error":null},"D|^224264-89HQ CountryUSD":{"id":75752,"description":null,"headerValues":[{"simpleDate":null,"value":"PBXLP_LimitReachedError","description":null}],"financialValues":[],"customValues":[],"error":null},"D|^153764-47NameUSD":{"id":75754,"description":null,"headerValues":[{"simpleDate":null,"value":"PBXLP_LimitReachedError","description":null}],"financialValues":[],"customValues":[],"error":null},"D|^164626-39NameUSD":{"id":75755,"description":null,"headerValues":[{"simpleDate":null,"value":"PBXLP_LimitReachedError","description":null}],"financialValues":[],"customValues":[],"error":null},"D|^166608-82NameUSD":{"id":75756,"description":null,"headerValues":[{"simpleDate":null,"value":"PBXLP_LimitReachedError","description":null}],"financialValues":[],"customValues":[],"error":null},"D|^157680-91NameUSD":{"id":75757,"description":null,"headerValues":[{"simpleDate":null,"value":"PBXLP_LimitReachedError","description":null}],"financialValues":[],"customValues":[],"error":null},"D|^42490-90NameUSD":{"id":75758,"description":null,"headerValues":[{"simpleDate":null,"value":"PBXLP_LimitReachedError","description":null}],"financialValues":[],"customValues":[],"error":null},"D|^31316-68NameUSD":{"id":75759,"description":null,"headerValues":[{"simpleDate":null,"value":"PBXLP_LimitReachedError","description":null}],"financialValues":[],"customValues":[],"error":null},"D|^157248-82NameUSD":{"id":75760,"description":null,"headerValues":[{"simpleDate":null,"value":"PBXLP_LimitReachedError","description":null}],"financialValues":[],"customValues":[],"error":null},"D|^740786-59NameUSD":{"id":75762,"description":null,"headerValues":[{"simpleDate":null,"value":"PBXLP_LimitReachedError","description":null}],"financialValues":[],"customValues":[],"error":null},"D|^158045-86NameUSD":{"id":75764,"description":null,"headerValues":[{"simpleDate":null,"value":"PBXLP_LimitReachedError","description":null}],"financialValues":[],"customValues":[],"error":null},"D|^63749-17NameUSD":{"id":75765,"description":null,"headerValues":[{"simpleDate":null,"value":"PBXLP_LimitReachedError","description":null}],"financialValues":[],"customValues":[],"error":null},"D|^498257-65HQ CountryUSD":{"id":75767,"description":null,"headerValues":[{"simpleDate":null,"value":"PBXLP_LimitReachedError","description":null}],"financialValues":[],"customValues":[],"error":null},"D|^459173-44NameUSD":{"id":75768,"description":null,"headerValues":[{"simpleDate":null,"value":"PBXLP_LimitReachedError","description":null}],"financialValues":[],"customValues":[],"error":null},"D|^234886-42NameUSD":{"id":75769,"description":null,"headerValues":[{"simpleDate":null,"value":"PBXLP_LimitReachedError","description":null}],"financialValues":[],"customValues":[],"error":null},"D|^162772-75NameUSD":{"id":75770,"description":null,"headerValues":[{"simpleDate":null,"value":"PBXLP_LimitReachedError","description":null}],"financialValues":[],"customValues":[],"error":null},"D|^54240-13NameUSD":{"id":75771,"description":null,"headerValues":[{"simpleDate":null,"value":"PBXLP_LimitReachedError","description":null}],"financialValues":[],"customValues":[],"error":null},"D|^124907-14NameUSD":{"id":75777,"description":null,"headerValues":[{"simpleDate":null,"value":"PBXLP_LimitReachedError","description":null}],"financialValues":[],"customValues":[],"error":null},"D|^124137-28NameUSD":{"id":75779,"description":null,"headerValues":[{"simpleDate":null,"value":"PBXLP_LimitReachedError","description":null}],"financialValues":[],"customValues":[],"error":null},"D|^182078-20NameUSD":{"id":75780,"description":null,"headerValues":[{"simpleDate":null,"value":"PBXLP_LimitReachedError","description":null}],"financialValues":[],"customValues":[],"error":null},"D|^164958-76NameUSD":{"id":75781,"description":null,"headerValues":[{"simpleDate":null,"value"</t>
  </si>
  <si>
    <t>:"PBXLP_LimitReachedError","description":null}],"financialValues":[],"customValues":[],"error":null},"D|^14389-03NameUSD":{"id":75785,"description":null,"headerValues":[{"simpleDate":null,"value":"PBXLP_LimitReachedError","description":null}],"financialValues":[],"customValues":[],"error":null},"D|^62633-35NameUSD":{"id":75786,"description":null,"headerValues":[{"simpleDate":null,"value":"PBXLP_LimitReachedError","description":null}],"financialValues":[],"customValues":[],"error":null},"D|^99794-08NameUSD":{"id":75789,"description":null,"headerValues":[{"simpleDate":null,"value":"PBXLP_LimitReachedError","description":null}],"financialValues":[],"customValues":[],"error":null},"D|^596201-32NameUSD":{"id":75790,"description":null,"headerValues":[{"simpleDate":null,"value":"PBXLP_LimitReachedError","description":null}],"financialValues":[],"customValues":[],"error":null},"D|^41513-32NameUSD":{"id":75792,"description":null,"headerValues":[{"simpleDate":null,"value":"PBXLP_LimitReachedError","description":null}],"financialValues":[],"customValues":[],"error":null},"D|^516055-24HQ CountryUSD":{"id":75793,"description":null,"headerValues":[{"simpleDate":null,"value":"PBXLP_LimitReachedError","description":null}],"financialValues":[],"customValues":[],"error":null},"D|^515720-53NameUSD":{"id":75795,"description":null,"headerValues":[{"simpleDate":null,"value":"PBXLP_LimitReachedError","description":null}],"financialValues":[],"customValues":[],"error":null},"D|^434642-41HQ CountryUSD":{"id":75796,"description":null,"headerValues":[{"simpleDate":null,"value":"PBXLP_LimitReachedError","description":null}],"financialValues":[],"customValues":[],"error":null},"D|^59323-51NameUSD":{"id":75797,"description":null,"headerValues":[{"simpleDate":null,"value":"PBXLP_LimitReachedError","description":null}],"financialValues":[],"customValues":[],"error":null},"D|^221469-49NameUSD":{"id":75799,"description":null,"headerValues":[{"simpleDate":null,"value":"PBXLP_LimitReachedError","description":null}],"financialValues":[],"customValues":[],"error":null},"D|^160982-56NameUSD":{"id":75800,"description":null,"headerValues":[{"simpleDate":null,"value":"PBXLP_LimitReachedError","description":null}],"financialValues":[],"customValues":[],"error":null},"D|^164952-73NameUSD":{"id":75802,"description":null,"headerValues":[{"simpleDate":null,"value":"PBXLP_LimitReachedError","description":null}],"financialValues":[],"customValues":[],"error":null},"D|^509346-82HQ CountryUSD":{"id":75803,"description":null,"headerValues":[{"simpleDate":null,"value":"PBXLP_LimitReachedError","description":null}],"financialValues":[],"customValues":[],"error":null},"D|^60787-27HQ CountryUSD":{"id":75804,"description":null,"headerValues":[{"simpleDate":null,"value":"PBXLP_LimitReachedError","description":null}],"financialValues":[],"customValues":[],"error":null},"D|^54251-83NameUSD":{"id":75805,"description":null,"headerValues":[{"simpleDate":null,"value":"PBXLP_LimitReachedError","description":null}],"financialValues":[],"customValues":[],"error":null},"D|^168448-96NameUSD":{"id":75806,"description":null,"headerValues":[{"simpleDate":null,"value":"PBXLP_LimitReachedError","description":null}],"financialValues":[],"customValues":[],"error":null},"D|^222460-66NameUSD":{"id":75808,"description":null,"headerValues":[{"simpleDate":null,"value":"PBXLP_LimitReachedError","description":null}],"financialValues":[],"customValues":[],"error":null},"D|^596775-16NameUSD":{"id":75810,"description":null,"headerValues":[{"simpleDate":null,"value":"PBXLP_LimitReachedError","description":null}],"financialValues":[],"customValues":[],"error":null},"D|^40423-51NameUSD":{"id":75811,"description":null,"headerValues":[{"simpleDate":null,"value":"PBXLP_LimitReachedError","description":null}],"financialValues":[],"customValues":[],"error":null},"D|^99520-12NameUSD":{"id":75813,"description":null,"headerValues":[{"simpleDate":null,"value":"PBXLP_LimitReachedError","description":null}],"financialValues":[],"customValues":[],"error":null},"D|^109468-18NameUSD":{"id":75815,"description":null,"headerValues":[{"simpleDate":null,"value":"PBXLP_LimitReachedError","description":null}],"financialValues":[],"customValues":[],"error":null},"D|^165667-87HQ CountryUSD":{"id":75817,"description":null,"headerValues":[{"simpleDate":null,"value":"PBXLP_LimitReachedError","description":null}],"financialValues":[],"customValues":[],"error":null},"D|^163651-51NameUSD":{"id":75818,"description":null,"headerValues":[{"simpleDate":null,"value":"PBXLP_LimitReachedError","description":null}],"financialValues":[],"customValues":[],"error":null},"D|^438790-96HQ CountryUSD":{"id":75819,"description":null,"headerValues":[{"simpleDate":null,"value":"PBXLP_LimitReachedError","description":null}],"financialValues":[],"customValues":[],"error":null},"D|^264855-97NameUSD":{"id":75820,"description":null,"headerValues":[{"simpleDate":null,"value":"PBXLP_LimitReachedError","description":null}],"financialValues":[],"customValues":[],"error":null},"D|^753185-08HQ CountryUSD":{"id":75821,"description":null,"headerValues":[{"simpleDate":null,"value":"PBXLP_LimitReachedError","description":null}],"financialValues":[],"customValues":[],"error":null},"D|^264333-43NameUSD":{"id":75822,"description":null,"headerValues":[{"simpleDate":null,"value":"PBXLP_LimitReachedError","description":null}],"financialValues":[],"customValues":[],"error":null},"D|^149806-45HQ CountryUSD":{"id":75823,"description":null,"headerValues":[{"simpleDate":null,"value":"PBXLP_LimitReachedError","description":null}],"financialValues":[],"customValues":[],"error":null},"D|^343509-67NameUSD":{"id":75824,"description":null,"headerValues":[{"simpleDate":null,"value":"PBXLP_LimitReachedError","description":null}],"financialValues":[],"customValues":[],"error":null},"D|^153231-31NameUSD":{"id":75825,"description":null,"headerValues":[{"simpleDate":null,"value":"PBXLP_LimitReachedError","description":null}],"financialValues":[],"customValues":[],"error":null},"D|^55246-78NameUSD":{"id":75826,"description":null,"headerValues":[{"simpleDate":null,"value":"PBXLP_LimitReachedError","description":null}],"financialValues":[],"customValues":[],"error":null},"D|^97998-76HQ CountryUSD":{"id":75827,"description":null,"headerValues":[{"simpleDate":null,"value":"PBXLP_LimitReachedError","description":null}],"financialValues":[],"customValues":[],"error":null},"D|^124322-05NameUSD":{"id":75831,"description":null,"headerValues":[{"simpleDate":null,"value":"PBXLP_LimitReachedError","description":null}],"financialValues":[],"customValues":[],"error":null},"D|^25592-68WebsiteUSD":{"r":[["www.qualicorp.com.br"]],"a":["Companies!E630"]},"D|^158083-21WebsiteUSD":{"id":77077,"description":null,"headerValues":[{"simpleDate":null,"value":"","description":null}],"financialValues":[],"customValues":[],"error":null},"D|^61183-63WebsiteUSD":{"r":[["www.gpssa.com.br"]],"a":["Companies!E86"]},"D|^164968-03WebsiteUSD":{"r":[["www.suzanoholding.com"]],"a":["Companies!E688"]},"D|^121827-52WebsiteUSD":{"r":[["www.jalles.com"]],"a":["Companies!E479"]},"D|^57093-40WebsiteUSD":{"r":[["www.santosbrasil.com.br"]],"a":["Companies!E653"]},"D|^165566-17WebsiteUSD":{"r":[["www.irani.com.br"]],"a":["Companies!E243"]},"D|^14157-91WebsiteUSD":{"r":[["www.patria.com"]],"a":["Companies!E598"]},"D|^100578-07WebsiteUSD":{"r":[["www.camilalimentos.com.br"]],"a":["Companies!E232"]},"D|^64398-61WebsiteUSD":{"r":[["www.profarma.com.br"]],"a":["Companies!E625"]},"D|^59323-60WebsiteUSD":{"r":[["www.dasa3.com.br"]],"a":["Companies!E43"]},"D|^58922-29WebsiteUSD":{"r":[["www.eletromidia.com.br"]],"a":["Companies!E352"]},"D|^151601-41WebsiteUSD":{"id":77034,"description":null,"headerValues":[{"simpleDate":null,"value":"","description":null}],"financialValues":[],"customValues":[],"error":null},"D|^155873-80WebsiteUSD":{"r":[["www.vibraenergia.com.br"]],"a":["Companies!E762"]},"D|^343143-10WebsiteUSD":{"r":[["www.vastaedu.com.br"]],"a":["Companies!E753"]},"D|^165584-98WebsiteUSD":{"r":[["wwws.financeiraalfa.com.br"]],"a":["Companies!E392"]},"D|^399569-77WebsiteUSD":{"r":[["www.naturaeco.com"]],"a":["Companies!E565"]},"D|^528834-97WebsiteUSD":{"id":77055,"description":null,"headerValues":[{"simpleDate":null,"value":"","description":null}],"financialValues":[],"customValues":[],"error":null},"D|^772806-52Employees CountUSD":{"id":77057,"description":null,"headerValues":[{"simpleDate":null,"value":"","description":null}],"financialValues":[],"customValues":[],"error":null},"D|^57080-35Employees CountUSD":{"r":[[2236]],"a":["Companies!I543"]},"D|^53381-53Employees CountUSD":{"r":[[17000]],"a":["Companies!I551"]},"D|^544643-56Employees CountUSD":{"id":77075,"description":null,"headerValues":[{"simpleDate":null,"value":"","description":null}],"financialValues":[],"customValues":[],"error":null},"D|^59322-61Employees CountUSD":{"r":[[2911]],"a":["Companies!I203"]},"D|^264458-98Employees CountUSD":{"r":[[4000]],"a":["Companies!I620"]},"D|^157392-19Employees CountUSD":{"id":77080,"description":null,"headerValues":[{"simpleDate":null,"value":"","description":null}],"financialValues":[],"customValues":[],"error":null},"D|^41510-44Employees CountUSD":{"r":[[41778]],"a":["Companies!I605"]},"D|^234109-09Employees CountUSD":{"r":[[23309]],"a":["Companies!I228"]},"D|^125561-53Employees CountUSD":{"id":77096,"description":null,"headerValues":[{"simpleDate":null,"value":"","description":null}],"financialValues":[],"customValues":[],"error":null},"D|^164937-79Employees CountUSD":{"id":77098,"description":null,"headerValues":[{"simpleDate":null,"value":"","description":null}],"financialValues":[],"customValues":[],"error":null},"D|^43041-97Employees CountUSD":{"r":[[7450]],"a":["Companies!I306"]},"D|^157708-54Employees CountUSD":{"id":77102,"description":null,"headerValues":[{"simpleDate":null,"value":"","description":null}],"financialValues":[],"customValues":[],"error":null},"D|^59323-42Employees CountUSD":{"r":[[8]],"a":["Companies!I318"]},"D|^231229-00Employees CountUSD":{"id":77111,"description":null,"headerValues":[{"simpleDate":null,"value":"","description":null}],"financialValues":[],"customValues":[],"error":null},"D|^155263-42Employees CountUSD":{"r":[[4587]],"a":["Companies!I506"]},"D|^155352-16Employees CountUSD":{"r":[[4331]],"a":["Companies!I672"]},"D|^14532-94Employees CountUSD":{"r":[[7800]],"a":["Companies!I512"]},"D|^170685-91Employees CountUSD":{"r":[[3541]],"a":["Companies!I600"]},"D|^500628-61Employees CountUSD":{"r":[[2700]],"a":["Companies!I417"]},"D|^54578-08Employees CountUSD":{"r":[[10568]],"a":["Companies!I371"]},"D|^156173-05Employees CountUSD":{"id":77126,"description":null,"headerValues":[{"simpleDate":null,"value":"","description":null}],"financialValues":[],"customValues":[],"error":null},"D|^753185-08Employees CountUSD":{"id":77128,"description":null,"headerValues":[{"simpleDate":null,"value":"","description":null}],"financialValues":[],"customValues":[],"error":null},"D|^59322-70Employees CountUSD":{"id":77131,"description":null,"headerValues":[{"simpleDate":null,"value":"","description":null}],"financialValues":[],"customValues":[],"error":null},"D|^165458-17Employees CountUSD":{"r":[[291]],"a":["Companies!I258"]},"D|^40839-85Employees CountUSD":{"r":[[25489]],"a":["Companies!I271"]},"D|^59321-26Employees CountUSD":{"r":[[3761]],"a":["Companies!I245"]},"D|^152821-45Employees CountUSD":{"id":77043,"description":null,"headerValues":[{"simpleDate":null,"value":"","description":null}],"financialValues":[],"customValues":[],"error":null},"D|^62041-24Employees CountUSD":{"id":77047,"description":null,"headerValues":[{"simpleDate":null,"value":"","description":null}],"financialValues":[],"customValues":[],"error":null},"D|^158083-21Employees CountUSD":{"id":77046,"description":null,"headerValues":[{"simpleDate":null,"value":"","description":null}],"financialValues":[],"customValues":[],"error":null},"D|^454528-09Employees CountUSD":{"r":[[1285]],"a":["Companies!I324"]},"D|^51485-86HQ CountryUSD":{"id":77032,"description":null,"headerValues":[{"simpleDate":null,"value":"PBXLP_LimitReachedError","description":null}],"financialValues":[],"customValues":[],"error":null},"D|^234886-42WebsiteUSD":{"id":77033,"description":null,"headerValues":[{"simpleDate":null,"value":"PBXLP_LimitReachedError","description":null}],"financialValues":[],"customValues":[],"error":null},"D|^338710-87WebsiteUSD":{"id":77039,"description":null,"headerValues":[{"simpleDate":null,"value":"PBXLP_LimitReachedError","description":null}],"financialValues":[],"customValues":[],"error":null},"D|^528634-27WebsiteUSD":{"id":77041,"description":null,"headerValues":[{"simpleDate":null,"value":"PBXLP_LimitReachedError","description":null}],"financialValues":[],"customValues":[],"error":null},"D|^166501-27WebsiteUSD":{"id":77044,"description":null,"headerValues":[{"simpleDate":null,"value":"PBXLP_LimitReachedError","description":null}],"financialValues":[],"customValues":[],"error":null},"D|^327536-65Employees CountUSD":{"id":77045,"description":null,"headerValues":[{"simpleDate":null,"value":"PBXLP_LimitReachedError","description":null}],"financialValues":[],"customValues":[],"error":null},"D|^158436-10Employees CountUSD":{"id":77050,"description":null,"headerValues":[{"simpleDate":null,"value":"PBXLP_LimitReachedError","description":null}],"financialValues":[],"customValues":[],"error":null},"D|^509346-82WebsiteUSD":{"id":77051,"description":null,"headerValues":[{"simpleDate":null,"value":"PBXLP_LimitReachedError","description":null}],"financialValues":[],"customValues":[],"error":null},"D|^459945-91Employees CountUSD":{"id":77052,"description":null,"headerValues":[{"simpleDate":null,"value":"PBXLP_LimitReachedError","description":null}],"financialValues":[],"customValues":[],"error":null},"D|^165719-35Employees CountUSD":{"id":77053,"description":null,"headerValues":[{"simpleDate":null,"value":"PBXLP_LimitReachedError","description":null}],"financialValues":[],"customValues":[],"error":null},"D|^233816-50WebsiteUSD":{"id":79842,"description":null,"headerValues":[{"simpleDate":null,"value":"PBXLP_LimitReachedError","description":null}],"financialValues":[],"customValues":[],"error":null},"D|^158094-46WebsiteUSD":{"id":77058,"description":null,"headerValues":[{"simpleDate":null,"value":"PBXLP_LimitReachedError","description":null}],"financialValues":[],"customValues":[],"error":null},"D|^235041-31Employees CountUSD":{"id":77060,"description":null,"headerValues":[{"simpleDate":null,"value":"PBXLP_LimitReachedError","description":null}],"financialValues":[],"customValues":[],"error":null},"D|^101472-04Employees CountUSD":{"id":77061,"description":null,"headerValues":[{"simpleDate":null,"value":"PBXLP_LimitReachedError","description":null}],"financialValues":[],"customValues":[],"error":null},"D|^267332-23WebsiteUSD":{"id":77062,"description":null,"headerValues":[{"simpleDate":null,"value":"PBXLP_LimitReachedError","description":null}],"financialValues":[],"customValues":[],"error":null},"D|^121795-57Employees CountUSD":{"id":77063,"description":null,"headerValues":[{"simpleDate":null,"value":"PBXLP_LimitReachedError","description":null}],"financialValues":[],"customValues":[],"error":null},"D|^42012-55Employees CountUSD":{"id":77064,"description":null,"headerValues":[{"simpleDate":null,"value":"PBXLP_LimitReachedError","description":null}],"financialValues":[],"customValues":[],"error":null},"D|^115118-56Employees CountUSD":{"id":77065,"description":null,"headerValues":[{"simpleDate":null,"value":"PBXLP_LimitReachedError","description":null}],"financialValues":[],"customValues":[],"error":null},"D|^12770-02Employees CountUSD":{"id":77066,"description":null,"headerValues":[{"simpleDate":null,"value":"PBXLP_LimitReachedError","description":null}],"financialValues":[],"customValues":[],"error":null},"D|^517445-74WebsiteUSD":{"id":77067,"description":null,"headerValues":[{"simpleDate":null,"value":"PBXLP_LimitReachedError","description":null}],"financialValues":[],"customValues":[],"error":null},"D|^109468-18WebsiteUSD":{"id":77068,"description":null,"headerValues":[{"simpleDate":null,"value":"PBXLP_LimitReachedError","description":null}],"financialValues":[],"customValues":[],"error":null},"D|^121795-57WebsiteUSD":{"id":77069,"description":null,"headerValues":[{"simpleDate":null,"value":"PBXLP_LimitReachedError","description":null}],"financialValues":[],"customValues":[],"error":null},"D|^268298-29WebsiteUSD":{"id":77071,"description":null,"headerValues":[{"simpleDate":null,"value":"PBXLP_LimitReachedError","description":null}],"financialValues":[],"customValues":[],"error":null},"D|^182574-10Employees CountUSD":{"id":77073,"description":null,"headerValues":[{"simpleDate":null,"value":"PBXLP_LimitReachedError","description":null}],"financialValues":[],"customValues":[],"error":null},"D|^466985-71Employees CountUSD":{"id":77074,"description":null,"headerValues":[{"simpleDate":null,"value":"PBXLP_LimitReachedError","description":null}],"financialValues":[],"customValues":[],"error":null},"D|^50938-48WebsiteUSD":{"id":77081,"description":null,"headerValues":[{"simpleDate":null,"value":"PBXLP_LimitReachedError","description":null}],"financialValues":[],"customValues":[],"error":null},"D|^466985-26Employees CountUSD":{"id":77082,"description":null,"headerValues":[{"simpleDate":null,"value":"PBXLP_LimitReachedError","description":null}],"financialValues":[],"customValues":[],"error":null},"D|^152498-62WebsiteUSD":{"id":77084,"description":null,"headerValues":[{"simpleDate":null,"value":"PBXLP_LimitReachedError","description":null}],"financialValues":[],"customValues":[],"error":null},"D|^234524-44Employees CountUSD":{"id":77085,"description":null,"headerValues":[{"simpleDate":null,"value":"PBXLP_LimitReachedError","description":null}],"financialValues":[],"customValues":[],"error":null},"D|^433236-25WebsiteUSD":{"id":77088,"description":null,"headerValues":[{"simpleDate":null,"value":"PBXLP_LimitReachedError","description":null}],"financialValues":[],"customValues":[],"error":null},"D|^516055-24Employees CountUSD":{"id":77089,"description":null,"headerValues":[{"simpleDate":null,"value":"PBXLP_LimitReachedError","description":null}],"financialValues":[],"customValues":[],"error":null},"D|^160980-40WebsiteUSD":{"id":77091,"description":null,"headerValues":[{"simpleDate":null,"value":"PBXLP_LimitReachedError","description":null}],"financialValues":[],"customValues":[],"error":null},"D|^640234-90WebsiteUSD":{"id":77092,"description":null,"headerValues":[{"simpleDate":null,"value":"PBXLP_LimitReachedError","description":null}],"financialValues":[],"customValues":[],"error":null},"D|^154055-35WebsiteUSD":{"id":77093,"description":null,"headerValues":[{"simpleDate":null,"value":"PBXLP_LimitReachedError","description":null}],"financialValues":[],"customValues":[],"error":null},"D|^59323-69Employees CountUSD":{"id":77094,"description":null,"headerValues":[{"simpleDate":null,"value":"PBXLP_LimitReachedError","description":null}],"financialValues":[],"customValues":[],"error":null},"D|^59323-78Employees CountUSD":{"id":77095,"description":null,"headerValues":[{"simpleDate":null,"value":"PBXLP_LimitReachedError","description":null}],"financialValues":[],"customValues":[],"error":null},"D|^158197-33WebsiteUSD":{"id":77099,"description":null,"headerValues":[{"simpleDate":null,"value":"PBXLP_LimitReachedError","description":null}],"financialValues":[],"customValues":[],"error":null},"D|^266020-30WebsiteUSD":{"id":77100,"description":null,"headerValues":[{"simpleDate":null,"value":"PBXLP_LimitReachedError","description":null}],"financialValues":[],"customValues":[],"error":null},"D|^162623-17Employees CountUSD":{"id":77101,"description":null,"headerValues":[{"simpleDate":null,"value":"PBXLP_LimitReachedError","description":null}],"financialValues":[],"customValues":[],"error":null},"D|^164626-39Employees CountUSD":{"id":77104,"description":null,"headerValues":[{"simpleDate":null,"value":"PBXLP_LimitReachedError","description":null}],"financialValues":[],"customValues":[],"error":null},"D|^156544-57WebsiteUSD":{"id":77106,"description":null,"headerValues":[{"simpleDate":null,"value":"PBXLP_LimitReachedError","description":null}],"financialValues":[],"customValues":[],"error":null},"D|^162020-17Employees CountUSD":{"id":77107,"description":null,"headerValues":[{"simpleDate":null,"value":"PBXLP_LimitReachedError","description":null}],"financialValues":[],"customValues":[],"error":null},"D|^160599-79Employees CountUSD":{"id":77108,"description":null,"headerValues":[{"simpleDate":null,"value":"PBXLP_LimitReachedError","description":null}],"financialValues":[],"customValues":[],"error":null},"D|^597133-18WebsiteUSD":{"id":77112,"description":null,"headerValues":[{"simpleDate":null,"value":"PBXLP_LimitReachedError","description":null}],"financialValues":[],"customValues":[],"error":null},"D|^168357-34Employees CountUSD":{"id":77113,"description":null,"headerValues":[{"simpleDate":null,"value":"PBXLP_LimitReachedError","description":null}],"financialValues":[],"customValues":[],"error":null},"D|^160596-46Employees CountUSD":{"id":77114,"description":null,"headerValues":[{"simpleDate":null,"value":"PBXLP_LimitReachedError","description":null}],"financialValues":[],"customValues":[],"error":null},"D|^60835-78WebsiteUSD":{"id":77115,"description":null,"headerValues":[{"simpleDate":null,"value":"PBXLP_LimitReachedError","description":null}],"financialValues":[],"customValues":[],"error":null},"D|^442222-03Employees CountUSD":{"id":77116,"description":null,"headerValues":[{"simpleDate":null,"value":"PBXLP_LimitReachedError","description":null}],"financialValues":[],"customValues":[],"error":null},"D|^55246-78Employees CountUSD":{"id":77125,"description":null,"headerValues":[{"simpleDate":null,"value":"PBXLP_LimitReachedError","description":null}],"financialValues":[],"customValues":[],"error":null},"D|^565246-54WebsiteUSD":{"id":77129,"description":null,"headerValues":[{"simpleDate":null,"value":"PBXLP_LimitReachedError","description":null}],"financialValues":[],"customValues":[],"error":null},"D|^459173-44Employees CountUSD":{"id":77130,"description":null,"headerValues":[{"simpleDate":null,"value":"PBXLP_LimitReachedError","description":null}],"financialValues":[],"customValues":[],"error":null},"D|^152821-45WebsiteUSD":{"id":76545,"description":null,"headerValues":[{"simpleDate":null,"value":"","description":null}],"financialValues":[],"customValues":[],"error":null},"D|^40839-85WebsiteUSD":{"r":[["www.cogna.com.br"]],"a":["Companies!E271"]},"D|^59321-44WebsiteUSD":{"r":[["www.taurusarmas.com.br"]],"a":["Companies!E694"]},"D|^163886-14WebsiteUSD":{"r":[["institucional.taesa.com.br"]],"a":["Companies!E721"]},"D|^43041-97WebsiteUSD":{"r":[["www.cpfl.com.br"]],"a":["Companies!E306"]},"D|^43055-92WebsiteUSD":{"r":[["www.gpari.com.br"]],"a":["Companies!E440"]},"D|^41612-23WebsiteUSD":{"r":[["www.embraer.com"]],"a":["Companies!E358"]},"D|^43042-60WebsiteUSD":{"r":[["ri.sabesp.com.br"]],"a":["Companies!E277"]},"D|^471142-00WebsiteUSD":{"r":[["ri.brisanet.com.br"]],"a":["Companies!E218"]},"D|^153127-90WebsiteUSD":{"id":76577,"description":null,"headerValues":[{"simpleDate":null,"value":"","description":null}],"financialValues":[],"customValues":[],"error":null},"D|^59323-42WebsiteUSD":{"r":[["www.cyrela.com.br"]],"a":["Companies!E318"]},"D|^42203-35WebsiteUSD":{"id":76589,"description":null,"headerValues":[{"simpleDate":null,"value":"","description":null}],"financialValues":[],"customValues":[],"error":null},"D|^12763-00WebsiteUSD":{"r":[["www.engie.com.br"]],"a":["Companies!E368"]},"D|^165214-00WebsiteUSD":{"id":76591,"description":null,"headerValues":[{"simpleDate":null,"value":"","description":null}],"financialValues":[],"customValues":[],"error":null},"D|^497260-63WebsiteUSD":{"id":76593,"description":null,"headerValues":[{"simpleDate":null,"value":"","description":null}],"financialValues":[],"customValues":[],"error":null},"D|^233198-56WebsiteUSD":{"r":[["www.lavoroagro.com"]],"a":["Companies!E501"]},"D|^183223-45WebsiteUSD":{"id":76601,"description":null,"headerValues":[{"simpleDate":null,"value":"","description":null}],"financialValues":[],"customValues":[],"error":null},"D|^165346-48WebsiteUSD":{"r":[["www.minasmaquinas.com.br"]],"a":["Companies!E544"]},"D|^223693-93WebsiteUSD":{"id":76602,"description":null,"headerValues":[{"simpleDate":null,"value":"","description":null}],"financialValues":[],"customValues":[],"error":null},"D|^234957-34WebsiteUSD":{"r":[["ri.bravaenergia.com"]],"a":["Companies!E214"]},"D|^163194-58WebsiteUSD":{"id":76617,"description":null,"headerValues":[{"simpleDate":null,"value":"","description":null}],"financialValues":[],"customValues":[],"error":null},"D|^470780-74WebsiteUSD":{"r":[["www.multilaser.com.br"]],"a":["Companies!E560"]},"D|^55074-25WebsiteUSD":{"r":[["www.odontoprev.com.br"]],"a":["Companies!E584"]},"D|^14185-99WebsiteUSD":{"r":[["www.magazineluiza.com.br"]],"a":["Companies!E521"]},"D|^277218-10WebsiteUSD":{"id":76624,"description":null,"headerValues":[{"simpleDate":null,"value":"","description":null}],"financialValues":[],"customValues":[],"error":null},"D|^516055-24WebsiteUSD":{"id":76627,"description":null,"headerValues":[{"simpleDate":null,"value":"","description":null}],"financialValues":[],"customValues":[],"error":null},"D|^10495-45WebsiteUSD":{"r":[["www.providencia.com.br"]],"a":["Companies!E283"]},"D|^182488-69WebsiteUSD":{"r":[["www.rodobens.com.br"]],"a":["Companies!E642"]},"D|^59323-15WebsiteUSD":{"r":[["www.saomartinho.com.br"]],"a":["Companies!E654"]},"D|^224264-89Employees CountUSD":{"id":76615,"description":null,"headerValues":[{"simpleDate":null,"value":"","description":null}],"financialValues":[],"customValues":[],"error":null},"D|^42096-79Employees CountUSD":{"r":[[12090]],"a":["Companies!I301"]},"D|^163996-66HQ CountryUSD":{"r":[["Brazil"]],"a":["Companies!D657"]},"D|^59325-31HQ CountryUSD":{"r":[["Brazil"]],"a":["Companies!D726"]},"D|^59325-40HQ CountryUSD":{"r":[["Brazil"]],"a":["Companies!D777"]},"D|^153010-63HQ CountryUSD":{"r":[["Brazil"]],"a":["Companies!D568"]},"D|^41581-00HQ CountryUSD":{"r":[["Brazil"]],"a":["Companies!D414"]},"D|^165551-32WebsiteUSD":{"id":76533,"description":null,"headerValues":[{"simpleDate":null,"value":"PBXLP_LimitReachedError","description":null}],"financialValues":[],"customValues":[],"error":null},"D|^232224-49HQ CountryUSD":{"id":76535,"description":null,"headerValues":[{"simpleDate":null,"value":"PBXLP_LimitReachedError","description":null}],"financialValues":[],"customValues":[],"error":null},"D|^164952-73HQ CountryUSD":{"id":76536,"description":null,"headerValues":[{"simpleDate":null,"value":"PBXLP_LimitReachedError","description":null}],"financialValues":[],"customValues":[],"error":null},"D|^55246-78HQ CountryUSD":{"id":76537,"description":null,"headerValues":[{"simpleDate":null,"value":"PBXLP_LimitReachedError","description":null}],"financialValues":[],"customValues":[],"error":null},"D|^164958-76HQ CountryUSD":{"id":76539,"description":null,"headerValues":[{"simpleDate":null,"value":"PBXLP_LimitReachedError","description":null}],"financialValues":[],"customValues":[],"error":null},"D|^264333-43HQ CountryUSD":{"id":76540,"description":null,"headerValues":[{"simpleDate":null,"value":"PBXLP_LimitReachedError","description":null}],"financialValues":[],"customValues":[],"error":null},"D|^163337-23WebsiteUSD":{"id":76541,"description":null,"headerValues":[{"simpleDate":null,"value":"PBXLP_LimitReachedError","description":null}],"financialValues":[],"customValues":[],"error":null},"D|^234524-44WebsiteUSD":{"id":76542,"description":null,"headerValues":[{"simpleDate":null,"value":"PBXLP_LimitReachedError","description":null}],"financialValues":[],"customValues":[],"error":null},"D|^160581-61WebsiteUSD":{"id":76543,"description":null,"headerValues":[{"simpleDate":null,"value":"PBXLP_LimitReachedError","description":null}],"financialValues":[],"customValues":[],"error":null},"D|^60112-81WebsiteUSD":{"id":76546,"description":null,"headerValues":[{"simpleDate":null,"value":"PBXLP_LimitReachedError","description":null}],"financialValues":[],"customValues":[],"error":null},"D|^529184-80WebsiteUSD":{"id":76547,"description":null,"headerValues":[{"simpleDate":null,"value":"PBXLP_LimitReachedError","description":null}],"financialValues":[],"customValues":[],"error":null},"D|^41519-62HQ CountryUSD":{"id":76548,"description":null,"headerValues":[{"simpleDate":null,"value":"PBXLP_LimitReachedError","description":null}],"financialValues":[],"customValues":[],"error":null},"D|^265061-08HQ CountryUSD":{"id":76550,"description":null,"headerValues":[{"simpleDate":null,"value":"PBXLP_LimitReachedError","description":null}],"financialValues":[],"customValues":[],"error":null},"D|^180935-38WebsiteUSD":{"id":76551,"description":null,"headerValues":[{"simpleDate":null,"value":"PBXLP_LimitReachedError","description":null}],"financialValues":[],"customValues":[],"error":null},"D|^99894-16HQ CountryUSD":{"id":76552,"description":null,"headerValues":[{"simpleDate":null,"value":"PBXLP_LimitReachedError","description":null}],"financialValues":[],"customValues":[],"error":null},"D|^170892-37HQ CountryUSD":{"id":76553,"description":null,"headerValues":[{"simpleDate":null,"value":"PBXLP_LimitReachedError","description":null}],"financialValues":[],"customValues":[],"error":null},"D|^157708-54WebsiteUSD":{"id":76557,"description":null,"headerValues":[{"simpleDate":null,"value":"PBXLP_LimitReachedError","description":null}],"financialValues":[],"customValues":[],"error":null},"D|^50915-35WebsiteUSD":{"id":76558,"description":null,"headerValues":[{"simpleDate":null,"value":"PBXLP_LimitReachedError","description":null}],"financialValues":[],"customValues":[],"error":null},"D|^515723-86HQ CountryUSD":{"id":76560,"description":null,"headerValues":[{"simpleDate":null,"value":"PBXLP_LimitReachedError","description":null}],"financialValues":[],"customValues":[],"error":null},"D|^52938-91HQ CountryUSD":{"id":76561,"description":null,"headerValues":[{"simpleDate":null,"value":"PBXLP_LimitReachedError","description":null}],"financialValues":[],"customValues":[],"error":null},"D|^231955-57WebsiteUSD":{"id":76562,"description":null,"headerValues":[{"simpleDate":null,"value":"PBXLP_LimitReachedError","description":null}],"financialValues":[],"customValues":[],"error":null},"D|^124662-97WebsiteUSD":{"id":76563,"description":null,"headerValues":[{"simpleDate":null,"value":"PBXLP_LimitReachedError","description":null}],"financialValues":[],"customValues":[],"error":null},"D|^98855-92WebsiteUSD":{"id":76564,"description":null,"headerValues":[{"simpleDate":null,"value":"PBXLP_LimitReachedError","description":null}],"financialValues":[],"customValues":[],"error":null},"D|^103477-96HQ CountryUSD":{"id":76568,"description":null,"headerValues":[{"simpleDate":null,"value":"PBXLP_LimitReachedError","description":null}],"financialValues":[],"customValues":[],"error":null},"D|^462871-45WebsiteUSD":{"id":76569,"description":null,"headerValues":[{"simpleDate":null,"value":"PBXLP_LimitReachedError","description":null}],"financialValues":[],"customValues":[],"error":null},"D|^100581-58WebsiteUSD":{"id":76570,"description":null,"headerValues":[{"simpleDate":null,"value":"PBXLP_LimitReachedError","description":null}],"financialValues":[],"customValues":[],"error":null},"D|^592604-47WebsiteUSD":{"id":76571,"description":null,"headerValues":[{"simpleDate":null,"value":"PBXLP_LimitReachedError","description":null}],"financialValues":[],"customValues":[],"error":null},"D|^506872-36WebsiteUSD":{"id":76572,"description":null,"headerValues":[{"simpleDate":null,"value":"PBXLP_LimitReachedError","description":null}],"financialValues":[],"customValues":[],"error":null},"D|^54744-04WebsiteUSD":{"id":76573,"description":null,"headerValues":[{"simpleDate":null,"value":"PBXLP_LimitReachedError","description":null}],"financialValues":[],"customValues":[],"error":null},"D|^628175-44WebsiteUSD":{"id":76574,"description":null,"headerValues":[{"simpleDate":null,"value":"PBXLP_LimitReachedError","description":null}],"financialValues":[],"customValues":[],"error":null},"D|^168681-88HQ CountryUSD":{"id":76575,"description":null,"headerValues":[{"simpleDate":null,"value":"PBXLP_LimitReachedError","description":null}],"financialValues":[],"customValues":[],"error":null},"D|^463231-54WebsiteUSD":{"id":76576,"description":null,"headerValues":[{"simpleDate":null,"value":"PBXLP_LimitReachedError","description":null}],"financialValues":[],"customValues":[],"error":null},"D|^161506-90Websi</t>
  </si>
  <si>
    <t>teUSD":{"id":76578,"description":null,"headerValues":[{"simpleDate":null,"value":"PBXLP_LimitReachedError","description":null}],"financialValues":[],"customValues":[],"error":null},"D|^41514-76WebsiteUSD":{"id":76580,"description":null,"headerValues":[{"simpleDate":null,"value":"PBXLP_LimitReachedError","description":null}],"financialValues":[],"customValues":[],"error":null},"D|^187645-42WebsiteUSD":{"id":76581,"description":null,"headerValues":[{"simpleDate":null,"value":"PBXLP_LimitReachedError","description":null}],"financialValues":[],"customValues":[],"error":null},"D|^40770-46WebsiteUSD":{"id":76582,"description":null,"headerValues":[{"simpleDate":null,"value":"PBXLP_LimitReachedError","description":null}],"financialValues":[],"customValues":[],"error":null},"D|^434180-44WebsiteUSD":{"id":76583,"description":null,"headerValues":[{"simpleDate":null,"value":"PBXLP_LimitReachedError","description":null}],"financialValues":[],"customValues":[],"error":null},"D|^470682-73WebsiteUSD":{"id":76584,"description":null,"headerValues":[{"simpleDate":null,"value":"PBXLP_LimitReachedError","description":null}],"financialValues":[],"customValues":[],"error":null},"D|^101643-04WebsiteUSD":{"id":76585,"description":null,"headerValues":[{"simpleDate":null,"value":"PBXLP_LimitReachedError","description":null}],"financialValues":[],"customValues":[],"error":null},"D|^90178-30WebsiteUSD":{"id":79761,"description":null,"headerValues":[{"simpleDate":null,"value":"PBXLP_LimitReachedError","description":null}],"financialValues":[],"customValues":[],"error":null},"D|^123496-84WebsiteUSD":{"id":76587,"description":null,"headerValues":[{"simpleDate":null,"value":"PBXLP_LimitReachedError","description":null}],"financialValues":[],"customValues":[],"error":null},"D|^55246-78WebsiteUSD":{"id":76590,"description":null,"headerValues":[{"simpleDate":null,"value":"PBXLP_LimitReachedError","description":null}],"financialValues":[],"customValues":[],"error":null},"D|^153231-31WebsiteUSD":{"id":76592,"description":null,"headerValues":[{"simpleDate":null,"value":"PBXLP_LimitReachedError","description":null}],"financialValues":[],"customValues":[],"error":null},"D|^59322-97WebsiteUSD":{"id":76595,"description":null,"headerValues":[{"simpleDate":null,"value":"PBXLP_LimitReachedError","description":null}],"financialValues":[],"customValues":[],"error":null},"D|^772806-52WebsiteUSD":{"id":76596,"description":null,"headerValues":[{"simpleDate":null,"value":"PBXLP_LimitReachedError","description":null}],"financialValues":[],"customValues":[],"error":null},"D|^167415-13HQ CountryUSD":{"id":76597,"description":null,"headerValues":[{"simpleDate":null,"value":"PBXLP_LimitReachedError","description":null}],"financialValues":[],"customValues":[],"error":null},"D|^59323-69WebsiteUSD":{"id":76598,"description":null,"headerValues":[{"simpleDate":null,"value":"PBXLP_LimitReachedError","description":null}],"financialValues":[],"customValues":[],"error":null},"D|^41519-62WebsiteUSD":{"id":76599,"description":null,"headerValues":[{"simpleDate":null,"value":"PBXLP_LimitReachedError","description":null}],"financialValues":[],"customValues":[],"error":null},"D|^51263-20WebsiteUSD":{"id":76603,"description":null,"headerValues":[{"simpleDate":null,"value":"PBXLP_LimitReachedError","description":null}],"financialValues":[],"customValues":[],"error":null},"D|^465278-50WebsiteUSD":{"id":76604,"description":null,"headerValues":[{"simpleDate":null,"value":"PBXLP_LimitReachedError","description":null}],"financialValues":[],"customValues":[],"error":null},"D|^164958-76WebsiteUSD":{"id":76606,"description":null,"headerValues":[{"simpleDate":null,"value":"PBXLP_LimitReachedError","description":null}],"financialValues":[],"customValues":[],"error":null},"D|^466723-54WebsiteUSD":{"id":76607,"description":null,"headerValues":[{"simpleDate":null,"value":"PBXLP_LimitReachedError","description":null}],"financialValues":[],"customValues":[],"error":null},"D|^86989-87WebsiteUSD":{"id":76608,"description":null,"headerValues":[{"simpleDate":null,"value":"PBXLP_LimitReachedError","description":null}],"financialValues":[],"customValues":[],"error":null},"D|^489786-85HQ CountryUSD":{"id":76609,"description":null,"headerValues":[{"simpleDate":null,"value":"PBXLP_LimitReachedError","description":null}],"financialValues":[],"customValues":[],"error":null},"D|^186846-49WebsiteUSD":{"id":76610,"description":null,"headerValues":[{"simpleDate":null,"value":"PBXLP_LimitReachedError","description":null}],"financialValues":[],"customValues":[],"error":null},"D|^109195-03HQ CountryUSD":{"id":76611,"description":null,"headerValues":[{"simpleDate":null,"value":"PBXLP_LimitReachedError","description":null}],"financialValues":[],"customValues":[],"error":null},"D|^223693-93HQ CountryUSD":{"id":76612,"description":null,"headerValues":[{"simpleDate":null,"value":"PBXLP_LimitReachedError","description":null}],"financialValues":[],"customValues":[],"error":null},"D|^439078-06WebsiteUSD":{"id":76613,"description":null,"headerValues":[{"simpleDate":null,"value":"PBXLP_LimitReachedError","description":null}],"financialValues":[],"customValues":[],"error":null},"D|^231207-31WebsiteUSD":{"id":76620,"description":null,"headerValues":[{"simpleDate":null,"value":"PBXLP_LimitReachedError","description":null}],"financialValues":[],"customValues":[],"error":null},"D|^531320-86WebsiteUSD":{"id":76621,"description":null,"headerValues":[{"simpleDate":null,"value":"PBXLP_LimitReachedError","description":null}],"financialValues":[],"customValues":[],"error":null},"D|^160982-56WebsiteUSD":{"id":76625,"description":null,"headerValues":[{"simpleDate":null,"value":"PBXLP_LimitReachedError","description":null}],"financialValues":[],"customValues":[],"error":null},"D|^167415-13WebsiteUSD":{"id":76626,"description":null,"headerValues":[{"simpleDate":null,"value":"PBXLP_LimitReachedError","description":null}],"financialValues":[],"customValues":[],"error":null},"D|^31316-68WebsiteUSD":{"id":76628,"description":null,"headerValues":[{"simpleDate":null,"value":"PBXLP_LimitReachedError","description":null}],"financialValues":[],"customValues":[],"error":null},"D|^65420-20WebsiteUSD":{"id":76629,"description":null,"headerValues":[{"simpleDate":null,"value":"PBXLP_LimitReachedError","description":null}],"financialValues":[],"customValues":[],"error":null},"D|^155873-80NameUSD":{"r":[["Vibra Energia"]],"a":["Companies!B762"]},"D|^41966-56NameUSD":{"r":[["Telefonica Brasil"]],"a":["Companies!B700"]},"D|^59325-40NameUSD":{"r":[["WEG"]],"a":["Companies!B777"]},"D|^43567-12NameUSD":{"r":[["Ultrapar Participacoes"]],"a":["Companies!B731"]},"D|^60415-39NameUSD":{"r":[["Lojas Renner"]],"a":["Companies!B513"]},"D|^59324-77NameUSD":{"r":[["JHSF Participacoes"]],"a":["Companies!B483"]},"D|^60401-17NameUSD":{"r":[["Fleury"]],"a":["Companies!B393"]},"D|^151782-49NameUSD":{"r":[["Veste"]],"a":["Companies!B759"]},"D|^164939-23NameUSD":{"r":[["Marisa Lojas"]],"a":["Companies!B528"]},"D|^43079-14NameUSD":{"r":[["Marfrig Global Foods"]],"a":["Companies!B527"]},"D|^163886-14NameUSD":{"r":[["Transmissora Alianca de Energia Eletrica"]],"a":["Companies!B721"]},"D|^165081-52NameUSD":{"r":[["Porto Seguro Capital"]],"a":["Companies!B618"]},"D|^165660-49NameUSD":{"r":[["Plascar Participações Industriais"]],"a":["Companies!B612"]},"D|^163288-27NameUSD":{"r":[["Wiz Solucoes e Corretagem de Seguros"]],"a":["Companies!B782"]},"D|^150480-19NameUSD":{"r":[["Wilson Sons"]],"a":["Companies!B781"]},"D|^43060-06HQ CountryUSD":{"r":[["Brazil"]],"a":["Companies!D211"]},"D|^454528-09HQ CountryUSD":{"r":[["Brazil"]],"a":["Companies!D324"]},"D|^159623-47HQ CountryUSD":{"r":[["Brazil"]],"a":["Companies!D448"]},"D|^59321-26HQ CountryUSD":{"r":[["Brazil"]],"a":["Companies!D245"]},"D|^58395-97HQ CountryUSD":{"r":[["Brazil"]],"a":["Companies!D219"]},"D|^59322-61HQ CountryUSD":{"r":[["Brazil"]],"a":["Companies!D203"]},"D|^156489-31HQ CountryUSD":{"r":[["Brazil"]],"a":["Companies!D212"]},"D|^164960-83HQ CountryUSD":{"r":[["Brazil"]],"a":["Companies!D400"]},"D|^12763-00HQ CountryUSD":{"r":[["Brazil"]],"a":["Companies!D368"]},"D|^52635-61HQ CountryUSD":{"r":[["Brazil"]],"a":["Companies!D297"]},"D|^148670-38HQ CountryUSD":{"r":[["Brazil"]],"a":["Companies!D345"]},"D|^54853-75HQ CountryUSD":{"r":[["Brazil"]],"a":["Companies!D373"]},"D|^54578-08HQ CountryUSD":{"r":[["Brazil"]],"a":["Companies!D371"]},"D|^100578-07HQ CountryUSD":{"r":[["Brazil"]],"a":["Companies!D232"]},"D|^59322-70HQ CountryUSD":{"r":[["Brazil"]],"a":["Companies!D206"]},"D|^88290-55HQ CountryUSD":{"r":[["Brazil"]],"a":["Companies!D231"]},"D|^266020-30NameUSD":{"id":75832,"description":null,"headerValues":[{"simpleDate":null,"value":"PBXLP_LimitReachedError","description":null}],"financialValues":[],"customValues":[],"error":null},"D|^231207-31NameUSD":{"id":75833,"description":null,"headerValues":[{"simpleDate":null,"value":"PBXLP_LimitReachedError","description":null}],"financialValues":[],"customValues":[],"error":null},"D|^41966-65NameUSD":{"id":75836,"description":null,"headerValues":[{"simpleDate":null,"value":"PBXLP_LimitReachedError","description":null}],"financialValues":[],"customValues":[],"error":null},"D|^155263-78NameUSD":{"id":75837,"description":null,"headerValues":[{"simpleDate":null,"value":"PBXLP_LimitReachedError","description":null}],"financialValues":[],"customValues":[],"error":null},"D|^99324-73HQ CountryUSD":{"id":75838,"description":null,"headerValues":[{"simpleDate":null,"value":"PBXLP_LimitReachedError","description":null}],"financialValues":[],"customValues":[],"error":null},"D|^531320-86NameUSD":{"id":75839,"description":null,"headerValues":[{"simpleDate":null,"value":"PBXLP_LimitReachedError","description":null}],"financialValues":[],"customValues":[],"error":null},"D|^160581-61HQ CountryUSD":{"id":75840,"description":null,"headerValues":[{"simpleDate":null,"value":"PBXLP_LimitReachedError","description":null}],"financialValues":[],"customValues":[],"error":null},"D|^489504-25NameUSD":{"id":75841,"description":null,"headerValues":[{"simpleDate":null,"value":"PBXLP_LimitReachedError","description":null}],"financialValues":[],"customValues":[],"error":null},"D|^231680-35HQ CountryUSD":{"id":75843,"description":null,"headerValues":[{"simpleDate":null,"value":"PBXLP_LimitReachedError","description":null}],"financialValues":[],"customValues":[],"error":null},"D|^165380-77HQ CountryUSD":{"id":75844,"description":null,"headerValues":[{"simpleDate":null,"value":"PBXLP_LimitReachedError","description":null}],"financialValues":[],"customValues":[],"error":null},"D|^158945-68NameUSD":{"id":75845,"description":null,"headerValues":[{"simpleDate":null,"value":"PBXLP_LimitReachedError","description":null}],"financialValues":[],"customValues":[],"error":null},"D|^501208-48NameUSD":{"id":75846,"description":null,"headerValues":[{"simpleDate":null,"value":"PBXLP_LimitReachedError","description":null}],"financialValues":[],"customValues":[],"error":null},"D|^438790-96NameUSD":{"id":75847,"description":null,"headerValues":[{"simpleDate":null,"value":"PBXLP_LimitReachedError","description":null}],"financialValues":[],"customValues":[],"error":null},"D|^230114-08HQ CountryUSD":{"id":75848,"description":null,"headerValues":[{"simpleDate":null,"value":"PBXLP_LimitReachedError","description":null}],"financialValues":[],"customValues":[],"error":null},"D|^462871-45HQ CountryUSD":{"id":75851,"description":null,"headerValues":[{"simpleDate":null,"value":"PBXLP_LimitReachedError","description":null}],"financialValues":[],"customValues":[],"error":null},"D|^466985-26HQ CountryUSD":{"id":75852,"description":null,"headerValues":[{"simpleDate":null,"value":"PBXLP_LimitReachedError","description":null}],"financialValues":[],"customValues":[],"error":null},"D|^97156-09HQ CountryUSD":{"id":75853,"description":null,"headerValues":[{"simpleDate":null,"value":"PBXLP_LimitReachedError","description":null}],"financialValues":[],"customValues":[],"error":null},"D|^135838-18HQ CountryUSD":{"id":75855,"description":null,"headerValues":[{"simpleDate":null,"value":"PBXLP_LimitReachedError","description":null}],"financialValues":[],"customValues":[],"error":null},"D|^234217-81HQ CountryUSD":{"id":75858,"description":null,"headerValues":[{"simpleDate":null,"value":"PBXLP_LimitReachedError","description":null}],"financialValues":[],"customValues":[],"error":null},"D|^513134-74HQ CountryUSD":{"id":75859,"description":null,"headerValues":[{"simpleDate":null,"value":"PBXLP_LimitReachedError","description":null}],"financialValues":[],"customValues":[],"error":null},"D|^98420-77HQ CountryUSD":{"id":75860,"description":null,"headerValues":[{"simpleDate":null,"value":"PBXLP_LimitReachedError","description":null}],"financialValues":[],"customValues":[],"error":null},"D|^126007-75HQ CountryUSD":{"id":75861,"description":null,"headerValues":[{"simpleDate":null,"value":"PBXLP_LimitReachedError","description":null}],"financialValues":[],"customValues":[],"error":null},"D|^121967-83NameUSD":{"id":75863,"description":null,"headerValues":[{"simpleDate":null,"value":"PBXLP_LimitReachedError","description":null}],"financialValues":[],"customValues":[],"error":null},"D|^13303-81NameUSD":{"id":75864,"description":null,"headerValues":[{"simpleDate":null,"value":"PBXLP_LimitReachedError","description":null}],"financialValues":[],"customValues":[],"error":null},"D|^41395-33NameUSD":{"id":75865,"description":null,"headerValues":[{"simpleDate":null,"value":"PBXLP_LimitReachedError","description":null}],"financialValues":[],"customValues":[],"error":null},"D|^168357-34HQ CountryUSD":{"id":75869,"description":null,"headerValues":[{"simpleDate":null,"value":"PBXLP_LimitReachedError","description":null}],"financialValues":[],"customValues":[],"error":null},"D|^439078-06NameUSD":{"id":75870,"description":null,"headerValues":[{"simpleDate":null,"value":"PBXLP_LimitReachedError","description":null}],"financialValues":[],"customValues":[],"error":null},"D|^495609-94NameUSD":{"id":75872,"description":null,"headerValues":[{"simpleDate":null,"value":"PBXLP_LimitReachedError","description":null}],"financialValues":[],"customValues":[],"error":null},"D|^162020-17NameUSD":{"id":75873,"description":null,"headerValues":[{"simpleDate":null,"value":"PBXLP_LimitReachedError","description":null}],"financialValues":[],"customValues":[],"error":null},"D|^267553-72HQ CountryUSD":{"id":75874,"description":null,"headerValues":[{"simpleDate":null,"value":"PBXLP_LimitReachedError","description":null}],"financialValues":[],"customValues":[],"error":null},"D|^498292-39NameUSD":{"id":75875,"description":null,"headerValues":[{"simpleDate":null,"value":"PBXLP_LimitReachedError","description":null}],"financialValues":[],"customValues":[],"error":null},"D|^61450-84NameUSD":{"id":75876,"description":null,"headerValues":[{"simpleDate":null,"value":"PBXLP_LimitReachedError","description":null}],"financialValues":[],"customValues":[],"error":null},"D|^166501-27NameUSD":{"id":75877,"description":null,"headerValues":[{"simpleDate":null,"value":"PBXLP_LimitReachedError","description":null}],"financialValues":[],"customValues":[],"error":null},"D|^40423-51HQ CountryUSD":{"id":75878,"description":null,"headerValues":[{"simpleDate":null,"value":"PBXLP_LimitReachedError","description":null}],"financialValues":[],"customValues":[],"error":null},"D|^158083-21HQ CountryUSD":{"id":75879,"description":null,"headerValues":[{"simpleDate":null,"value":"PBXLP_LimitReachedError","description":null}],"financialValues":[],"customValues":[],"error":null},"D|^59052-97NameUSD":{"id":75881,"description":null,"headerValues":[{"simpleDate":null,"value":"PBXLP_LimitReachedError","description":null}],"financialValues":[],"customValues":[],"error":null},"D|^266136-67NameUSD":{"id":75883,"description":null,"headerValues":[{"simpleDate":null,"value":"PBXLP_LimitReachedError","description":null}],"financialValues":[],"customValues":[],"error":null},"D|^125488-45NameUSD":{"id":75884,"description":null,"headerValues":[{"simpleDate":null,"value":"PBXLP_LimitReachedError","description":null}],"financialValues":[],"customValues":[],"error":null},"D|^267815-17NameUSD":{"id":75885,"description":null,"headerValues":[{"simpleDate":null,"value":"PBXLP_LimitReachedError","description":null}],"financialValues":[],"customValues":[],"error":null},"D|^158197-33NameUSD":{"id":75887,"description":null,"headerValues":[{"simpleDate":null,"value":"PBXLP_LimitReachedError","description":null}],"financialValues":[],"customValues":[],"error":null},"D|^156547-63NameUSD":{"id":75888,"description":null,"headerValues":[{"simpleDate":null,"value":"PBXLP_LimitReachedError","description":null}],"financialValues":[],"customValues":[],"error":null},"D|^226315-45HQ CountryUSD":{"id":75890,"description":null,"headerValues":[{"simpleDate":null,"value":"PBXLP_LimitReachedError","description":null}],"financialValues":[],"customValues":[],"error":null},"D|^51485-86NameUSD":{"id":75893,"description":null,"headerValues":[{"simpleDate":null,"value":"PBXLP_LimitReachedError","description":null}],"financialValues":[],"customValues":[],"error":null},"D|^124083-28NameUSD":{"id":75894,"description":null,"headerValues":[{"simpleDate":null,"value":"PBXLP_LimitReachedError","description":null}],"financialValues":[],"customValues":[],"error":null},"D|^164979-73HQ CountryUSD":{"id":75895,"description":null,"headerValues":[{"simpleDate":null,"value":"PBXLP_LimitReachedError","description":null}],"financialValues":[],"customValues":[],"error":null},"D|^161506-90HQ CountryUSD":{"id":75898,"description":null,"headerValues":[{"simpleDate":null,"value":"PBXLP_LimitReachedError","description":null}],"financialValues":[],"customValues":[],"error":null},"D|^233963-83NameUSD":{"id":75901,"description":null,"headerValues":[{"simpleDate":null,"value":"PBXLP_LimitReachedError","description":null}],"financialValues":[],"customValues":[],"error":null},"D|^592604-47HQ CountryUSD":{"id":75902,"description":null,"headerValues":[{"simpleDate":null,"value":"PBXLP_LimitReachedError","description":null}],"financialValues":[],"customValues":[],"error":null},"D|^542156-50HQ CountryUSD":{"id":75903,"description":null,"headerValues":[{"simpleDate":null,"value":"PBXLP_LimitReachedError","description":null}],"financialValues":[],"customValues":[],"error":null},"D|^327536-65HQ CountryUSD":{"id":75905,"description":null,"headerValues":[{"simpleDate":null,"value":"PBXLP_LimitReachedError","description":null}],"financialValues":[],"customValues":[],"error":null},"D|^512361-46HQ CountryUSD":{"id":75906,"description":null,"headerValues":[{"simpleDate":null,"value":"PBXLP_LimitReachedError","description":null}],"financialValues":[],"customValues":[],"error":null},"D|^151295-68NameUSD":{"id":75908,"description":null,"headerValues":[{"simpleDate":null,"value":"PBXLP_LimitReachedError","description":null}],"financialValues":[],"customValues":[],"error":null},"D|^454233-88NameUSD":{"id":75911,"description":null,"headerValues":[{"simpleDate":null,"value":"PBXLP_LimitReachedError","description":null}],"financialValues":[],"customValues":[],"error":null},"D|^433236-25NameUSD":{"id":75912,"description":null,"headerValues":[{"simpleDate":null,"value":"PBXLP_LimitReachedError","description":null}],"financialValues":[],"customValues":[],"error":null},"D|^462645-37NameUSD":{"id":75913,"description":null,"headerValues":[{"simpleDate":null,"value":"PBXLP_LimitReachedError","description":null}],"financialValues":[],"customValues":[],"error":null},"D|^163194-58NameUSD":{"id":75914,"description":null,"headerValues":[{"simpleDate":null,"value":"PBXLP_LimitReachedError","description":null}],"financialValues":[],"customValues":[],"error":null},"D|^342064-81NameUSD":{"id":79450,"description":null,"headerValues":[{"simpleDate":null,"value":"PBXLP_LimitReachedError","description":null}],"financialValues":[],"customValues":[],"error":null},"D|^151601-41NameUSD":{"id":75916,"description":null,"headerValues":[{"simpleDate":null,"value":"PBXLP_LimitReachedError","description":null}],"financialValues":[],"customValues":[],"error":null},"D|^110294-65NameUSD":{"id":75917,"description":null,"headerValues":[{"simpleDate":null,"value":"PBXLP_LimitReachedError","description":null}],"financialValues":[],"customValues":[],"error":null},"D|^160599-79HQ CountryUSD":{"id":75919,"description":null,"headerValues":[{"simpleDate":null,"value":"PBXLP_LimitReachedError","description":null}],"financialValues":[],"customValues":[],"error":null},"D|^165501-37NameUSD":{"id":75920,"description":null,"headerValues":[{"simpleDate":null,"value":"PBXLP_LimitReachedError","description":null}],"financialValues":[],"customValues":[],"error":null},"D|^61183-99NameUSD":{"id":75921,"description":null,"headerValues":[{"simpleDate":null,"value":"PBXLP_LimitReachedError","description":null}],"financialValues":[],"customValues":[],"error":null},"D|^459945-91NameUSD":{"id":75922,"description":null,"headerValues":[{"simpleDate":null,"value":"PBXLP_LimitReachedError","description":null}],"financialValues":[],"customValues":[],"error":null},"D|^231955-57HQ CountryUSD":{"id":75923,"description":null,"headerValues":[{"simpleDate":null,"value":"PBXLP_LimitReachedError","description":null}],"financialValues":[],"customValues":[],"error":null},"D|^165214-00HQ CountryUSD":{"id":75926,"description":null,"headerValues":[{"simpleDate":null,"value":"PBXLP_LimitReachedError","description":null}],"financialValues":[],"customValues":[],"error":null},"D|^164513-62NameUSD":{"id":75927,"description":null,"headerValues":[{"simpleDate":null,"value":"PBXLP_LimitReachedError","description":null}],"financialValues":[],"customValues":[],"error":null},"D|^277218-10NameUSD":{"id":75928,"description":null,"headerValues":[{"simpleDate":null,"value":"PBXLP_LimitReachedError","description":null}],"financialValues":[],"customValues":[],"error":null},"D|^60397-39HQ CountryUSD":{"id":75930,"description":null,"headerValues":[{"simpleDate":null,"value":"PBXLP_LimitReachedError","description":null}],"financialValues":[],"customValues":[],"error":null},"D|^599964-67NameUSD":{"r":[["Ventura Offshore"]],"a":["Companies!B755"]},"D|^343143-10NameUSD":{"r":[["Vasta Platform"]],"a":["Companies!B753"]},"D|^157816-72NameUSD":{"r":[["Stone Pagamentos"]],"a":["Companies!B679"]},"D|^41966-74NameUSD":{"r":[["Tim Participacoes"]],"a":["Companies!B711"]},"D|^233198-56NameUSD":{"r":[["Lavoro"]],"a":["Companies!B501"]},"D|^458086-15NameUSD":{"r":[["Simpar"]],"a":["Companies!B665"]},"D|^165421-63NameUSD":{"r":[["Tupy"]],"a":["Companies!B728"]},"D|^59322-25NameUSD":{"r":[["San Marino Ônibus e Implementos"]],"a":["Companies!B651"]},"D|^235006-48NameUSD":{"r":[["PetroRecôncavo"]],"a":["Companies!B607"]},"D|^55598-50NameUSD":{"r":[["Grupo SBF"]],"a":["Companies!B443"]},"D|^165681-01HQ CountryUSD":{"r":[["Brazil"]],"a":["Companies!D329"]},"D|^170222-59HQ CountryUSD":{"r":[["Brazil"]],"a":["Companies!D403"]},"D|^42357-52HQ CountryUSD":{"r":[["Brazil"]],"a":["Companies!D221"]},"D|^59323-42HQ CountryUSD":{"r":[["Brazil"]],"a":["Companies!D318"]},"D|^58275-82HQ CountryUSD":{"r":[["Brazil"]],"a":["Companies!D367"]},"D|^59323-60HQ CountryUSD":{"r":[["Brazil"]],"a":["Companies!D43"]},"D|^100582-12HQ CountryUSD":{"r":[["Brazil"]],"a":["Companies!D257"]},"D|^154773-82HQ CountryUSD":{"r":[["Brazil"]],"a":["Companies!D321"]},"D|^154222-84HQ CountryUSD":{"r":[["Brazil"]],"a":["Companies!D350"]},"D|^165667-51HQ CountryUSD":{"r":[["Brazil"]],"a":["Companies!D366"]},"D|^59325-04HQ CountryUSD":{"r":[["Brazil"]],"a":["Companies!D374"]},"D|^40839-85HQ CountryUSD":{"r":[["Brazil"]],"a":["Companies!D271"]},"D|^443161-27HQ CountryUSD":{"r":[["Brazil"]],"a":["Companies!D319"]},"D|^52631-02HQ CountryUSD":{"r":[["Brazil"]],"a":["Companies!D351"]},"D|^61790-50HQ CountryUSD":{"r":[["Brazil"]],"a":["Companies!D420"]},"D|^470960-11HQ CountryUSD":{"r":[["Brazil"]],"a":["Companies!D285"]},"D|^124958-35HQ CountryUSD":{"r":[["Brazil"]],"a":["Companies!D376"]},"D|^150914-71HQ CountryUSD":{"r":[["Brazil"]],"a":["Companies!D390"]},"D|^12403-27HQ CountryUSD":{"r":[["Brazil"]],"a":["Companies!D331"]},"D|^52102-36HQ CountryUSD":{"r":[["Brazil"]],"a":["Companies!D315"]},"D|^43055-92HQ CountryUSD":{"r":[["Brazil"]],"a":["Companies!D440"]},"D|^459723-88HQ CountryUSD":{"r":[["Brazil"]],"a":["Companies!D469"]},"D|^233198-56HQ CountryUSD":{"r":[["Brazil"]],"a":["Companies!D501"]},"D|^97782-40HQ CountryUSD":{"r":[["Brazil"]],"a":["Companies!D578"]},"D|^59325-13HQ CountryUSD":{"r":[["Brazil"]],"a":["Companies!D546"]},"D|^491864-77HQ CountryUSD":{"r":[["Brazil"]],"a":["Companies!D312"]},"D|^164693-62HQ CountryUSD":{"r":[["Brazil"]],"a":["Companies!D405"]},"D|^54692-29HQ CountryUSD":{"r":[["Brazil"]],"a":["Companies!D33"]},"D|^59321-35HQ CountryUSD":{"r":[["Brazil"]],"a":["Companies!D474"]},"D|^506670-31HQ CountryUSD":{"r":[["Brazil"]],"a":["Companies!D409"]},"D|^483987-52HQ CountryUSD":{"r":[["Brazil"]],"a":["Companies!D272"]},"D|^234526-60HQ CountryUSD":{"id":75932,"description":null,"headerValues":[{"simpleDate":null,"value":"PBXLP_LimitReachedError","description":null}],"financialValues":[],"customValues":[],"error":null},"D|^517564-09HQ CountryUSD":{"id":75933,"description":null,"headerValues":[{"simpleDate":null,"value":"PBXLP_LimitReachedError","description":null}],"financialValues":[],"customValues":[],"error":null},"D|^470615-23HQ CountryUSD":{"id":75935,"description":null,"headerValues":[{"simpleDate":null,"value":"PBXLP_LimitReachedError","description":null}],"financialValues":[],"customValues":[],"error":null},"D|^482696-29NameUSD":{"id":75939,"description":null,"headerValues":[{"simpleDate":null,"value":"PBXLP_LimitReachedError","description":null}],"financialValues":[],"customValues":[],"error":null},"D|^101472-04HQ CountryUSD":{"id":75942,"description":null,"headerValues":[{"simpleDate":null,"value":"PBXLP_LimitReachedError","description":null}],"financialValues":[],"customValues":[],"error":null},"D|^181457-56HQ CountryUSD":{"id":75943,"description":null,"headerValues":[{"simpleDate":null,"value":"PBXLP_LimitReachedError","description":null}],"financialValues":[],"customValues":[],"error":null},"D|^149856-85HQ CountryUSD":{"id":75944,"description":null,"headerValues":[{"simpleDate":null,"value":"PBXLP_LimitReachedError","description":null}],"financialValues":[],"customValues":[],"error":null},"D|^60835-78NameUSD":{"id":75946,"description":null,"headerValues":[{"simpleDate":null,"value":"PBXLP_LimitReachedError","description":null}],"financialValues":[],"customValues":[],"error":null},"D|^528834-97HQ CountryUSD":{"id":75949,"description":null,"headerValues":[{"simpleDate":null,"value":"PBXLP_LimitReachedError","description":null}],"financialValues":[],"customValues":[],"error":null},"D|^700627-78HQ CountryUSD":{"id":75951,"description":null,"headerValues":[{"simpleDate":null,"value":"PBXLP_LimitReachedError","description":null}],"financialValues":[],"customValues":[],"error":null},"D|^169699-78NameUSD":{"id":75957,"description":null,"headerValues":[{"simpleDate":null,"value":"PBXLP_LimitReachedError","description":null}],"financialValues":[],"customValues":[],"error":null},"D|^234634-42NameUSD":{"id":75958,"description":null,"headerValues":[{"simpleDate":null,"value":"PBXLP_LimitReachedError","description":null}],"financialValues":[],"customValues":[],"error":null},"D|^544304-98NameUSD":{"id":75959,"description":null,"headerValues":[{"simpleDate":null,"value":"PBXLP_LimitReachedError","description":null}],"financialValues":[],"customValues":[],"error":null},"D|^517065-76HQ CountryUSD":{"id":75960,"description":null,"headerValues":[{"simpleDate":null,"value":"PBXLP_LimitReachedError","description":null}],"financialValues":[],"customValues":[],"error":null},"D|^170583-22NameUSD":{"id":75962,"description":null,"headerValues":[{"simpleDate":null,"value":"PBXLP_LimitReachedError","description":null}],"financialValues":[],"customValues":[],"error":null},"D|^62040-43NameUSD":{"id":75963,"description":null,"headerValues":[{"simpleDate":null,"value":"PBXLP_LimitReachedError","description":null}],"financialValues":[],"customValues":[],"error":null},"D|^182328-04NameUSD":{"id":75965,"description":null,"headerValues":[{"simpleDate":null,"value":"PBXLP_LimitReachedError","description":null}],"financialValues":[],"customValues":[],"error":null},"D|^151782-40HQ CountryUSD":{"id":75966,"description":null,"headerValues":[{"simpleDate":null,"value":"PBXLP_LimitReachedError","description":null}],"financialValues":[],"customValues":[],"error":null},"D|^103477-96NameUSD":{"id":75967,"description":null,"headerValues":[{"simpleDate":null,"value":"PBXLP_LimitReachedError","description":null}],"financialValues":[],"customValues":[],"error":null},"D|^60112-81HQ CountryUSD":{"id":75968,"description":null,"headerValues":[{"simpleDate":null,"value":"PBXLP_LimitReachedError","description":null}],"financialValues":[],"customValues":[],"error":null},"D|^166012-75HQ CountryUSD":{"id":75970,"description":null,"headerValues":[{"simpleDate":null,"value":"PBXLP_LimitReachedError","description":null}],"financialValues":[],"customValues":[],"error":null},"D|^157704-49HQ CountryUSD":{"id":75971,"description":null,"headerValues":[{"simpleDate":null,"value":"PBXLP_LimitReachedError","description":null}],"financialValues":[],"customValues":[],"error":null},"D|^152826-49NameUSD":{"id":75973,"description":null,"headerValues":[{"simpleDate":null,"value":"PBXLP_LimitReachedError","description":null}],"financialValues":[],"customValues":[],"error":null},"D|^491467-51HQ CountryUSD":{"id":75974,"description":null,"headerValues":[{"simpleDate":null,"value":"PBXLP_LimitReachedError","description":null}],"financialValues":[],"customValues":[],"error":null},"D|^157708-54HQ CountryUSD":{"id":75975,"description":null,"headerValues":[{"simpleDate":null,"value":"PBXLP_LimitReachedError","description":null}],"financialValues":[],"customValues":[],"error":null},"D|^158454-19HQ CountryUSD":{"id":75977,"description":null,"headerValues":[{"simpleDate":null,"value":"PBXLP_LimitReachedError","description":null}],"financialValues":[],"customValues":[],"error":null},"D|^63866-08HQ CountryUSD":{"id":75978,"description":null,"headerValues":[{"simpleDate":null,"value":"PBXLP_LimitReachedError","description":null}],"financialValues":[],"customValues":[],"error":null},"D|^25381-27HQ CountryUSD":{"id":75981,"description":null,"headerValues":[{"simpleDate":null,"value":"PBXLP_LimitReachedError","description":null}],"financialValues":[],"customValues":[],"error":null},"D|^165076-57NameUSD":{"id":75983,"description":null,"headerValues":[{"simpleDate":null,"value":"PBXLP_LimitReachedError","description":null}],"financialValues":[],"customValues":[],"error":null},"D|^442222-03HQ CountryUSD":{"id":75984,"description":null,"headerValues":[{"simpleDate":null,"value":"PBXLP_LimitReachedError","description":null}],"financialValues":[],"customValues":[],"error":null},"D|^125301-70HQ CountryUSD":{"id":75986,"description":null,"headerValues":[{"simpleDate":null,"value":"PBXLP_LimitReachedError","description":null}],"financialValues":[],"customValues":[],"error":null},"D|^164452-78HQ CountryUSD":{"id":75987,"description":null,"headerValues":[{"simpleDate":null,"value":"PBXLP_LimitReachedError","description":null}],"financialValues":[],"customValues":[],"error":null},"D|^53945-38NameUSD":{"id":75989,"description":null,"headerValues":[{"simpleDate":null,"value":"PBXLP_LimitReachedError","description":null}],"financialValues":[],"customValues":[],"error":null},"D|^434180-44HQ CountryUSD":{"id":75991,"description":null,"headerValues":[{"simpleDate":null,"value":"PBXLP_LimitReachedError","description":null}],"financialValues":[],"customValues":[],"error":null},"D|^342018-73NameUSD":{"id":75992,"description":null,"headerValues":[{"simpleDate":null,"value":"PBXLP_LimitReachedError","description":null}],"financialValues":[],"customValues":[],"error":null},"D|^628175-44HQ CountryUSD":{"id":75993,"description":null,"headerValues":[{"simpleDate":null,"value":"PBXLP_LimitReachedError","description":null}],"financialValues":[],"customValues":[],"error":null},"D|^157239-46HQ CountryUSD":{"id":75995,"description":null,"headerValues":[{"simpleDate":null,"value":"PBXLP_LimitReachedError","description":null}],"financialValues":[],"customValues":[],"error":null},"D|^161656-30HQ CountryUSD":{"id":75999,"description":null,"headerValues":[{"simpleDate":null,"value":"PBXLP_LimitReachedError","description":null}],"financialValues":[],"customValues":[],"error":null},"D|^434772-01HQ CountryUSD":{"id":76000,"description":null,"headerValues":[{"simpleDate":null,"value":"PBXLP_</t>
  </si>
  <si>
    <t>LimitReachedError","description":null}],"financialValues":[],"customValues":[],"error":null},"D|^182343-88HQ CountryUSD":{"id":76002,"description":null,"headerValues":[{"simpleDate":null,"value":"PBXLP_LimitReachedError","description":null}],"financialValues":[],"customValues":[],"error":null},"D|^463214-44NameUSD":{"id":76004,"description":null,"headerValues":[{"simpleDate":null,"value":"PBXLP_LimitReachedError","description":null}],"financialValues":[],"customValues":[],"error":null},"D|^170892-37NameUSD":{"id":76006,"description":null,"headerValues":[{"simpleDate":null,"value":"PBXLP_LimitReachedError","description":null}],"financialValues":[],"customValues":[],"error":null},"D|^41514-76HQ CountryUSD":{"id":76007,"description":null,"headerValues":[{"simpleDate":null,"value":"PBXLP_LimitReachedError","description":null}],"financialValues":[],"customValues":[],"error":null},"D|^52938-91NameUSD":{"id":76010,"description":null,"headerValues":[{"simpleDate":null,"value":"PBXLP_LimitReachedError","description":null}],"financialValues":[],"customValues":[],"error":null},"D|^597106-09HQ CountryUSD":{"id":76011,"description":null,"headerValues":[{"simpleDate":null,"value":"PBXLP_LimitReachedError","description":null}],"financialValues":[],"customValues":[],"error":null},"D|^160990-03NameUSD":{"id":76013,"description":null,"headerValues":[{"simpleDate":null,"value":"PBXLP_LimitReachedError","description":null}],"financialValues":[],"customValues":[],"error":null},"D|^183223-45HQ CountryUSD":{"id":76014,"description":null,"headerValues":[{"simpleDate":null,"value":"PBXLP_LimitReachedError","description":null}],"financialValues":[],"customValues":[],"error":null},"D|^65420-20NameUSD":{"id":76015,"description":null,"headerValues":[{"simpleDate":null,"value":"PBXLP_LimitReachedError","description":null}],"financialValues":[],"customValues":[],"error":null},"D|^50913-10HQ CountryUSD":{"id":76016,"description":null,"headerValues":[{"simpleDate":null,"value":"PBXLP_LimitReachedError","description":null}],"financialValues":[],"customValues":[],"error":null},"D|^180935-38NameUSD":{"id":76017,"description":null,"headerValues":[{"simpleDate":null,"value":"PBXLP_LimitReachedError","description":null}],"financialValues":[],"customValues":[],"error":null},"D|^164937-79HQ CountryUSD":{"id":76019,"description":null,"headerValues":[{"simpleDate":null,"value":"PBXLP_LimitReachedError","description":null}],"financialValues":[],"customValues":[],"error":null},"D|^168301-72HQ CountryUSD":{"id":76021,"description":null,"headerValues":[{"simpleDate":null,"value":"PBXLP_LimitReachedError","description":null}],"financialValues":[],"customValues":[],"error":null},"D|^772806-52HQ CountryUSD":{"id":76023,"description":null,"headerValues":[{"simpleDate":null,"value":"PBXLP_LimitReachedError","description":null}],"financialValues":[],"customValues":[],"error":null},"D|^461790-37HQ CountryUSD":{"id":76024,"description":null,"headerValues":[{"simpleDate":null,"value":"PBXLP_LimitReachedError","description":null}],"financialValues":[],"customValues":[],"error":null},"D|^497945-26NameUSD":{"id":76025,"description":null,"headerValues":[{"simpleDate":null,"value":"PBXLP_LimitReachedError","description":null}],"financialValues":[],"customValues":[],"error":null},"D|^61647-40HQ CountryUSD":{"id":76027,"description":null,"headerValues":[{"simpleDate":null,"value":"PBXLP_LimitReachedError","description":null}],"financialValues":[],"customValues":[],"error":null},"D|^122174-74NameUSD":{"id":76029,"description":null,"headerValues":[{"simpleDate":null,"value":"PBXLP_LimitReachedError","description":null}],"financialValues":[],"customValues":[],"error":null},"D|^483083-38HQ CountryUSD":{"id":76030,"description":null,"headerValues":[{"simpleDate":null,"value":"PBXLP_LimitReachedError","description":null}],"financialValues":[],"customValues":[],"error":null},"D|^62160-94HQ CountryUSD":{"id":76031,"description":null,"headerValues":[{"simpleDate":null,"value":"PBXLP_LimitReachedError","description":null}],"financialValues":[],"customValues":[],"error":null},"F|^99223-66Business RevenueTTM07/07/2025USD":{"id":79233,"description":null,"headerValues":[],"financialValues":[],"customValues":[],"error":null},"F|^163332-01EBITDATTM07/07/2025USD":{"id":79272,"description":null,"headerValues":[],"financialValues":[],"customValues":[],"error":null},"D|^164942-83WebsiteUSD":{"r":[["www.abcbrasil.com.br"]],"a":["Companies!E170"]},"D|^235525-24WebsiteUSD":{"r":[["www.ambipar.com"]],"a":["Companies!E142"]},"D|^153187-03WebsiteUSD":{"r":[["www.ampla.com"]],"a":["Companies!E146"]},"D|^489049-84WebsiteUSD":{"id":79251,"description":null,"headerValues":[{"simpleDate":null,"value":"","description":null}],"financialValues":[],"customValues":[],"error":null},"D|^62179-57WebsiteUSD":{"r":[["www.bbseguridaderi.com.br"]],"a":["Companies!E187"]},"D|^114010-39WebsiteUSD":{"r":[["novo.brb.com.br"]],"a":["Companies!E175"]},"D|^157075-75WebsiteUSD":{"id":79263,"description":null,"headerValues":[{"simpleDate":null,"value":"","description":null}],"financialValues":[],"customValues":[],"error":null},"D|^163332-01WebsiteUSD":{"r":[["www.bancobmg.com.br"]],"a":["Companies!E171"]},"D|^182478-97WebsiteUSD":{"id":79266,"description":null,"headerValues":[{"simpleDate":null,"value":"","description":null}],"financialValues":[],"customValues":[],"error":null},"D|^163970-83WebsiteUSD":{"r":[["ri.azzas2154.com.br"]],"a":["Companies!E166"]},"D|^59322-52WebsiteUSD":{"r":[["www.bb.com.br"]],"a":["Companies!E176"]},"D|^494510-50WebsiteUSD":{"r":[["www.aurenenergia.com.br"]],"a":["Companies!E160"]},"D|^438778-81WebsiteUSD":{"r":[["www.agribrasil.net"]],"a":["Companies!E120"]},"D|^59889-88WebsiteUSD":{"r":[["www.animaeducacao.com.br"]],"a":["Companies!E150"]},"D|^59087-35WebsiteUSD":{"r":[["www.allianca.com"]],"a":["Companies!E133"]},"D|^111171-88WebsiteUSD":{"r":[["www.ambev.com.br"]],"a":["Companies!E140"]},"D|^165661-12WebsiteUSD":{"r":[["www.bancoamazonia.com.br"]],"a":["Companies!E190"]},"D|^164969-38Employees CountUSD":{"id":79241,"description":null,"headerValues":[{"simpleDate":null,"value":"","description":null}],"financialValues":[],"customValues":[],"error":null},"D|^153187-03Employees CountUSD":{"r":[[1972]],"a":["Companies!I146"]},"D|^41512-96HQ CountryUSD":{"r":[["Brazil"]],"a":["Companies!D182"]},"D|^489049-84HQ CountryUSD":{"r":[["Brazil"]],"a":["Companies!D112"]},"D|^62179-57HQ CountryUSD":{"r":[["Brazil"]],"a":["Companies!D187"]},"D|^153187-03HQ CountryUSD":{"r":[["Brazil"]],"a":["Companies!D146"]},"D|^111171-88HQ CountryUSD":{"r":[["Brazil"]],"a":["Companies!D140"]},"D|^165834-19HQ CountryUSD":{"r":[["Brazil"]],"a":["Companies!D138"]},"D|^165835-27HQ CountryUSD":{"r":[["Brazil"]],"a":["Companies!D132"]},"D|^59322-52HQ CountryUSD":{"r":[["Brazil"]],"a":["Companies!D176"]},"D|^43072-66HQ CountryUSD":{"r":[["Brazil"]],"a":["Companies!D181"]},"D|^165660-67HQ CountryUSD":{"r":[["Brazil"]],"a":["Companies!D191"]},"D|^59087-35HQ CountryUSD":{"r":[["Brazil"]],"a":["Companies!D133"]},"D|^59889-88HQ CountryUSD":{"r":[["Brazil"]],"a":["Companies!D150"]},"D|^59003-38HQ CountryUSD":{"r":[["Brazil"]],"a":["Companies!D178"]},"D|^165348-73HQ CountryUSD":{"r":[["Brazil"]],"a":["Companies!D183"]},"D|^438778-81HQ CountryUSD":{"r":[["Brazil"]],"a":["Companies!D120"]},"D|^163970-83HQ CountryUSD":{"r":[["Brazil"]],"a":["Companies!D166"]},"D|^267905-53HQ CountryUSD":{"r":[["Brazil"]],"a":["Companies!D179"]},"D|^229790-80WebsiteUSD":{"id":79238,"description":null,"headerValues":[{"simpleDate":null,"value":"PBXLP_LimitReachedError","description":null}],"financialValues":[],"customValues":[],"error":null},"D|^59322-16WebsiteUSD":{"id":79239,"description":null,"headerValues":[{"simpleDate":null,"value":"PBXLP_LimitReachedError","description":null}],"financialValues":[],"customValues":[],"error":null},"D|^100704-16WebsiteUSD":{"id":79240,"description":null,"headerValues":[{"simpleDate":null,"value":"PBXLP_LimitReachedError","description":null}],"financialValues":[],"customValues":[],"error":null},"D|^416652-13WebsiteUSD":{"id":79242,"description":null,"headerValues":[{"simpleDate":null,"value":"PBXLP_LimitReachedError","description":null}],"financialValues":[],"customValues":[],"error":null},"D|^128463-40WebsiteUSD":{"id":79243,"description":null,"headerValues":[{"simpleDate":null,"value":"PBXLP_LimitReachedError","description":null}],"financialValues":[],"customValues":[],"error":null},"D|^161334-37HQ CountryUSD":{"id":79244,"description":null,"headerValues":[{"simpleDate":null,"value":"PBXLP_LimitReachedError","description":null}],"financialValues":[],"customValues":[],"error":null},"D|^482051-71WebsiteUSD":{"id":79245,"description":null,"headerValues":[{"simpleDate":null,"value":"PBXLP_LimitReachedError","description":null}],"financialValues":[],"customValues":[],"error":null},"D|^223522-75WebsiteUSD":{"id":79246,"description":null,"headerValues":[{"simpleDate":null,"value":"PBXLP_LimitReachedError","description":null}],"financialValues":[],"customValues":[],"error":null},"D|^234031-96WebsiteUSD":{"id":79247,"description":null,"headerValues":[{"simpleDate":null,"value":"PBXLP_LimitReachedError","description":null}],"financialValues":[],"customValues":[],"error":null},"D|^59321-71HQ CountryUSD":{"id":79248,"description":null,"headerValues":[{"simpleDate":null,"value":"PBXLP_LimitReachedError","description":null}],"financialValues":[],"customValues":[],"error":null},"D|^438967-36WebsiteUSD":{"id":79249,"description":null,"headerValues":[{"simpleDate":null,"value":"PBXLP_LimitReachedError","description":null}],"financialValues":[],"customValues":[],"error":null},"D|^119625-22WebsiteUSD":{"id":79250,"description":null,"headerValues":[{"simpleDate":null,"value":"PBXLP_LimitReachedError","description":null}],"financialValues":[],"customValues":[],"error":null},"D|^59320-90HQ CountryUSD":{"id":79252,"description":null,"headerValues":[{"simpleDate":null,"value":"PBXLP_LimitReachedError","description":null}],"financialValues":[],"customValues":[],"error":null},"D|^597319-93HQ CountryUSD":{"id":79253,"description":null,"headerValues":[{"simpleDate":null,"value":"PBXLP_LimitReachedError","description":null}],"financialValues":[],"customValues":[],"error":null},"D|^158076-55WebsiteUSD":{"id":79254,"description":null,"headerValues":[{"simpleDate":null,"value":"PBXLP_LimitReachedError","description":null}],"financialValues":[],"customValues":[],"error":null},"D|^160984-09WebsiteUSD":{"id":79257,"description":null,"headerValues":[{"simpleDate":null,"value":"PBXLP_LimitReachedError","description":null}],"financialValues":[],"customValues":[],"error":null},"D|^184090-78HQ CountryUSD":{"id":79260,"description":null,"headerValues":[{"simpleDate":null,"value":"PBXLP_LimitReachedError","description":null}],"financialValues":[],"customValues":[],"error":null},"D|^433738-63WebsiteUSD":{"id":79262,"description":null,"headerValues":[{"simpleDate":null,"value":"PBXLP_LimitReachedError","description":null}],"financialValues":[],"customValues":[],"error":null},"D|^158894-29HQ CountryUSD":{"id":79264,"description":null,"headerValues":[{"simpleDate":null,"value":"PBXLP_LimitReachedError","description":null}],"financialValues":[],"customValues":[],"error":null},"D|^226881-28HQ CountryUSD":{"id":79267,"description":null,"headerValues":[{"simpleDate":null,"value":"PBXLP_LimitReachedError","description":null}],"financialValues":[],"customValues":[],"error":null},"D|^14186-08HQ CountryUSD":{"id":79268,"description":null,"headerValues":[{"simpleDate":null,"value":"PBXLP_LimitReachedError","description":null}],"financialValues":[],"customValues":[],"error":null},"D|^55934-02HQ CountryUSD":{"id":79270,"description":null,"headerValues":[{"simpleDate":null,"value":"PBXLP_LimitReachedError","description":null}],"financialValues":[],"customValues":[],"error":null},"D|^229790-80HQ CountryUSD":{"id":79271,"description":null,"headerValues":[{"simpleDate":null,"value":"PBXLP_LimitReachedError","description":null}],"financialValues":[],"customValues":[],"error":null},"D|^462050-20HQ CountryUSD":{"id":79273,"description":null,"headerValues":[{"simpleDate":null,"value":"PBXLP_LimitReachedError","description":null}],"financialValues":[],"customValues":[],"error":null},"D|^597319-93WebsiteUSD":{"id":79274,"description":null,"headerValues":[{"simpleDate":null,"value":"PBXLP_LimitReachedError","description":null}],"financialValues":[],"customValues":[],"error":null},"D|^462050-20WebsiteUSD":{"id":79275,"description":null,"headerValues":[{"simpleDate":null,"value":"PBXLP_LimitReachedError","description":null}],"financialValues":[],"customValues":[],"error":null},"D|^60223-51HQ CountryUSD":{"id":79276,"description":null,"headerValues":[{"simpleDate":null,"value":"PBXLP_LimitReachedError","description":null}],"financialValues":[],"customValues":[],"error":null},"D|^64799-38WebsiteUSD":{"id":79280,"description":null,"headerValues":[{"simpleDate":null,"value":"PBXLP_LimitReachedError","description":null}],"financialValues":[],"customValues":[],"error":null},"D|^14185-90HQ CountryUSD":{"id":79281,"description":null,"headerValues":[{"simpleDate":null,"value":"PBXLP_LimitReachedError","description":null}],"financialValues":[],"customValues":[],"error":null},"D|^65163-88HQ CountryUSD":{"id":79284,"description":null,"headerValues":[{"simpleDate":null,"value":"PBXLP_LimitReachedError","description":null}],"financialValues":[],"customValues":[],"error":null},"D|^99223-66HQ CountryUSD":{"id":79285,"description":null,"headerValues":[{"simpleDate":null,"value":"PBXLP_LimitReachedError","description":null}],"financialValues":[],"customValues":[],"error":null},"D|^59320-90WebsiteUSD":{"id":79286,"description":null,"headerValues":[{"simpleDate":null,"value":"PBXLP_LimitReachedError","description":null}],"financialValues":[],"customValues":[],"error":null},"D|^160984-09HQ CountryUSD":{"id":79288,"description":null,"headerValues":[{"simpleDate":null,"value":"PBXLP_LimitReachedError","description":null}],"financialValues":[],"customValues":[],"error":null},"D|^61237-00HQ CountryUSD":{"id":79289,"description":null,"headerValues":[{"simpleDate":null,"value":"PBXLP_LimitReachedError","description":null}],"financialValues":[],"customValues":[],"error":null},"D|^510285-43HQ CountryUSD":{"id":79291,"description":null,"headerValues":[{"simpleDate":null,"value":"PBXLP_LimitReachedError","description":null}],"financialValues":[],"customValues":[],"error":null},"D|^593127-19WebsiteUSD":{"id":79294,"description":null,"headerValues":[{"simpleDate":null,"value":"PBXLP_LimitReachedError","description":null}],"financialValues":[],"customValues":[],"error":null},"D|^165860-02WebsiteUSD":{"id":79295,"description":null,"headerValues":[{"simpleDate":null,"value":"PBXLP_LimitReachedError","description":null}],"financialValues":[],"customValues":[],"error":null},"D|^98777-26WebsiteUSD":{"id":79296,"description":null,"headerValues":[{"simpleDate":null,"value":"PBXLP_LimitReachedError","description":null}],"financialValues":[],"customValues":[],"error":null},"D|^505061-92NameUSD":{"id":79297,"description":null,"headerValues":[{"simpleDate":null,"value":"PBXLP_LimitReachedError","description":null}],"financialValues":[],"customValues":[],"error":null},"D|^462290-41WebsiteUSD":{"id":79298,"description":null,"headerValues":[{"simpleDate":null,"value":"PBXLP_LimitReachedError","description":null}],"financialValues":[],"customValues":[],"error":null},"D|^471201-49HQ CountryUSD":{"id":79299,"description":null,"headerValues":[{"simpleDate":null,"value":"PBXLP_LimitReachedError","description":null}],"financialValues":[],"customValues":[],"error":null},"D|^530460-37WebsiteUSD":{"id":79300,"description":null,"headerValues":[{"simpleDate":null,"value":"PBXLP_LimitReachedError","description":null}],"financialValues":[],"customValues":[],"error":null},"D|^13458-61WebsiteUSD":{"id":79301,"description":null,"headerValues":[{"simpleDate":null,"value":"PBXLP_LimitReachedError","description":null}],"financialValues":[],"customValues":[],"error":null},"D|^60223-51WebsiteUSD":{"id":79302,"description":null,"headerValues":[{"simpleDate":null,"value":"PBXLP_LimitReachedError","description":null}],"financialValues":[],"customValues":[],"error":null},"D|^433826-47HQ CountryUSD":{"id":79305,"description":null,"headerValues":[{"simpleDate":null,"value":"PBXLP_LimitReachedError","description":null}],"financialValues":[],"customValues":[],"error":null},"D|^463167-37NameUSD":{"id":79306,"description":null,"headerValues":[{"simpleDate":null,"value":"PBXLP_LimitReachedError","description":null}],"financialValues":[],"customValues":[],"error":null},"D|^59325-22WebsiteUSD":{"id":79307,"description":null,"headerValues":[{"simpleDate":null,"value":"PBXLP_LimitReachedError","description":null}],"financialValues":[],"customValues":[],"error":null},"D|^158894-29WebsiteUSD":{"id":79309,"description":null,"headerValues":[{"simpleDate":null,"value":"PBXLP_LimitReachedError","description":null}],"financialValues":[],"customValues":[],"error":null},"D|^56903-95WebsiteUSD":{"id":79310,"description":null,"headerValues":[{"simpleDate":null,"value":"PBXLP_LimitReachedError","description":null}],"financialValues":[],"customValues":[],"error":null},"D|^187025-86WebsiteUSD":{"id":79311,"description":null,"headerValues":[{"simpleDate":null,"value":"PBXLP_LimitReachedError","description":null}],"financialValues":[],"customValues":[],"error":null},"D|^466023-34HQ CountryUSD":{"id":79313,"description":null,"headerValues":[{"simpleDate":null,"value":"PBXLP_LimitReachedError","description":null}],"financialValues":[],"customValues":[],"error":null},"D|^59268-52WebsiteUSD":{"id":79314,"description":null,"headerValues":[{"simpleDate":null,"value":"PBXLP_LimitReachedError","description":null}],"financialValues":[],"customValues":[],"error":null},"D|^608260-60WebsiteUSD":{"id":79315,"description":null,"headerValues":[{"simpleDate":null,"value":"PBXLP_LimitReachedError","description":null}],"financialValues":[],"customValues":[],"error":null},"D|^56903-95HQ CountryUSD":{"id":79316,"description":null,"headerValues":[{"simpleDate":null,"value":"PBXLP_LimitReachedError","description":null}],"financialValues":[],"customValues":[],"error":null},"D|^163356-58HQ CountryUSD":{"id":79318,"description":null,"headerValues":[{"simpleDate":null,"value":"PBXLP_LimitReachedError","description":null}],"financialValues":[],"customValues":[],"error":null},"D|^436487-86NameUSD":{"id":79319,"description":null,"headerValues":[{"simpleDate":null,"value":"PBXLP_LimitReachedError","description":null}],"financialValues":[],"customValues":[],"error":null},"D|^433738-63NameUSD":{"id":79321,"description":null,"headerValues":[{"simpleDate":null,"value":"PBXLP_LimitReachedError","description":null}],"financialValues":[],"customValues":[],"error":null},"D|^226881-28WebsiteUSD":{"id":79322,"description":null,"headerValues":[{"simpleDate":null,"value":"PBXLP_LimitReachedError","description":null}],"financialValues":[],"customValues":[],"error":null},"D|^436487-86HQ CountryUSD":{"id":79324,"description":null,"headerValues":[{"simpleDate":null,"value":"PBXLP_LimitReachedError","description":null}],"financialValues":[],"customValues":[],"error":null},"D|^151005-88WebsiteUSD":{"id":79326,"description":null,"headerValues":[{"simpleDate":null,"value":"PBXLP_LimitReachedError","description":null}],"financialValues":[],"customValues":[],"error":null},"D|^107799-94HQ CountryUSD":{"id":79327,"description":null,"headerValues":[{"simpleDate":null,"value":"PBXLP_LimitReachedError","description":null}],"financialValues":[],"customValues":[],"error":null},"D|^471065-32NameUSD":{"id":79331,"description":null,"headerValues":[{"simpleDate":null,"value":"PBXLP_LimitReachedError","description":null}],"financialValues":[],"customValues":[],"error":null},"D|^753185-08WebsiteUSD":{"id":76342,"description":null,"headerValues":[{"simpleDate":null,"value":"","description":null}],"financialValues":[],"customValues":[],"error":null},"D|^61408-00WebsiteUSD":{"r":[["www.cemar-ma.com.br"]],"a":["Companies!E280"]},"D|^156489-31WebsiteUSD":{"r":[["www.brastec-group.com"]],"a":["Companies!E212"]},"D|^186770-89WebsiteUSD":{"r":[["www.blau.com"]],"a":["Companies!E201"]},"D|^52635-61WebsiteUSD":{"r":[["www.copel.com"]],"a":["Companies!E297"]},"D|^51001-84WebsiteUSD":{"r":[["www.locaweb.com.br"]],"a":["Companies!E509"]},"D|^182488-69NameUSD":{"r":[["Rodobens"]],"a":["Companies!B642"]},"D|^62311-60HQ CountryUSD":{"r":[["Brazil"]],"a":["Companies!D670"]},"D|^10423-81HQ CountryUSD":{"r":[["Brazil"]],"a":["Companies!D480"]},"D|^60401-17HQ CountryUSD":{"r":[["Brazil"]],"a":["Companies!D393"]},"D|^165013-12HQ CountryUSD":{"r":[["Brazil"]],"a":["Companies!D485"]},"D|^164952-19HQ CountryUSD":{"r":[["Brazil"]],"a":["Companies!D562"]},"D|^182488-69HQ CountryUSD":{"r":[["Brazil"]],"a":["Companies!D642"]},"D|^165584-98HQ CountryUSD":{"r":[["Brazil"]],"a":["Companies!D392"]},"D|^165421-63HQ CountryUSD":{"r":[["Brazil"]],"a":["Companies!D728"]},"D|^14185-99HQ CountryUSD":{"r":[["Brazil"]],"a":["Companies!D521"]},"D|^61650-10HQ CountryUSD":{"r":[["Brazil"]],"a":["Companies!D477"]},"D|^151782-49HQ CountryUSD":{"r":[["Brazil"]],"a":["Companies!D759"]},"D|^59325-49HQ CountryUSD":{"r":[["Brazil"]],"a":["Companies!D486"]},"D|^66339-91HQ CountryUSD":{"r":[["Brazil"]],"a":["Companies!D360"]},"D|^51001-84HQ CountryUSD":{"r":[["Brazil"]],"a":["Companies!D509"]},"D|^157816-72HQ CountryUSD":{"r":[["Brazil"]],"a":["Companies!D679"]},"D|^165660-49HQ CountryUSD":{"r":[["Brazil"]],"a":["Companies!D612"]},"D|^62041-24HQ CountryUSD":{"r":[["Brazil"]],"a":["Companies!D386"]},"D|^467250-94HQ CountryUSD":{"r":[["Brazil"]],"a":["Companies!D723"]},"D|^57080-35HQ CountryUSD":{"r":[["Brazil"]],"a":["Companies!D543"]},"D|^159628-42HQ CountryUSD":{"r":[["Brazil"]],"a":["Companies!D451"]},"D|^235006-48HQ CountryUSD":{"r":[["Brazil"]],"a":["Companies!D607"]},"D|^165663-37HQ CountryUSD":{"r":[["Brazil"]],"a":["Companies!D541"]},"D|^264458-98HQ CountryUSD":{"r":[["Brazil"]],"a":["Companies!D620"]},"D|^229196-62HQ CountryUSD":{"r":[["Brazil"]],"a":["Companies!D582"]},"D|^466985-71HQ CountryUSD":{"id":76334,"description":null,"headerValues":[{"simpleDate":null,"value":"PBXLP_LimitReachedError","description":null}],"financialValues":[],"customValues":[],"error":null},"D|^228760-30NameUSD":{"id":76335,"description":null,"headerValues":[{"simpleDate":null,"value":"PBXLP_LimitReachedError","description":null}],"financialValues":[],"customValues":[],"error":null},"D|^553099-51HQ CountryUSD":{"id":76336,"description":null,"headerValues":[{"simpleDate":null,"value":"PBXLP_LimitReachedError","description":null}],"financialValues":[],"customValues":[],"error":null},"D|^327536-65WebsiteUSD":{"id":76339,"description":null,"headerValues":[{"simpleDate":null,"value":"PBXLP_LimitReachedError","description":null}],"financialValues":[],"customValues":[],"error":null},"D|^62039-89HQ CountryUSD":{"id":76340,"description":null,"headerValues":[{"simpleDate":null,"value":"PBXLP_LimitReachedError","description":null}],"financialValues":[],"customValues":[],"error":null},"D|^110294-65HQ CountryUSD":{"id":76343,"description":null,"headerValues":[{"simpleDate":null,"value":"PBXLP_LimitReachedError","description":null}],"financialValues":[],"customValues":[],"error":null},"D|^54744-04HQ CountryUSD":{"id":76345,"description":null,"headerValues":[{"simpleDate":null,"value":"PBXLP_LimitReachedError","description":null}],"financialValues":[],"customValues":[],"error":null},"D|^154055-35HQ CountryUSD":{"id":76347,"description":null,"headerValues":[{"simpleDate":null,"value":"PBXLP_LimitReachedError","description":null}],"financialValues":[],"customValues":[],"error":null},"D|^41395-33HQ CountryUSD":{"id":76349,"description":null,"headerValues":[{"simpleDate":null,"value":"PBXLP_LimitReachedError","description":null}],"financialValues":[],"customValues":[],"error":null},"D|^56903-77HQ CountryUSD":{"id":76352,"description":null,"headerValues":[{"simpleDate":null,"value":"PBXLP_LimitReachedError","description":null}],"financialValues":[],"customValues":[],"error":null},"D|^529184-80HQ CountryUSD":{"id":76353,"description":null,"headerValues":[{"simpleDate":null,"value":"PBXLP_LimitReachedError","description":null}],"financialValues":[],"customValues":[],"error":null},"D|^548748-10HQ CountryUSD":{"id":76354,"description":null,"headerValues":[{"simpleDate":null,"value":"PBXLP_LimitReachedError","description":null}],"financialValues":[],"customValues":[],"error":null},"D|^153901-90HQ CountryUSD":{"id":76355,"description":null,"headerValues":[{"simpleDate":null,"value":"PBXLP_LimitReachedError","description":null}],"financialValues":[],"customValues":[],"error":null},"D|^56903-77WebsiteUSD":{"id":76356,"description":null,"headerValues":[{"simpleDate":null,"value":"PBXLP_LimitReachedError","description":null}],"financialValues":[],"customValues":[],"error":null},"D|^55813-33HQ CountryUSD":{"id":76358,"description":null,"headerValues":[{"simpleDate":null,"value":"PBXLP_LimitReachedError","description":null}],"financialValues":[],"customValues":[],"error":null},"D|^160599-79WebsiteUSD":{"id":76361,"description":null,"headerValues":[{"simpleDate":null,"value":"PBXLP_LimitReachedError","description":null}],"financialValues":[],"customValues":[],"error":null},"D|^158946-04HQ CountryUSD":{"id":76362,"description":null,"headerValues":[{"simpleDate":null,"value":"PBXLP_LimitReachedError","description":null}],"financialValues":[],"customValues":[],"error":null},"D|^162020-17HQ CountryUSD":{"id":76363,"description":null,"headerValues":[{"simpleDate":null,"value":"PBXLP_LimitReachedError","description":null}],"financialValues":[],"customValues":[],"error":null},"D|^166370-32HQ CountryUSD":{"id":76365,"description":null,"headerValues":[{"simpleDate":null,"value":"PBXLP_LimitReachedError","description":null}],"financialValues":[],"customValues":[],"error":null},"D|^62017-75HQ CountryUSD":{"id":76367,"description":null,"headerValues":[{"simpleDate":null,"value":"PBXLP_LimitReachedError","description":null}],"financialValues":[],"customValues":[],"error":null},"D|^161419-87WebsiteUSD":{"id":76368,"description":null,"headerValues":[{"simpleDate":null,"value":"PBXLP_LimitReachedError","description":null}],"financialValues":[],"customValues":[],"error":null},"D|^528343-66WebsiteUSD":{"id":76370,"description":null,"headerValues":[{"simpleDate":null,"value":"PBXLP_LimitReachedError","description":null}],"financialValues":[],"customValues":[],"error":null},"D|^182078-20HQ CountryUSD":{"id":76371,"description":null,"headerValues":[{"simpleDate":null,"value":"PBXLP_LimitReachedError","description":null}],"financialValues":[],"customValues":[],"error":null},"D|^164452-78WebsiteUSD":{"id":76373,"description":null,"headerValues":[{"simpleDate":null,"value":"PBXLP_LimitReachedError","description":null}],"financialValues":[],"customValues":[],"error":null},"D|^59323-51HQ CountryUSD":{"id":76374,"description":null,"headerValues":[{"simpleDate":null,"value":"PBXLP_LimitReachedError","description":null}],"financialValues":[],"customValues":[],"error":null},"D|^170583-22HQ CountryUSD":{"id":76375,"description":null,"headerValues":[{"simpleDate":null,"value":"PBXLP_LimitReachedError","description":null}],"financialValues":[],"customValues":[],"error":null},"D|^529788-07HQ CountryUSD":{"id":76377,"description":null,"headerValues":[{"simpleDate":null,"value":"PBXLP_LimitReachedError","description":null}],"financialValues":[],"customValues":[],"error":null},"D|^327526-57HQ CountryUSD":{"id":76379,"description":null,"headerValues":[{"simpleDate":null,"value":"PBXLP_LimitReachedError","description":null}],"financialValues":[],"customValues":[],"error":null},"D|^10770-94WebsiteUSD":{"id":76380,"description":null,"headerValues":[{"simpleDate":null,"value":"PBXLP_LimitReachedError","description":null}],"financialValues":[],"customValues":[],"error":null},"D|^228052-54HQ CountryUSD":{"id":76381,"description":null,"headerValues":[{"simpleDate":null,"value":"PBXLP_LimitReachedError","description":null}],"financialValues":[],"customValues":[],"error":null},"D|^233278-39HQ CountryUSD":{"id":76382,"description":null,"headerValues":[{"simpleDate":null,"value":"PBXLP_LimitReachedError","description":null}],"financialValues":[],"customValues":[],"error":null},"D|^157868-11HQ CountryUSD":{"id":76383,"description":null,"headerValues":[{"simpleDate":null,"value":"PBXLP_LimitReachedError","description":null}],"financialValues":[],"customValues":[],"error":null},"D|^153764-47HQ CountryUSD":{"id":76385,"description":null,"headerValues":[{"simpleDate":null,"value":"PBXLP_LimitReachedError","description":null}],"financialValues":[],"customValues":[],"error":null},"D|^42203-35HQ CountryUSD":{"id":76386,"description":null,"headerValues":[{"simpleDate":null,"value":"PBXLP_LimitReachedError","description":null}],"financialValues":[],"customValues":[],"error":null},"D|^158045-86HQ CountryUSD":{"id":76387,"description":null,"headerValues":[{"simpleDate":null,"value":"PBXLP_LimitReachedError","description":null}],"financialValues":[],"customValues":[],"error":null},"D|^462645-37HQ CountryUSD":{"id":76389,"description":null,"headerValues":[{"simpleDate":null,"value":"PBXLP_LimitReachedError","description":null}],"financialValues":[],"customValues":[],"error":null},"D|^228760-30HQ CountryUSD":{"id":76390,"description":null,"headerValues":[{"simpleDate":null,"value":"PBXLP_LimitReachedError","description":null}],"financialValues":[],"customValues":[],"error":null},"D|^466985-26WebsiteUSD":{"id":76391,"description":null,"headerValues":[{"simpleDate":null,"value":"PBXLP_LimitReachedError","description":null}],"financialValues":[],"customValues":[],"error":null},"D|^165076-57HQ CountryUSD":{"id":76394,"description":null,"headerValues":[{"simpleDate":null,"value":"PBXLP_LimitReachedError","description":null}],"financialValues":[],"customValues":[],"error":null},"D|^157242-88HQ CountryUSD":{"id":76396,"description":null,"headerValues":[{"simpleDate":null,"value":"PBXLP_LimitReachedError","description":null}],"financialValues":[],"customValues":[],"error":null},"D|^459945-91HQ CountryUSD":{"id":76397,"description":null,"headerValues":[{"simpleDate":null,"value":"PBXLP_LimitReachedError","description":null}],"financialValues":[],"customValues":[],"error":null},"D|^506872-36HQ CountryUSD":{"id":76399,"description":null,"headerValues":[{"simpleDate":null,"value":"PBXLP_LimitReachedError","description":null}],"financialValues":[],"customValues":[],"error":null},"D|^51263-20HQ CountryUSD":{"id":76400,"description":null,"headerValues":[{"simpleDate":null,"value":"PBXLP_LimitReachedError","description":null}],"financialValues":[],"customValues":[],"error":null},"D|^532530-37HQ CountryUSD":{"id":76401,"description":null,"headerValues":[{"simpleDate":null,"value":"PBXLP_LimitReachedError","description":null}],"financialValues":[],"customValues":[],"error":null},"D|^56904-22WebsiteUSD":{"id":76402,"description":null,"headerValues":[{"simpleDate":null,"value":"PBXLP_LimitReachedError","description":null}],"financialValues":[],"customValues":[],"error":null},"D|^42012-55WebsiteUSD":{"id":76403,"description":null,"headerValues":[{"simpleDate":null,"value":"PBXLP_LimitReachedError","description":null}],"financialValues":[],"customValues":[],"error":null},"D|^126354-61HQ CountryUSD":{"id":76404,"description":null,"headerValues":[{"simpleDate":null,"value":"PBXLP_LimitReachedError","description":null}],"financialValues":[],"customValues":[],"error":null},"D|^180371-44HQ CountryUSD":{"id":76405,"description":null,"headerValues":[{"simpleDate":null,"value":"PBXLP_LimitReachedError","description":null}],"financialValues":[],"customValues":[],"error":null},"D|^439078-06HQ CountryUSD":{"id":76409,"description":null,"headerValues":[{"simpleDate":null,"value":"PBXLP_LimitReachedError","description":null}],"financialValues":[],"customValues":[],"error":null},"D|^482696-29HQ CountryUSD":{"id":76410,"description":null,"headerValues":[{"simpleDate":null,"value":"PBXLP_LimitReachedError","description":null}],"financialValues":[],"customValues":[],"error":null},"D|^169913-08WebsiteUSD":{"id":76411,"description":null,"headerValues":[{"simpleDate":null,"value":"PBXLP_LimitReachedError","description":null}],"financialValues":[],"customValues":[],"error":null},"D|^65420-20HQ CountryUSD":{"id":76412,"description":null,"headerValues":[{"simpleDate":null,"value":"PBXLP_LimitReachedError","description":null}],"financialValues":[],"customValues":[],"error":null},"D|^97575-31WebsiteUSD":{"id":76413,"description":null,"headerValues":[</t>
  </si>
  <si>
    <t>{"simpleDate":null,"value":"PBXLP_LimitReachedError","description":null}],"financialValues":[],"customValues":[],"error":null},"D|^517065-76WebsiteUSD":{"id":76414,"description":null,"headerValues":[{"simpleDate":null,"value":"PBXLP_LimitReachedError","description":null}],"financialValues":[],"customValues":[],"error":null},"D|^454909-87HQ CountryUSD":{"id":76415,"description":null,"headerValues":[{"simpleDate":null,"value":"PBXLP_LimitReachedError","description":null}],"financialValues":[],"customValues":[],"error":null},"D|^163034-92HQ CountryUSD":{"id":76416,"description":null,"headerValues":[{"simpleDate":null,"value":"PBXLP_LimitReachedError","description":null}],"financialValues":[],"customValues":[],"error":null},"D|^160990-03HQ CountryUSD":{"id":76417,"description":null,"headerValues":[{"simpleDate":null,"value":"PBXLP_LimitReachedError","description":null}],"financialValues":[],"customValues":[],"error":null},"D|^164620-18WebsiteUSD":{"id":76418,"description":null,"headerValues":[{"simpleDate":null,"value":"PBXLP_LimitReachedError","description":null}],"financialValues":[],"customValues":[],"error":null},"D|^150344-38HQ CountryUSD":{"id":76419,"description":null,"headerValues":[{"simpleDate":null,"value":"PBXLP_LimitReachedError","description":null}],"financialValues":[],"customValues":[],"error":null},"D|^463214-44HQ CountryUSD":{"id":76421,"description":null,"headerValues":[{"simpleDate":null,"value":"PBXLP_LimitReachedError","description":null}],"financialValues":[],"customValues":[],"error":null},"D|^162772-75HQ CountryUSD":{"id":76422,"description":null,"headerValues":[{"simpleDate":null,"value":"PBXLP_LimitReachedError","description":null}],"financialValues":[],"customValues":[],"error":null},"D|^157248-82HQ CountryUSD":{"id":76424,"description":null,"headerValues":[{"simpleDate":null,"value":"PBXLP_LimitReachedError","description":null}],"financialValues":[],"customValues":[],"error":null},"D|^466180-84WebsiteUSD":{"id":76425,"description":null,"headerValues":[{"simpleDate":null,"value":"PBXLP_LimitReachedError","description":null}],"financialValues":[],"customValues":[],"error":null},"D|^121035-79HQ CountryUSD":{"id":76426,"description":null,"headerValues":[{"simpleDate":null,"value":"PBXLP_LimitReachedError","description":null}],"financialValues":[],"customValues":[],"error":null},"D|^123498-28HQ CountryUSD":{"id":76427,"description":null,"headerValues":[{"simpleDate":null,"value":"PBXLP_LimitReachedError","description":null}],"financialValues":[],"customValues":[],"error":null},"D|^41513-32HQ CountryUSD":{"id":76428,"description":null,"headerValues":[{"simpleDate":null,"value":"PBXLP_LimitReachedError","description":null}],"financialValues":[],"customValues":[],"error":null},"D|^740786-59HQ CountryUSD":{"id":76429,"description":null,"headerValues":[{"simpleDate":null,"value":"PBXLP_LimitReachedError","description":null}],"financialValues":[],"customValues":[],"error":null},"D|^41966-65HQ CountryUSD":{"id":76431,"description":null,"headerValues":[{"simpleDate":null,"value":"PBXLP_LimitReachedError","description":null}],"financialValues":[],"customValues":[],"error":null},"D|^267694-66WebsiteUSD":{"r":[["www.vamos.com.br"]],"a":["Companies!E752"]},"D|^431638-75WebsiteUSD":{"r":[["www.mouradubeux.com.br"]],"a":["Companies!E553"]},"D|^158045-86WebsiteUSD":{"id":76802,"description":null,"headerValues":[{"simpleDate":null,"value":"","description":null}],"financialValues":[],"customValues":[],"error":null},"D|^151782-49WebsiteUSD":{"r":[["www.veste.com"]],"a":["Companies!E759"]},"D|^165081-52WebsiteUSD":{"id":76807,"description":null,"headerValues":[{"simpleDate":null,"value":"","description":null}],"financialValues":[],"customValues":[],"error":null},"D|^62039-80WebsiteUSD":{"r":[["www.estapar.com.br"]],"a":["Companies!E372"]},"D|^54853-75WebsiteUSD":{"r":[["www.estre.com.br"]],"a":["Companies!E373"]},"D|^107944-12WebsiteUSD":{"r":[["www.hbsa.com.br"]],"a":["Companies!E453"]},"D|^467250-94WebsiteUSD":{"r":[["www.3tentos.com.br"]],"a":["Companies!E723"]},"D|^597571-57WebsiteUSD":{"id":76818,"description":null,"headerValues":[{"simpleDate":null,"value":"","description":null}],"financialValues":[],"customValues":[],"error":null},"D|^60415-39WebsiteUSD":{"r":[["www.lojasrennersa.com.br"]],"a":["Companies!E513"]},"D|^164466-55WebsiteUSD":{"r":[["www.mrs.com.br"]],"a":["Companies!E556"]},"D|^55609-75WebsiteUSD":{"r":[["ri.brasil-agro.com"]],"a":["Companies!E209"]},"D|^99324-73WebsiteUSD":{"id":76830,"description":null,"headerValues":[{"simpleDate":null,"value":"","description":null}],"financialValues":[],"customValues":[],"error":null},"D|^235006-48WebsiteUSD":{"r":[["www.petroreconcavo.com.br"]],"a":["Companies!E607"]},"D|^164960-83WebsiteUSD":{"r":[["www.fras-le.com"]],"a":["Companies!E400"]},"D|^42357-52WebsiteUSD":{"r":[["www.btgpactual.com"]],"a":["Companies!E221"]},"D|^58275-82WebsiteUSD":{"r":[["www.eneva.com.br"]],"a":["Companies!E367"]},"D|^59325-04WebsiteUSD":{"r":[["www.eternit.com.br"]],"a":["Companies!E374"]},"D|^61790-50WebsiteUSD":{"r":[["www.grendene.com.br"]],"a":["Companies!E420"]},"D|^10423-81WebsiteUSD":{"r":[["www.jbs.com.br"]],"a":["Companies!E480"]},"D|^59324-77WebsiteUSD":{"r":[["www.jhsf.com.br"]],"a":["Companies!E483"]},"D|^164940-49WebsiteUSD":{"r":[["ri.trisul-sa.com.br"]],"a":["Companies!E725"]},"D|^461790-37WebsiteUSD":{"id":76756,"description":null,"headerValues":[{"simpleDate":null,"value":"","description":null}],"financialValues":[],"customValues":[],"error":null},"D|^224264-89WebsiteUSD":{"id":76758,"description":null,"headerValues":[{"simpleDate":null,"value":"","description":null}],"financialValues":[],"customValues":[],"error":null},"D|^161108-65WebsiteUSD":{"r":[["www.brasilkirin.com.br"]],"a":["Companies!E207"]},"D|^165549-52WebsiteUSD":{"r":[["www.randoncorp.com"]],"a":["Companies!E633"]},"D|^165660-85WebsiteUSD":{"r":[["www.coelba.com.br"]],"a":["Companies!E269"]},"D|^158946-04WebsiteUSD":{"id":76773,"description":null,"headerValues":[{"simpleDate":null,"value":"","description":null}],"financialValues":[],"customValues":[],"error":null},"D|^229196-62WebsiteUSD":{"r":[["www.oceanpact.com"]],"a":["Companies!E582"]},"D|^59324-68WebsiteUSD":{"r":[["www.iochpe.com.br"]],"a":["Companies!E472"]},"D|^97964-83WebsiteUSD":{"r":[["www.even.com.br"]],"a":["Companies!E377"]},"D|^170574-40WebsiteUSD":{"id":76782,"description":null,"headerValues":[{"simpleDate":null,"value":"","description":null}],"financialValues":[],"customValues":[],"error":null},"D|^165421-63WebsiteUSD":{"r":[["www.tupy.com.br"]],"a":["Companies!E728"]},"D|^59321-35WebsiteUSD":{"r":[["www.isacteep.com.br"]],"a":["Companies!E474"]},"D|^470960-11WebsiteUSD":{"r":[["www.compassbr.com"]],"a":["Companies!E285"]},"D|^61650-10WebsiteUSD":{"r":[["www.itausa.com.br"]],"a":["Companies!E477"]},"D|^489673-99WebsiteUSD":{"r":[["www.ri.hmobi-sa.com.br"]],"a":["Companies!E454"]},"D|^100582-12WebsiteUSD":{"r":[["www.ferbasa.com.br"]],"a":["Companies!E257"]},"D|^59324-50Employees CountUSD":{"r":[[9556]],"a":["Companies!I296"]},"D|^690742-63Employees CountUSD":{"id":76810,"description":null,"headerValues":[{"simpleDate":null,"value":"","description":null}],"financialValues":[],"customValues":[],"error":null},"D|^98052-13Employees CountUSD":{"r":[[3500]],"a":["Companies!I375"]},"D|^164939-23Employees CountUSD":{"r":[[14416]],"a":["Companies!I528"]},"D|^99721-45Employees CountUSD":{"r":[[17000]],"a":["Companies!I365"]},"D|^498257-65Employees CountUSD":{"id":76740,"description":null,"headerValues":[{"simpleDate":null,"value":"","description":null}],"financialValues":[],"customValues":[],"error":null},"D|^234957-34Employees CountUSD":{"id":76797,"description":null,"headerValues":[{"simpleDate":null,"value":"","description":null}],"financialValues":[],"customValues":[],"error":null},"D|^150760-63Employees CountUSD":{"id":76796,"description":null,"headerValues":[{"simpleDate":null,"value":"","description":null}],"financialValues":[],"customValues":[],"error":null},"D|^163886-14HQ CountryUSD":{"r":[["Brazil"]],"a":["Companies!D721"]},"D|^434772-01WebsiteUSD":{"id":76732,"description":null,"headerValues":[{"simpleDate":null,"value":"PBXLP_LimitReachedError","description":null}],"financialValues":[],"customValues":[],"error":null},"D|^125590-69WebsiteUSD":{"id":76733,"description":null,"headerValues":[{"simpleDate":null,"value":"PBXLP_LimitReachedError","description":null}],"financialValues":[],"customValues":[],"error":null},"D|^12770-02WebsiteUSD":{"id":76734,"description":null,"headerValues":[{"simpleDate":null,"value":"PBXLP_LimitReachedError","description":null}],"financialValues":[],"customValues":[],"error":null},"D|^231680-35WebsiteUSD":{"id":76737,"description":null,"headerValues":[{"simpleDate":null,"value":"PBXLP_LimitReachedError","description":null}],"financialValues":[],"customValues":[],"error":null},"D|^54251-83HQ CountryUSD":{"id":76741,"description":null,"headerValues":[{"simpleDate":null,"value":"PBXLP_LimitReachedError","description":null}],"financialValues":[],"customValues":[],"error":null},"D|^162020-17WebsiteUSD":{"id":76742,"description":null,"headerValues":[{"simpleDate":null,"value":"PBXLP_LimitReachedError","description":null}],"financialValues":[],"customValues":[],"error":null},"D|^126007-75WebsiteUSD":{"id":76744,"description":null,"headerValues":[{"simpleDate":null,"value":"PBXLP_LimitReachedError","description":null}],"financialValues":[],"customValues":[],"error":null},"D|^124137-28WebsiteUSD":{"id":76745,"description":null,"headerValues":[{"simpleDate":null,"value":"PBXLP_LimitReachedError","description":null}],"financialValues":[],"customValues":[],"error":null},"D|^489170-71WebsiteUSD":{"id":76746,"description":null,"headerValues":[{"simpleDate":null,"value":"PBXLP_LimitReachedError","description":null}],"financialValues":[],"customValues":[],"error":null},"D|^156547-63WebsiteUSD":{"id":76747,"description":null,"headerValues":[{"simpleDate":null,"value":"PBXLP_LimitReachedError","description":null}],"financialValues":[],"customValues":[],"error":null},"D|^160078-96Employees CountUSD":{"id":76748,"description":null,"headerValues":[{"simpleDate":null,"value":"PBXLP_LimitReachedError","description":null}],"financialValues":[],"customValues":[],"error":null},"D|^231229-00WebsiteUSD":{"id":76752,"description":null,"headerValues":[{"simpleDate":null,"value":"PBXLP_LimitReachedError","description":null}],"financialValues":[],"customValues":[],"error":null},"D|^234853-66WebsiteUSD":{"id":76754,"description":null,"headerValues":[{"simpleDate":null,"value":"PBXLP_LimitReachedError","description":null}],"financialValues":[],"customValues":[],"error":null},"D|^121035-79Employees CountUSD":{"id":76755,"description":null,"headerValues":[{"simpleDate":null,"value":"PBXLP_LimitReachedError","description":null}],"financialValues":[],"customValues":[],"error":null},"D|^53513-56WebsiteUSD":{"id":76757,"description":null,"headerValues":[{"simpleDate":null,"value":"PBXLP_LimitReachedError","description":null}],"financialValues":[],"customValues":[],"error":null},"D|^166370-32WebsiteUSD":{"id":76759,"description":null,"headerValues":[{"simpleDate":null,"value":"PBXLP_LimitReachedError","description":null}],"financialValues":[],"customValues":[],"error":null},"D|^149856-85WebsiteUSD":{"id":76760,"description":null,"headerValues":[{"simpleDate":null,"value":"PBXLP_LimitReachedError","description":null}],"financialValues":[],"customValues":[],"error":null},"D|^14389-03WebsiteUSD":{"id":76761,"description":null,"headerValues":[{"simpleDate":null,"value":"PBXLP_LimitReachedError","description":null}],"financialValues":[],"customValues":[],"error":null},"D|^154223-38WebsiteUSD":{"id":76762,"description":null,"headerValues":[{"simpleDate":null,"value":"PBXLP_LimitReachedError","description":null}],"financialValues":[],"customValues":[],"error":null},"D|^156901-24HQ CountryUSD":{"id":76765,"description":null,"headerValues":[{"simpleDate":null,"value":"PBXLP_LimitReachedError","description":null}],"financialValues":[],"customValues":[],"error":null},"D|^55813-33WebsiteUSD":{"id":76766,"description":null,"headerValues":[{"simpleDate":null,"value":"PBXLP_LimitReachedError","description":null}],"financialValues":[],"customValues":[],"error":null},"D|^65707-75WebsiteUSD":{"id":76767,"description":null,"headerValues":[{"simpleDate":null,"value":"PBXLP_LimitReachedError","description":null}],"financialValues":[],"customValues":[],"error":null},"D|^596201-32WebsiteUSD":{"id":76769,"description":null,"headerValues":[{"simpleDate":null,"value":"PBXLP_LimitReachedError","description":null}],"financialValues":[],"customValues":[],"error":null},"D|^155419-75WebsiteUSD":{"id":76770,"description":null,"headerValues":[{"simpleDate":null,"value":"PBXLP_LimitReachedError","description":null}],"financialValues":[],"customValues":[],"error":null},"D|^160990-03WebsiteUSD":{"id":76771,"description":null,"headerValues":[{"simpleDate":null,"value":"PBXLP_LimitReachedError","description":null}],"financialValues":[],"customValues":[],"error":null},"D|^62020-81WebsiteUSD":{"id":76772,"description":null,"headerValues":[{"simpleDate":null,"value":"PBXLP_LimitReachedError","description":null}],"financialValues":[],"customValues":[],"error":null},"D|^158454-19WebsiteUSD":{"id":76775,"description":null,"headerValues":[{"simpleDate":null,"value":"PBXLP_LimitReachedError","description":null}],"financialValues":[],"customValues":[],"error":null},"D|^501208-48WebsiteUSD":{"id":76777,"description":null,"headerValues":[{"simpleDate":null,"value":"PBXLP_LimitReachedError","description":null}],"financialValues":[],"customValues":[],"error":null},"D|^99160-39WebsiteUSD":{"id":76778,"description":null,"headerValues":[{"simpleDate":null,"value":"PBXLP_LimitReachedError","description":null}],"financialValues":[],"customValues":[],"error":null},"D|^163975-60WebsiteUSD":{"id":76781,"description":null,"headerValues":[{"simpleDate":null,"value":"PBXLP_LimitReachedError","description":null}],"financialValues":[],"customValues":[],"error":null},"D|^342064-81WebsiteUSD":{"id":79521,"description":null,"headerValues":[{"simpleDate":null,"value":"PBXLP_LimitReachedError","description":null}],"financialValues":[],"customValues":[],"error":null},"D|^268283-53WebsiteUSD":{"id":76785,"description":null,"headerValues":[{"simpleDate":null,"value":"PBXLP_LimitReachedError","description":null}],"financialValues":[],"customValues":[],"error":null},"D|^265061-08WebsiteUSD":{"id":76786,"description":null,"headerValues":[{"simpleDate":null,"value":"PBXLP_LimitReachedError","description":null}],"financialValues":[],"customValues":[],"error":null},"D|^61183-99WebsiteUSD":{"id":76788,"description":null,"headerValues":[{"simpleDate":null,"value":"PBXLP_LimitReachedError","description":null}],"financialValues":[],"customValues":[],"error":null},"D|^157704-49WebsiteUSD":{"id":76789,"description":null,"headerValues":[{"simpleDate":null,"value":"PBXLP_LimitReachedError","description":null}],"financialValues":[],"customValues":[],"error":null},"D|^109195-03WebsiteUSD":{"id":76790,"description":null,"headerValues":[{"simpleDate":null,"value":"PBXLP_LimitReachedError","description":null}],"financialValues":[],"customValues":[],"error":null},"D|^60787-27WebsiteUSD":{"id":76794,"description":null,"headerValues":[{"simpleDate":null,"value":"PBXLP_LimitReachedError","description":null}],"financialValues":[],"customValues":[],"error":null},"D|^163270-90WebsiteUSD":{"id":76798,"description":null,"headerValues":[{"simpleDate":null,"value":"PBXLP_LimitReachedError","description":null}],"financialValues":[],"customValues":[],"error":null},"D|^442436-77WebsiteUSD":{"id":79665,"description":null,"headerValues":[{"simpleDate":null,"value":"PBXLP_LimitReachedError","description":null}],"financialValues":[],"customValues":[],"error":null},"D|^158092-21WebsiteUSD":{"id":76800,"description":null,"headerValues":[{"simpleDate":null,"value":"PBXLP_LimitReachedError","description":null}],"financialValues":[],"customValues":[],"error":null},"D|^123498-28WebsiteUSD":{"id":76804,"description":null,"headerValues":[{"simpleDate":null,"value":"PBXLP_LimitReachedError","description":null}],"financialValues":[],"customValues":[],"error":null},"D|^465543-19Employees CountUSD":{"id":76808,"description":null,"headerValues":[{"simpleDate":null,"value":"PBXLP_LimitReachedError","description":null}],"financialValues":[],"customValues":[],"error":null},"D|^166012-75Employees CountUSD":{"id":76809,"description":null,"headerValues":[{"simpleDate":null,"value":"PBXLP_LimitReachedError","description":null}],"financialValues":[],"customValues":[],"error":null},"D|^98420-77WebsiteUSD":{"id":76813,"description":null,"headerValues":[{"simpleDate":null,"value":"PBXLP_LimitReachedError","description":null}],"financialValues":[],"customValues":[],"error":null},"D|^62020-81Employees CountUSD":{"id":76814,"description":null,"headerValues":[{"simpleDate":null,"value":"PBXLP_LimitReachedError","description":null}],"financialValues":[],"customValues":[],"error":null},"D|^529227-64WebsiteUSD":{"id":76815,"description":null,"headerValues":[{"simpleDate":null,"value":"PBXLP_LimitReachedError","description":null}],"financialValues":[],"customValues":[],"error":null},"D|^152498-62Employees CountUSD":{"id":76820,"description":null,"headerValues":[{"simpleDate":null,"value":"PBXLP_LimitReachedError","description":null}],"financialValues":[],"customValues":[],"error":null},"D|^10770-94Employees CountUSD":{"id":76821,"description":null,"headerValues":[{"simpleDate":null,"value":"PBXLP_LimitReachedError","description":null}],"financialValues":[],"customValues":[],"error":null},"D|^267403-24Employees CountUSD":{"id":76822,"description":null,"headerValues":[{"simpleDate":null,"value":"PBXLP_LimitReachedError","description":null}],"financialValues":[],"customValues":[],"error":null},"D|^470615-23Employees CountUSD":{"id":76824,"description":null,"headerValues":[{"simpleDate":null,"value":"PBXLP_LimitReachedError","description":null}],"financialValues":[],"customValues":[],"error":null},"D|^159242-95HQ CountryUSD":{"id":76825,"description":null,"headerValues":[{"simpleDate":null,"value":"PBXLP_LimitReachedError","description":null}],"financialValues":[],"customValues":[],"error":null},"D|^60397-39WebsiteUSD":{"id":76827,"description":null,"headerValues":[{"simpleDate":null,"value":"PBXLP_LimitReachedError","description":null}],"financialValues":[],"customValues":[],"error":null},"F|^540890-02Business RevenueTTM07/07/2025USD":{"id":79456,"description":null,"headerValues":[],"financialValues":[],"customValues":[],"error":null},"F|^522248-86Business RevenueTTM07/07/2025USD":{"id":79507,"description":null,"headerValues":[],"financialValues":[],"customValues":[],"error":null},"F|^561947-86Business RevenueTTM07/07/2025USD":{"id":79517,"description":null,"headerValues":[],"financialValues":[],"customValues":[],"error":null},"F|^561947-86EBITDATTM07/07/2025USD":{"id":79469,"description":null,"headerValues":[],"financialValues":[],"customValues":[],"error":null},"F|^519590-17EBITDATTM07/07/2025USD":{"id":79513,"description":null,"headerValues":[],"financialValues":[],"customValues":[],"error":null},"F|^110160-01Business RevenueTTM07/07/2025USD":{"id":79478,"description":null,"headerValues":[],"financialValues":[],"customValues":[],"error":null},"F|^110160-01EBITDATTM07/07/2025USD":{"id":79474,"description":null,"headerValues":[],"financialValues":[],"customValues":[],"error":null},"F|^342064-81Business RevenueTTM07/07/2025USD":{"id":78180,"description":null,"headerValues":[],"financialValues":[],"customValues":[],"error":null},"F|^61183-63Business RevenueTTM07/07/2025USD":{"r":[[3077488092.2520714]],"c":null,"a":["Companies!J415"]},"F|^628746-94EBITDATTM07/07/2025USD":{"id":79512,"description":null,"headerValues":[],"financialValues":[],"customValues":[],"error":null},"F|^60748-48EBITDATTM07/07/2025USD":{"id":79510,"description":null,"headerValues":[],"financialValues":[],"customValues":[],"error":null},"F|^107721-19Business RevenueTTM07/07/2025USD":{"id":78489,"description":null,"headerValues":[],"financialValues":[],"customValues":[],"error":null},"F|^107721-19EBITDATTM07/07/2025USD":{"id":78696,"description":null,"headerValues":[],"financialValues":[],"customValues":[],"error":null},"F|^11489-95Business RevenueTTM07/07/2025USD":{"r":[[11123976064.92]],"c":null,"a":["Companies!J94"]},"F|^11489-95EBITDATTM07/07/2025USD":{"r":[[2033263718.481]],"c":null,"a":["Companies!K94"]},"F|^10932-22EBITDATTM07/07/2025USD":{"id":79486,"description":null,"headerValues":[],"financialValues":[],"customValues":[],"error":null},"D|^11489-95WebsiteUSD":{"r":[["www.tp.com"]],"a":["Companies!E94"]},"D|^25354-54WebsiteUSD":{"r":[["www.adt.com"]],"a":["Companies!E83"]},"D|^43072-66NameUSD":{"r":[["Banco Santander Brasil"]],"a":["Companies!B181"]},"D|^117698-95NameUSD":{"r":[["Bemobi"]],"a":["Companies!B195"]},"D|^165661-12NameUSD":{"r":[["BCO Amazonia"]],"a":["Companies!B190"]},"D|^466712-38NameUSD":{"r":[["Armac Locação"]],"a":["Companies!B153"]},"D|^153187-03NameUSD":{"r":[["Ampla Energia e Serviços"]],"a":["Companies!B146"]},"D|^165834-19NameUSD":{"r":[["Alupar"]],"a":["Companies!B138"]},"D|^59087-35NameUSD":{"r":[["Alliança Saúde E Participações"]],"a":["Companies!B133"]},"D|^235525-24NameUSD":{"r":[["Ambipar Participacoes e Empreendimentos"]],"a":["Companies!B142"]},"D|^60748-48NameUSD":{"r":[["Prosegur Compañia de Seguridad"]],"a":["Companies!B87"]},"D|^114010-39NameUSD":{"r":[["Banco de Brasília"]],"a":["Companies!B175"]},"D|^164942-83NameUSD":{"r":[["Banco ABC Brasil"]],"a":["Companies!B170"]},"D|^59322-52NameUSD":{"r":[["Banco do Brasil"]],"a":["Companies!B176"]},"D|^62179-57NameUSD":{"r":[["BB Seguridade Participacoes"]],"a":["Companies!B187"]},"D|^165664-00NameUSD":{"r":[["Banco do Estado do Espirito Santo"]],"a":["Companies!B177"]},"D|^165660-67NameUSD":{"r":[["BCO Estado do Rio Grande do Sul"]],"a":["Companies!B191"]},"D|^165835-27NameUSD":{"r":[["All-America Latina Logistica Malha Norte"]],"a":["Companies!B132"]},"D|^721137-97NameUSD":{"r":[["Automob Participações"]],"a":["Companies!B163"]},"D|^25354-54NameUSD":{"r":[["ADT (IT Security Company)"]],"a":["Companies!B83"]},"D|^438594-67NameUSD":{"r":[["Aeris Energy (Brazil)"]],"a":["Companies!B110"]},"D|^59003-38NameUSD":{"r":[["Banco Do Nordeste"]],"a":["Companies!B178"]},"D|^11613-70Employees CountUSD":{"r":[[15900]],"a":["Companies!I80"]},"D|^60748-48Employees CountUSD":{"r":[[161416]],"a":["Companies!I87"]},"D|^11489-95Employees CountUSD":{"r":[[489488]],"a":["Companies!I94"]},"D|^61183-63Employees CountUSD":{"r":[[183000]],"a":["Companies!I415"]},"D|^10362-34HQ CountryUSD":{"r":[["India"]],"a":["Companies!D81"]},"D|^14389-39HQ CountryUSD":{"r":[["India"]],"a":["Companies!D76"]},"D|^234288-28HQ CountryUSD":{"r":[["Brazil"]],"a":["Companies!D141"]},"D|^235525-24HQ CountryUSD":{"r":[["Brazil"]],"a":["Companies!D142"]},"D|^117698-95HQ CountryUSD":{"r":[["Brazil"]],"a":["Companies!D195"]},"D|^42742-27HQ CountryUSD":{"r":[["Brazil"]],"a":["Companies!D169"]},"D|^438967-36NameUSD":{"id":79434,"description":null,"headerValues":[{"simpleDate":null,"value":"PBXLP_LimitReachedError","description":null}],"financialValues":[],"customValues":[],"error":null},"D|^61237-00NameUSD":{"id":79435,"description":null,"headerValues":[{"simpleDate":null,"value":"PBXLP_LimitReachedError","description":null}],"financialValues":[],"customValues":[],"error":null},"D|^10932-22HQ CountryUSD":{"id":79436,"description":null,"headerValues":[{"simpleDate":null,"value":"PBXLP_LimitReachedError","description":null}],"financialValues":[],"customValues":[],"error":null},"D|^65163-88NameUSD":{"id":79437,"description":null,"headerValues":[{"simpleDate":null,"value":"PBXLP_LimitReachedError","description":null}],"financialValues":[],"customValues":[],"error":null},"D|^540890-02NameUSD":{"id":79439,"description":null,"headerValues":[{"simpleDate":null,"value":"PBXLP_LimitReachedError","description":null}],"financialValues":[],"customValues":[],"error":null},"D|^63035-38NameUSD":{"id":79440,"description":null,"headerValues":[{"simpleDate":null,"value":"PBXLP_LimitReachedError","description":null}],"financialValues":[],"customValues":[],"error":null},"D|^100704-16NameUSD":{"id":79441,"description":null,"headerValues":[{"simpleDate":null,"value":"PBXLP_LimitReachedError","description":null}],"financialValues":[],"customValues":[],"error":null},"D|^519590-17NameUSD":{"id":79443,"description":null,"headerValues":[{"simpleDate":null,"value":"PBXLP_LimitReachedError","description":null}],"financialValues":[],"customValues":[],"error":null},"D|^109231-03NameUSD":{"id":79444,"description":null,"headerValues":[{"simpleDate":null,"value":"PBXLP_LimitReachedError","description":null}],"financialValues":[],"customValues":[],"error":null},"D|^98777-26HQ CountryUSD":{"id":79445,"description":null,"headerValues":[{"simpleDate":null,"value":"PBXLP_LimitReachedError","description":null}],"financialValues":[],"customValues":[],"error":null},"D|^466023-34NameUSD":{"id":79447,"description":null,"headerValues":[{"simpleDate":null,"value":"PBXLP_LimitReachedError","description":null}],"financialValues":[],"customValues":[],"error":null},"D|^628746-94NameUSD":{"id":79448,"description":null,"headerValues":[{"simpleDate":null,"value":"PBXLP_LimitReachedError","description":null}],"financialValues":[],"customValues":[],"error":null},"D|^56903-95NameUSD":{"id":79451,"description":null,"headerValues":[{"simpleDate":null,"value":"PBXLP_LimitReachedError","description":null}],"financialValues":[],"customValues":[],"error":null},"D|^540890-02Employees CountUSD":{"id":79452,"description":null,"headerValues":[{"simpleDate":null,"value":"PBXLP_LimitReachedError","description":null}],"financialValues":[],"customValues":[],"error":null},"D|^608260-60NameUSD":{"id":79453,"description":null,"headerValues":[{"simpleDate":null,"value":"PBXLP_LimitReachedError","description":null}],"financialValues":[],"customValues":[],"error":null},"D|^519590-17WebsiteUSD":{"id":79454,"description":null,"headerValues":[{"simpleDate":null,"value":"PBXLP_LimitReachedError","description":null}],"financialValues":[],"customValues":[],"error":null},"D|^59320-90NameUSD":{"id":79457,"description":null,"headerValues":[{"simpleDate":null,"value":"PBXLP_LimitReachedError","description":null}],"financialValues":[],"customValues":[],"error":null},"D|^343422-28NameUSD":{"id":79460,"description":null,"headerValues":[{"simpleDate":null,"value":"PBXLP_LimitReachedError","description":null}],"financialValues":[],"customValues":[],"error":null},"D|^471201-49NameUSD":{"id":79463,"description":null,"headerValues":[{"simpleDate":null,"value":"PBXLP_LimitReachedError","description":null}],"financialValues":[],"customValues":[],"error":null},"D|^223522-75NameUSD":{"id":79464,"description":null,"headerValues":[{"simpleDate":null,"value":"PBXLP_LimitReachedError","description":null}],"financialValues":[],"customValues":[],"error":null},"D|^665104-87NameUSD":{"id":79468,"description":null,"headerValues":[{"simpleDate":null,"value":"PBXLP_LimitReachedError","description":null}],"financialValues":[],"customValues":[],"error":null},"D|^62177-59NameUSD":{"id":79471,"description":null,"headerValues":[{"simpleDate":null,"value":"PBXLP_LimitReachedError","description":null}],"financialValues":[],"customValues":[],"error":null},"D|^434510-74Employees CountUSD":{"id":79472,"description":null,"headerValues":[{"simpleDate":null,"value":"PBXLP_LimitReachedError","description":null}],"financialValues":[],"customValues":[],"error":null},"D|^187025-86NameUSD":{"id":79473,"description":null,"headerValues":[{"simpleDate":null,"value":"PBXLP_LimitReachedError","description":null}],"financialValues":[],"customValues":[],"error":null},"D|^336988-09NameUSD":{"id":79477,"description":null,"headerValues":[{"simpleDate":null,"value":"PBXLP_LimitReachedError","description":null}],"financialValues":[],"customValues":[],"error":null},"D|^530460-37NameUSD":{"id":79479,"description":null,"headerValues":[{"simpleDate":null,"value":"PBXLP_LimitReachedError","description":null}],"financialValues":[],"customValues":[],"error":null},"D|^234031-96NameUSD":{"id":79482,"description":null,"headerValues":[{"simpleDate":null,"value":"PBXLP_LimitReachedError","description":null}],"financialValues":[],"customValues":[],"error":null},"D|^161334-37NameUSD":{"id":79483,"description":null,"headerValues":[{"simpleDate":null,"value":"PBXLP_LimitReachedError","description":null}],"financialValues":[],"customValues":[],"error":null},"D|^434510-74HQ CountryUSD":{"id":79484,"description":null,"headerValues":[{"simpleDate":null,"value":"PBXLP_LimitReachedError","description":null}],"financialValues":[],"customValues":[],"error":null},"D|^165860-02HQ CountryUSD":{"id":79485,"description":null,"headerValues":[{"simpleDate":null,"value":"PBXLP_LimitReachedError","description":null}],"financialValues":[],"customValues":[],"error":null},"D|^64799-38NameUSD":{"id":79488,"description":null,"headerValues":[{"simpleDate":null,"value":"PBXLP_LimitReachedError","description":null}],"financialValues":[],"customValues":[],"error":null},"D|^434510-74NameUSD":{"id":79490,"description":null,"headerValues":[{"simpleDate":null,"value":"PBXLP_LimitReachedError","description":null}],"financialValues":[],"customValues":[],"error":null},"D|^60223-51NameUSD":{"id":79491,"description":null,"headerValues":[{"simpleDate":null,"value":"PBXLP_LimitReachedError","description":null}],"financialValues":[],"customValues":[],"error":null},"D|^442436-77Employees CountUSD":{"id":77680,"description":null,"headerValues":[{"simpleDate":null,"value":"PBXLP_LimitReachedError","description":null}],"financialValues":[],"customValues":[],"error":null},"D|^10932-22Employees CountUSD":{"id":79496,"description":null,"headerValues":[{"simpleDate":null,"value":"PBXLP_LimitReachedError","description":null}],"financialValues":[],"customValues":[],"error":null},"D|^540890-02WebsiteUSD":{"id":79499,"description":null,"headerValues":[{"simpleDate":null,"value":"PBXLP_LimitReachedError","description":null}],"financialValues":[],"customValues":[],"error":null},"D|^628746-94WebsiteUSD":{"id":79500,"description":null,"headerValues":[{"simpleDate":null,"value":"PBXLP_LimitReachedError","description":null}],"financialValues":[],"customValues":[],"error":null},"D|^157075-75NameUSD":{"id":79502,"description":null,"headerValues":[{"simpleDate":null,"value":"PBXLP_LimitReachedError","description":null}],"financialValues":[],"customValues":[],"error":null},"D|^522248-86WebsiteUSD":{"id":79505,"description":null,"headerValues":[{"simpleDate":null,"value":"PBXLP_LimitReachedError","description":null}],"financialValues":[],"customValues":[],"error":null},"D|^540890-02HQ CountryUSD":{"id":79506,"description":null,"headerValues":[{"simpleDate":null,"value":"PBXLP_LimitReachedError","description":null}],"financialValues":[],"customValues":[],"error":null},"D|^628746-94HQ CountryUSD":{"id":79509,"description":null,"headerValues":[{"simpleDate":null,"value":"PBXLP_LimitReachedError","description":null}],"financialValues":[],"customValues":[],"error":null},"D|^519590-17HQ CountryUSD":{"id":79515,"description":null,"headerValues":[{"simpleDate":null,"value":"PBXLP_LimitReachedError","description":null}],"financialValues":[],"customValues":[],"error":null},"D|^99223-66NameUSD":{"id":79518,"description":null,"headerValues":[{"simpleDate":null,"value":"PBXLP_LimitReachedError","description":null}],"financialValues":[],"customValues":[],"error":null},"D|^158076-55NameUSD":{"id":79523,"description":null,"headerValues":[{"simpleDate":null,"value":"PBXLP_LimitReachedError","description":null}],"financialValues":[],"customValues":[],"error":null},"D|^16436-62WebsiteUSD":{"id":79524,"description":null,"headerValues":[{"simpleDate":null,"value":"PBXLP_LimitReachedError","description":null}],"financialValues":[],"customValues":[],"error":null},"F|^470725-84Business RevenueTTM07/07/2025USD":{"id":79774,"description":null,"headerValues":[],"financialValues":[],"customValues":[],"error":null},"F|^470725-84EBITDATTM07/07/2025USD":{"id":79800,"description":null,"headerValues":[],"financialValues":[],"customValues":[],"error":null},"F|^14389-39EBITDATTM07/07/2025USD":{"r":[[902525540.608]],"c":null,"a":["Companies!K76"]},"F|^10355-14EBITDATTM07/07/2025USD":{"r":[[11601000000]],"c":null,"a":["Companies!K64"]},"F|^11987-92Business RevenueTTM07/07/2025USD":{"r":[[3254545193.13]],"c":null,"a":["Companies!J49"]},"F|^11987-92EBITDATTM07/07/2025USD":{"r":[[172940650.848]],"c":null,"a":["Companies!</t>
  </si>
  <si>
    <t>K49"]},"F|^482825-08EBITDATTM07/07/2025USD":{"r":[[1552000000]],"c":null,"a":["Companies!K66"]},"F|^41095-18EBITDATTM07/07/2025USD":{"r":[[3569000000]],"c":null,"a":["Companies!K54"]},"F|^59619-34Business RevenueTTM07/07/2025USD":{"r":[[1478329239.456]],"c":null,"a":["Companies!J40"]},"F|^59619-34EBITDATTM07/07/2025USD":{"r":[[167071455.144]],"c":null,"a":["Companies!K40"]},"F|^59932-72Business RevenueTTM07/07/2025USD":{"r":[[2969279214.2159996]],"c":null,"a":["Companies!J58"]},"F|^13126-33EBITDATTM07/07/2025USD":{"id":79772,"description":null,"headerValues":[],"financialValues":[],"customValues":[],"error":null},"F|^55567-99EBITDATTM07/07/2025USD":{"r":[[407083716.7434]],"c":null,"a":["Companies!K56"]},"F|^11404-81Business RevenueTTM07/07/2025USD":{"r":[[23910055946.544]],"c":null,"a":["Companies!J51"]},"F|^63240-22Business RevenueTTM07/07/2025USD":{"r":[[1218863142.178872]],"c":null,"a":["Companies!J48"]},"F|^63240-22EBITDATTM07/07/2025USD":{"r":[[29596990.858540002]],"c":null,"a":["Companies!K48"]},"F|^228381-22Business RevenueTTM07/07/2025USD":{"r":[[5143096066.13175]],"c":null,"a":["Companies!J44"]},"F|^228381-22EBITDATTM07/07/2025USD":{"r":[[548488627.702896]],"c":null,"a":["Companies!K44"]},"F|^11195-02Business RevenueTTM07/07/2025USD":{"r":[[23281639427.304]],"c":null,"a":["Companies!J60"]},"F|^55958-32EBITDATTM07/07/2025USD":{"r":[[1346130955.716]],"c":null,"a":["Companies!K50"]},"F|^466441-30EBITDATTM07/07/2025USD":{"r":[[-40032877.724325]],"c":null,"a":["Companies!K47"]},"F|^43141-42Business RevenueTTM07/07/2025USD":{"r":[[13843842011.2]],"c":null,"a":["Companies!J63"]},"F|^170863-39Business RevenueTTM07/07/2025USD":{"r":[[12871000000]],"c":null,"a":["Companies!J57"]},"F|^51712-39Business RevenueTTM07/07/2025USD":{"r":[[2455696000]],"c":null,"a":["Companies!J61"]},"F|^51712-39EBITDATTM07/07/2025USD":{"id":79745,"description":null,"headerValues":[],"financialValues":[],"customValues":[],"error":null},"F|^10731-52Business RevenueTTM07/07/2025USD":{"r":[[8846000000]],"c":null,"a":["Companies!J59"]},"F|^10731-52EBITDATTM07/07/2025USD":{"r":[[3367000000]],"c":null,"a":["Companies!K59"]},"F|^229563-91Business RevenueTTM07/07/2025USD":{"id":77261,"description":null,"headerValues":[{"simpleDate":null,"value":"PBXLP_LimitReachedError","description":null}],"financialValues":[],"customValues":[],"error":null},"D|^14203-99WebsiteUSD":{"r":[["www.cardinalhealth.com"]],"a":["Companies!E27"]},"D|^54692-29WebsiteUSD":{"r":[["rdsaude.com.br"]],"a":["Companies!E632"]},"D|^10731-52WebsiteUSD":{"r":[["www.equinix.com"]],"a":["Companies!E59"]},"D|^50952-07WebsiteUSD":{"r":[["www.bunzl.com"]],"a":["Companies!E26"]},"D|^13186-81WebsiteUSD":{"r":[["www.steris.com"]],"a":["Companies!E42"]},"D|^10831-42WebsiteUSD":{"r":[["www.mckesson.com"]],"a":["Companies!E38"]},"D|^63240-22WebsiteUSD":{"r":[["www.grupooncoclinicas.com"]],"a":["Companies!E48"]},"D|^41095-18WebsiteUSD":{"r":[["www.cognizant.com"]],"a":["Companies!E54"]},"D|^59112-82NameUSD":{"r":[["Sage Group"]],"a":["Companies!B17"]},"D|^228381-22NameUSD":{"r":[["Hapvida Participacoes"]],"a":["Companies!B44"]},"D|^12229-93NameUSD":{"r":[["Owens &amp; Minor"]],"a":["Companies!B41"]},"D|^10731-52NameUSD":{"r":[["Equinix"]],"a":["Companies!B59"]},"D|^59586-22NameUSD":{"r":[["Indra Sistemas"]],"a":["Companies!B11"]},"D|^57246-49NameUSD":{"r":[["RWS Holdings"]],"a":["Companies!B72"]},"D|^12813-67NameUSD":{"r":[["NEC (Japan)"]],"a":["Companies!B69"]},"D|^53494-57NameUSD":{"r":[["Totvs"]],"a":["Companies!B23"]},"D|^41095-18NameUSD":{"r":[["Cognizant Technology Solutions"]],"a":["Companies!B54"]},"D|^11404-81NameUSD":{"r":[["Capgemini"]],"a":["Companies!B51"]},"D|^10574-74NameUSD":{"r":[["Baxter International"]],"a":["Companies!B37"]},"D|^107190-82NameUSD":{"r":[["Rede D'Or São Luiz"]],"a":["Companies!B16"]},"D|^466441-30Employees CountUSD":{"r":[[3677]],"a":["Companies!I47"]},"D|^59932-72Employees CountUSD":{"r":[[8446]],"a":["Companies!I58"]},"D|^41095-18Employees CountUSD":{"r":[[336300]],"a":["Companies!I54"]},"D|^11987-92Employees CountUSD":{"r":[[7894]],"a":["Companies!I49"]},"D|^55567-99Employees CountUSD":{"r":[[20081]],"a":["Companies!I56"]},"D|^13186-81Employees CountUSD":{"r":[[17787]],"a":["Companies!I42"]},"D|^63240-22Employees CountUSD":{"r":[[2137]],"a":["Companies!I48"]},"D|^228381-22Employees CountUSD":{"r":[[68000]],"a":["Companies!I44"]},"D|^59619-34Employees CountUSD":{"r":[[6628]],"a":["Companies!I40"]},"D|^51712-39Employees CountUSD":{"r":[[31102]],"a":["Companies!I61"]},"D|^10831-42Employees CountUSD":{"r":[[51000]],"a":["Companies!I38"]},"D|^43141-42Employees CountUSD":{"r":[[237248]],"a":["Companies!I63"]},"D|^170863-39HQ CountryUSD":{"r":[["United States"]],"a":["Companies!D57"]},"D|^51712-39HQ CountryUSD":{"r":[["Luxembourg"]],"a":["Companies!D61"]},"D|^55958-32HQ CountryUSD":{"r":[["France"]],"a":["Companies!D50"]},"D|^10355-14HQ CountryUSD":{"r":[["United States"]],"a":["Companies!D64"]},"D|^55567-99HQ CountryUSD":{"r":[["United Kingdom"]],"a":["Companies!D56"]},"D|^14203-99HQ CountryUSD":{"r":[["United States"]],"a":["Companies!D27"]},"D|^11404-81HQ CountryUSD":{"r":[["France"]],"a":["Companies!D51"]},"D|^13186-81HQ CountryUSD":{"r":[["Ireland"]],"a":["Companies!D42"]},"D|^11987-92HQ CountryUSD":{"r":[["Norway"]],"a":["Companies!D49"]},"D|^10831-42HQ CountryUSD":{"r":[["United States"]],"a":["Companies!D38"]},"D|^11195-02HQ CountryUSD":{"r":[["Japan"]],"a":["Companies!D60"]},"D|^11242-00HQ CountryUSD":{"r":[["United States"]],"a":["Companies!D32"]},"D|^10435-69NameUSD":{"id":79735,"description":null,"headerValues":[{"simpleDate":null,"value":"PBXLP_LimitReachedError","description":null}],"financialValues":[],"customValues":[],"error":null},"D|^54834-67NameUSD":{"id":79741,"description":null,"headerValues":[{"simpleDate":null,"value":"PBXLP_LimitReachedError","description":null}],"financialValues":[],"customValues":[],"error":null},"D|^436403-35NameUSD":{"id":79749,"description":null,"headerValues":[{"simpleDate":null,"value":"PBXLP_LimitReachedError","description":null}],"financialValues":[],"customValues":[],"error":null},"D|^127441-00Employees CountUSD":{"id":79755,"description":null,"headerValues":[{"simpleDate":null,"value":"PBXLP_LimitReachedError","description":null}],"financialValues":[],"customValues":[],"error":null},"D|^470725-84HQ CountryUSD":{"id":79760,"description":null,"headerValues":[{"simpleDate":null,"value":"PBXLP_LimitReachedError","description":null}],"financialValues":[],"customValues":[],"error":null},"D|^452727-46NameUSD":{"id":79762,"description":null,"headerValues":[{"simpleDate":null,"value":"PBXLP_LimitReachedError","description":null}],"financialValues":[],"customValues":[],"error":null},"D|^60211-45WebsiteUSD":{"id":79764,"description":null,"headerValues":[{"simpleDate":null,"value":"PBXLP_LimitReachedError","description":null}],"financialValues":[],"customValues":[],"error":null},"D|^712542-79NameUSD":{"id":79767,"description":null,"headerValues":[{"simpleDate":null,"value":"PBXLP_LimitReachedError","description":null}],"financialValues":[],"customValues":[],"error":null},"D|^127441-00WebsiteUSD":{"id":79768,"description":null,"headerValues":[{"simpleDate":null,"value":"PBXLP_LimitReachedError","description":null}],"financialValues":[],"customValues":[],"error":null},"D|^162223-03NameUSD":{"id":79771,"description":null,"headerValues":[{"simpleDate":null,"value":"PBXLP_LimitReachedError","description":null}],"financialValues":[],"customValues":[],"error":null},"D|^178323-22WebsiteUSD":{"id":79775,"description":null,"headerValues":[{"simpleDate":null,"value":"PBXLP_LimitReachedError","description":null}],"financialValues":[],"customValues":[],"error":null},"D|^112707-37HQ CountryUSD":{"id":79776,"description":null,"headerValues":[{"simpleDate":null,"value":"PBXLP_LimitReachedError","description":null}],"financialValues":[],"customValues":[],"error":null},"D|^172312-48NameUSD":{"id":79778,"description":null,"headerValues":[{"simpleDate":null,"value":"PBXLP_LimitReachedError","description":null}],"financialValues":[],"customValues":[],"error":null},"D|^233816-50HQ CountryUSD":{"id":76040,"description":null,"headerValues":[{"simpleDate":null,"value":"PBXLP_LimitReachedError","description":null}],"financialValues":[],"customValues":[],"error":null},"D|^10435-69WebsiteUSD":{"id":79783,"description":null,"headerValues":[{"simpleDate":null,"value":"PBXLP_LimitReachedError","description":null}],"financialValues":[],"customValues":[],"error":null},"D|^162223-03Employees CountUSD":{"id":79794,"description":null,"headerValues":[{"simpleDate":null,"value":"PBXLP_LimitReachedError","description":null}],"financialValues":[],"customValues":[],"error":null},"D|^178323-22NameUSD":{"id":79806,"description":null,"headerValues":[{"simpleDate":null,"value":"PBXLP_LimitReachedError","description":null}],"financialValues":[],"customValues":[],"error":null},"D|^178323-22Employees CountUSD":{"id":79807,"description":null,"headerValues":[{"simpleDate":null,"value":"PBXLP_LimitReachedError","description":null}],"financialValues":[],"customValues":[],"error":null},"D|^178323-22HQ CountryUSD":{"id":79808,"description":null,"headerValues":[{"simpleDate":null,"value":"PBXLP_LimitReachedError","description":null}],"financialValues":[],"customValues":[],"error":null},"D|^55657-00Employees CountUSD":{"id":79814,"description":null,"headerValues":[{"simpleDate":null,"value":"PBXLP_LimitReachedError","description":null}],"financialValues":[],"customValues":[],"error":null},"D|^515797-75NameUSD":{"id":79817,"description":null,"headerValues":[{"simpleDate":null,"value":"PBXLP_LimitReachedError","description":null}],"financialValues":[],"customValues":[],"error":null},"D|^142711-66HQ CountryUSD":{"id":79821,"description":null,"headerValues":[{"simpleDate":null,"value":"PBXLP_LimitReachedError","description":null}],"financialValues":[],"customValues":[],"error":null},"D|^55754-74NameUSD":{"id":79826,"description":null,"headerValues":[{"simpleDate":null,"value":"PBXLP_LimitReachedError","description":null}],"financialValues":[],"customValues":[],"error":null},"D|^142711-66WebsiteUSD":{"id":79827,"description":null,"headerValues":[{"simpleDate":null,"value":"PBXLP_LimitReachedError","description":null}],"financialValues":[],"customValues":[],"error":null},"F|^14389-39Business RevenueTTM07/07/2025USD":{"r":[[6000082326.72]],"c":null,"a":["Companies!J76"]},"F|^43084-72EBITDATTM07/07/2025USD":{"r":[[4521205665.486]],"c":null,"a":["Companies!K70"]},"F|^56614-42Business RevenueTTM07/07/2025USD":{"r":[[30196617980.16]],"c":null,"a":["Companies!J75"]},"F|^56614-42EBITDATTM07/07/2025USD":{"r":[[8050846672.32]],"c":null,"a":["Companies!K75"]},"F|^515797-75Business RevenueTTM07/07/2025USD":{"id":79718,"description":null,"headerValues":[],"financialValues":[],"customValues":[],"error":null},"F|^515797-75EBITDATTM07/07/2025USD":{"id":79728,"description":null,"headerValues":[],"financialValues":[],"customValues":[],"error":null},"F|^10355-14Business RevenueTTM07/07/2025USD":{"r":[[62830000000]],"c":null,"a":["Companies!J64"]},"F|^471012-85EBITDATTM07/07/2025USD":{"r":[[88396832.84298101]],"c":null,"a":["Companies!K79"]},"F|^112707-37Business RevenueTTM07/07/2025USD":{"id":79689,"description":null,"headerValues":[],"financialValues":[],"customValues":[],"error":null},"F|^112707-37EBITDATTM07/07/2025USD":{"id":79648,"description":null,"headerValues":[],"financialValues":[],"customValues":[],"error":null},"F|^41095-18Business RevenueTTM07/07/2025USD":{"r":[[20091000000]],"c":null,"a":["Companies!J54"]},"F|^57246-49Business RevenueTTM07/07/2025USD":{"r":[[908314096.9356]],"c":null,"a":["Companies!J72"]},"F|^57246-49EBITDATTM07/07/2025USD":{"r":[[135826244.487]],"c":null,"a":["Companies!K72"]},"F|^434510-74EBITDATTM07/07/2025USD":{"id":79652,"description":null,"headerValues":[],"financialValues":[],"customValues":[],"error":null},"F|^41188-60EBITDATTM07/07/2025USD":{"r":[[4720000000]],"c":null,"a":["Companies!K65"]},"F|^59932-72EBITDATTM07/07/2025USD":{"r":[[130825749.6351]],"c":null,"a":["Companies!K58"]},"F|^12813-67Business RevenueTTM07/07/2025USD":{"r":[[22450839957.414]],"c":null,"a":["Companies!J69"]},"F|^12813-67EBITDATTM07/07/2025USD":{"r":[[2654879269.014]],"c":null,"a":["Companies!K69"]},"F|^540890-02EBITDATTM07/07/2025USD":{"id":79634,"description":null,"headerValues":[],"financialValues":[],"customValues":[],"error":null},"F|^566029-63EBITDATTM07/07/2025USD":{"id":79632,"description":null,"headerValues":[],"financialValues":[],"customValues":[],"error":null},"F|^11613-70Business RevenueTTM07/07/2025USD":{"r":[[1952700000]],"c":null,"a":["Companies!J80"]},"F|^231958-36EBITDATTM07/07/2025USD":{"id":79668,"description":null,"headerValues":[],"financialValues":[],"customValues":[],"error":null},"F|^11195-02EBITDATTM07/07/2025USD":{"r":[[2847684292.614]],"c":null,"a":["Companies!K60"]},"F|^55958-32Business RevenueTTM07/07/2025USD":{"r":[[10363260581.102999]],"c":null,"a":["Companies!J50"]},"F|^466441-30Business RevenueTTM07/07/2025USD":{"r":[[428673354.816694]],"c":null,"a":["Companies!J47"]},"F|^170863-39EBITDATTM07/07/2025USD":{"r":[[2009000000]],"c":null,"a":["Companies!K57"]},"F|^55657-00EBITDATTM07/07/2025USD":{"id":79716,"description":null,"headerValues":[{"simpleDate":null,"value":"PBXLP_LimitReachedError","description":null}],"financialValues":[],"customValues":[],"error":null},"F|^60211-45EBITDATTM07/07/2025USD":{"id":79726,"description":null,"headerValues":[{"simpleDate":null,"value":"PBXLP_LimitReachedError","description":null}],"financialValues":[],"customValues":[],"error":null},"D|^11195-02WebsiteUSD":{"r":[["global.fujitsu/en-global"]],"a":["Companies!E60"]},"D|^10355-14WebsiteUSD":{"r":[["www.ibm.com"]],"a":["Companies!E64"]},"D|^14389-39WebsiteUSD":{"r":[["www.techmahindra.com"]],"a":["Companies!E76"]},"D|^170863-39WebsiteUSD":{"r":[["www.dxc.com"]],"a":["Companies!E57"]},"D|^51712-39WebsiteUSD":{"r":[["www.globant.com"]],"a":["Companies!E61"]},"D|^41188-60WebsiteUSD":{"r":[["www.infosys.com"]],"a":["Companies!E65"]},"D|^59932-72WebsiteUSD":{"r":[["www.econocom.com"]],"a":["Companies!E58"]},"D|^55567-99WebsiteUSD":{"r":[["www.computacenter.com"]],"a":["Companies!E56"]},"D|^12813-67WebsiteUSD":{"r":[["www.nec.com"]],"a":["Companies!E69"]},"D|^55958-32WebsiteUSD":{"r":[["www.atos.net"]],"a":["Companies!E50"]},"D|^11404-81WebsiteUSD":{"r":[["www.capgemini.com"]],"a":["Companies!E51"]},"D|^51712-39NameUSD":{"r":[["Globant"]],"a":["Companies!B61"]},"D|^41188-60NameUSD":{"r":[["Infosys"]],"a":["Companies!B65"]},"D|^59932-72NameUSD":{"r":[["Econocom Group"]],"a":["Companies!B58"]},"D|^55567-99NameUSD":{"r":[["Computacenter"]],"a":["Companies!B56"]},"D|^43141-42NameUSD":{"r":[["HCL Technologies"]],"a":["Companies!B63"]},"D|^43084-72NameUSD":{"r":[["NTT Data Group"]],"a":["Companies!B70"]},"D|^11195-02NameUSD":{"r":[["Fujitsu"]],"a":["Companies!B60"]},"D|^466441-30NameUSD":{"r":[["Hospital Mater Dei"]],"a":["Companies!B47"]},"D|^10831-42NameUSD":{"r":[["McKesson"]],"a":["Companies!B38"]},"D|^10355-14NameUSD":{"r":[["International Business Machines"]],"a":["Companies!B64"]},"D|^482825-08NameUSD":{"r":[["Kyndryl Holdings"]],"a":["Companies!B66"]},"D|^59619-34NameUSD":{"r":[["Nihon Kohden"]],"a":["Companies!B40"]},"D|^11195-02Employees CountUSD":{"r":[[124835]],"a":["Companies!I60"]},"D|^12813-67Employees CountUSD":{"r":[[104194]],"a":["Companies!I69"]},"D|^482825-08Employees CountUSD":{"r":[[73000]],"a":["Companies!I66"]},"D|^10355-14Employees CountUSD":{"r":[[270300]],"a":["Companies!I64"]},"D|^10731-52Employees CountUSD":{"r":[[13606]],"a":["Companies!I59"]},"D|^170863-39Employees CountUSD":{"r":[[120000]],"a":["Companies!I57"]},"D|^10362-34Employees CountUSD":{"r":[[230000]],"a":["Companies!I81"]},"D|^55958-32Employees CountUSD":{"r":[[78112]],"a":["Companies!I50"]},"D|^11489-95HQ CountryUSD":{"r":[["France"]],"a":["Companies!D94"]},"D|^43084-72HQ CountryUSD":{"r":[["Japan"]],"a":["Companies!D70"]},"D|^43141-42HQ CountryUSD":{"r":[["India"]],"a":["Companies!D63"]},"D|^57246-49HQ CountryUSD":{"r":[["United Kingdom"]],"a":["Companies!D72"]},"D|^522248-86HQ CountryUSD":{"id":79673,"description":null,"headerValues":[{"simpleDate":null,"value":"","description":null}],"financialValues":[],"customValues":[],"error":null},"D|^60748-48HQ CountryUSD":{"r":[["Spain"]],"a":["Companies!D87"]},"D|^482825-08HQ CountryUSD":{"r":[["United States"]],"a":["Companies!D66"]},"D|^10731-52HQ CountryUSD":{"r":[["United States"]],"a":["Companies!D59"]},"D|^59932-72HQ CountryUSD":{"r":[["France"]],"a":["Companies!D58"]},"D|^41188-60HQ CountryUSD":{"r":[["India"]],"a":["Companies!D65"]},"D|^110160-01HQ CountryUSD":{"id":79637,"description":null,"headerValues":[{"simpleDate":null,"value":"PBXLP_LimitReachedError","description":null}],"financialValues":[],"customValues":[],"error":null},"D|^13126-33Employees CountUSD":{"id":79638,"description":null,"headerValues":[{"simpleDate":null,"value":"PBXLP_LimitReachedError","description":null}],"financialValues":[],"customValues":[],"error":null},"D|^112707-37Employees CountUSD":{"id":79640,"description":null,"headerValues":[{"simpleDate":null,"value":"PBXLP_LimitReachedError","description":null}],"financialValues":[],"customValues":[],"error":null},"D|^515797-75Employees CountUSD":{"id":79646,"description":null,"headerValues":[{"simpleDate":null,"value":"PBXLP_LimitReachedError","description":null}],"financialValues":[],"customValues":[],"error":null},"D|^40766-14Employees CountUSD":{"id":77941,"description":null,"headerValues":[{"simpleDate":null,"value":"PBXLP_LimitReachedError","description":null}],"financialValues":[],"customValues":[],"error":null},"D|^60211-45Employees CountUSD":{"id":79666,"description":null,"headerValues":[{"simpleDate":null,"value":"PBXLP_LimitReachedError","description":null}],"financialValues":[],"customValues":[],"error":null},"D|^515797-75WebsiteUSD":{"id":79667,"description":null,"headerValues":[{"simpleDate":null,"value":"PBXLP_LimitReachedError","description":null}],"financialValues":[],"customValues":[],"error":null},"D|^60211-45NameUSD":{"id":79670,"description":null,"headerValues":[{"simpleDate":null,"value":"PBXLP_LimitReachedError","description":null}],"financialValues":[],"customValues":[],"error":null},"D|^13126-33WebsiteUSD":{"id":79671,"description":null,"headerValues":[{"simpleDate":null,"value":"PBXLP_LimitReachedError","description":null}],"financialValues":[],"customValues":[],"error":null},"D|^55657-00HQ CountryUSD":{"id":79675,"description":null,"headerValues":[{"simpleDate":null,"value":"PBXLP_LimitReachedError","description":null}],"financialValues":[],"customValues":[],"error":null},"D|^112707-37WebsiteUSD":{"id":79676,"description":null,"headerValues":[{"simpleDate":null,"value":"PBXLP_LimitReachedError","description":null}],"financialValues":[],"customValues":[],"error":null},"D|^231958-36HQ CountryUSD":{"id":79682,"description":null,"headerValues":[{"simpleDate":null,"value":"PBXLP_LimitReachedError","description":null}],"financialValues":[],"customValues":[],"error":null},"D|^566029-63WebsiteUSD":{"id":79685,"description":null,"headerValues":[{"simpleDate":null,"value":"PBXLP_LimitReachedError","description":null}],"financialValues":[],"customValues":[],"error":null},"D|^470725-84Employees CountUSD":{"id":79686,"description":null,"headerValues":[{"simpleDate":null,"value":"PBXLP_LimitReachedError","description":null}],"financialValues":[],"customValues":[],"error":null},"D|^13126-33HQ CountryUSD":{"id":79691,"description":null,"headerValues":[{"simpleDate":null,"value":"PBXLP_LimitReachedError","description":null}],"financialValues":[],"customValues":[],"error":null},"D|^60211-45HQ CountryUSD":{"id":79696,"description":null,"headerValues":[{"simpleDate":null,"value":"PBXLP_LimitReachedError","description":null}],"financialValues":[],"customValues":[],"error":null},"D|^515797-75HQ CountryUSD":{"id":79698,"description":null,"headerValues":[{"simpleDate":null,"value":"PBXLP_LimitReachedError","description":null}],"financialValues":[],"customValues":[],"error":null},"D|^16436-62NameUSD":{"id":79699,"description":null,"headerValues":[{"simpleDate":null,"value":"PBXLP_LimitReachedError","description":null}],"financialValues":[],"customValues":[],"error":null},"D|^55657-00NameUSD":{"id":79701,"description":null,"headerValues":[{"simpleDate":null,"value":"PBXLP_LimitReachedError","description":null}],"financialValues":[],"customValues":[],"error":null},"D|^470725-84WebsiteUSD":{"id":79703,"description":null,"headerValues":[{"simpleDate":null,"value":"PBXLP_LimitReachedError","description":null}],"financialValues":[],"customValues":[],"error":null},"D|^442930-15NameUSD":{"id":79705,"description":null,"headerValues":[{"simpleDate":null,"value":"PBXLP_LimitReachedError","description":null}],"financialValues":[],"customValues":[],"error":null},"D|^55657-00WebsiteUSD":{"id":79707,"description":null,"headerValues":[{"simpleDate":null,"value":"PBXLP_LimitReachedError","description":null}],"financialValues":[],"customValues":[],"error":null},"D|^566029-63Employees CountUSD":{"id":79709,"description":null,"headerValues":[{"simpleDate":null,"value":"PBXLP_LimitReachedError","description":null}],"financialValues":[],"customValues":[],"error":null},"D|^229563-91Employees CountUSD":{"id":77414,"description":null,"headerValues":[{"simpleDate":null,"value":"PBXLP_LimitReachedError","description":null}],"financialValues":[],"customValues":[],"error":null},"D|^124324-57HQ CountryUSD":{"id":79730,"description":null,"headerValues":[{"simpleDate":null,"value":"PBXLP_LimitReachedError","description":null}],"financialValues":[],"customValues":[],"error":null},"F|^553156-30EBITDATTM07/07/2025USD":{"id":78549,"description":null,"headerValues":[],"financialValues":[],"customValues":[],"error":null},"F|^234524-44EBITDATTM07/07/2025USD":{"id":78629,"description":null,"headerValues":[],"financialValues":[],"customValues":[],"error":null},"F|^690742-63EBITDATTM07/07/2025USD":{"id":78534,"description":null,"headerValues":[],"financialValues":[],"customValues":[],"error":null},"F|^168681-88Business RevenueTTM07/07/2025USD":{"id":78562,"description":null,"headerValues":[],"financialValues":[],"customValues":[],"error":null},"F|^772806-52EBITDATTM07/07/2025USD":{"id":78581,"description":null,"headerValues":[],"financialValues":[],"customValues":[],"error":null},"F|^268298-29Business RevenueTTM07/07/2025USD":{"id":78608,"description":null,"headerValues":[],"financialValues":[],"customValues":[],"error":null},"F|^25381-27EBITDATTM07/07/2025USD":{"id":78576,"description":null,"headerValues":[],"financialValues":[],"customValues":[],"error":null},"F|^14157-91EBITDATTM07/07/2025USD":{"r":[[143130000]],"c":null,"a":["Companies!K598"]},"F|^459723-88EBITDATTM07/07/2025USD":{"r":[[101875058.124012]],"c":null,"a":["Companies!K469"]},"F|^40839-85EBITDATTM07/07/2025USD":{"r":[[455714938.13619]],"c":null,"a":["Companies!K271"]},"F|^154039-15EBITDATTM07/07/2025USD":{"id":78593,"description":null,"headerValues":[],"financialValues":[],"customValues":[],"error":null},"F|^229196-62EBITDATTM07/07/2025USD":{"r":[[85633580.26643601]],"c":null,"a":["Companies!K582"]},"F|^166608-82EBITDATTM07/07/2025USD":{"id":78585,"description":null,"headerValues":[],"financialValues":[],"customValues":[],"error":null},"F|^158197-33EBITDATTM07/07/2025USD":{"id":78571,"description":null,"headerValues":[],"financialValues":[],"customValues":[],"error":null},"F|^592604-47EBITDATTM07/07/2025USD":{"id":78559,"description":null,"headerValues":[],"financialValues":[],"customValues":[],"error":null},"F|^124137-28EBITDATTM07/07/2025USD":{"id":78605,"description":null,"headerValues":[],"financialValues":[],"customValues":[],"error":null},"F|^158094-46Business RevenueTTM07/07/2025USD":{"id":78551,"description":null,"headerValues":[],"financialValues":[],"customValues":[],"error":null},"F|^491467-51EBITDATTM07/07/2025USD":{"id":78545,"description":null,"headerValues":[],"financialValues":[],"customValues":[],"error":null},"F|^43567-39EBITDATTM07/07/2025USD":{"id":78575,"description":null,"headerValues":[],"financialValues":[],"customValues":[],"error":null},"F|^226315-45EBITDATTM07/07/2025USD":{"id":78618,"description":null,"headerValues":[],"financialValues":[],"customValues":[],"error":null},"F|^65420-20Business RevenueTTM07/07/2025USD":{"id":78565,"description":null,"headerValues":[],"financialValues":[],"customValues":[],"error":null},"F|^164952-19EBITDATTM07/07/2025USD":{"r":[[354101155.650579]],"c":null,"a":["Companies!K562"]},"F|^542156-50EBITDATTM07/07/2025USD":{"id":78597,"description":null,"headerValues":[],"financialValues":[],"customValues":[],"error":null},"F|^531320-86EBITDATTM07/07/2025USD":{"id":78574,"description":null,"headerValues":[],"financialValues":[],"customValues":[],"error":null},"F|^124662-97EBITDATTM07/07/2025USD":{"id":78617,"description":null,"headerValues":[],"financialValues":[],"customValues":[],"error":null},"F|^156489-31EBITDATTM07/07/2025USD":{"id":78557,"description":null,"headerValues":[],"financialValues":[],"customValues":[],"error":null},"F|^164466-55Business RevenueTTM07/07/2025USD":{"r":[[1337712033.596796]],"c":null,"a":["Companies!J556"]},"F|^156173-05Business RevenueTTM07/07/2025USD":{"id":78631,"description":null,"headerValues":[],"financialValues":[],"customValues":[],"error":null},"F|^438790-96EBITDATTM07/07/2025USD":{"id":78546,"description":null,"headerValues":[],"financialValues":[],"customValues":[],"error":null},"F|^232224-49Business RevenueTTM07/07/2025USD":{"id":78630,"description":null,"headerValues":[],"financialValues":[],"customValues":[],"error":null},"F|^123498-28EBITDATTM07/07/2025USD":{"id":78619,"description":null,"headerValues":[],"financialValues":[],"customValues":[],"error":null},"F|^166501-27EBITDATTM07/07/2025USD":{"id":78625,"description":null,"headerValues":[],"financialValues":[],"customValues":[],"error":null},"F|^98855-92EBITDATTM07/07/2025USD":{"id":78540,"description":null,"headerValues":[],"financialValues":[],"customValues":[],"error":null},"F|^165076-57EBITDATTM07/07/2025USD":{"id":78626,"description":null,"headerValues":[],"financialValues":[],"customValues":[],"error":null},"F|^227822-95EBITDATTM07/07/2025USD":{"r":[[300527182.638164]],"c":null,"a":["Companies!K325"]},"F|^165471-22EBITDATTM07/07/2025USD":{"r":[[188127186.64686698]],"c":null,"a":["Companies!K461"]},"F|^434180-44EBITDATTM07/07/2025USD":{"id":78541,"description":null,"headerValues":[],"financialValues":[],"customValues":[],"error":null},"F|^165498-58EBITDATTM07/07/2025USD":{"r":[[45400642.50304]],"c":null,"a":["Companies!K326"]},"F|^91718-56EBITDATTM07/07/2025USD":{"id":78561,"description":null,"headerValues":[],"financialValues":[],"customValues":[],"error":null},"F|^467250-94EBITDATTM07/07/2025USD":{"r":[[221767271.07551]],"c":null,"a":["Companies!K723"]},"F|^161419-87EBITDATTM07/07/2025USD":{"id":78595,"description":null,"headerValues":[],"financialValues":[],"customValues":[],"error":null},"F|^109195-03EBITDATTM07/07/2025USD":{"id":78614,"description":null,"headerValues":[],"financialValues":[],"customValues":[],"error":null},"F|^160990-03EBITDATTM07/07/2025USD":{"id":78560,"description":null,"headerValues":[],"financialValues":[],"customValues":[],"error":null},"F|^14781-52Business RevenueTTM07/07/2025USD":{"id":78537,"description":null,"headerValues":[],"financialValues":[],"customValues":[],"error":null},"F|^150914-71EBITDATTM07/07/2025USD":{"id":78602,"description":null,"headerValues":[],"financialValues":[],"customValues":[],"error":null},"F|^529184-80EBITDATTM07/07/2025USD":{"id":78586,"description":null,"headerValues":[],"financialValues":[],"customValues":[],"error":null},"F|^163651-51Business RevenueTTM07/07/2025USD":{"id":78611,"description":null,"headerValues":[],"financialValues":[],"customValues":[],"error":null},"F|^99160-39EBITDATTM07/07/2025USD":{"id":78601,"description":null,"headerValues":[],"financialValues":[],"customValues":[],"error":null},"F|^124083-28EBITDATTM07/07/2025USD":{"id":78567,"description":null,"headerValues":[],"financialValues":[],"customValues":[],"error":null},"F|^58999-51EBITDATTM07/07/2025USD":{"r":[[73823552.915056]],"c":null,"a":["Companies!K603"]},"F|^59322-97EBITDATTM07/07/2025USD":{"id":78590,"description":null,"headerValues":[],"financialValues":[],"customValues":[],"error":null},"F|^104338-90Business RevenueTTM07/07/2025USD":{"id":78620,"description":null,"headerValues":[],"financialValues":[],"customValues":[],"error":null},"F|^14389-03EBITDATTM07/07/2025USD":{"id":78555,"description":null,"headerValues":[],"financialValues":[],"customValues":[],"error":null},"F|^98480-80EBITDATTM07/07/2025USD":{"id":78628,"description":null,"headerValues":[],"financialValues":[],"customValues":[],"error":null},"F|^544643-56Business RevenueTTM07/07/2025USD":{"id":78570,"description":null,"headerValues":[],"financialValues":[],"customValues":[],"error":null},"F|^544643-56EBITDATTM07/07/2025USD":{"id":78553,"description":null,"headerValues":[],"financialValues":[],"customValues":[],"error":null},"F|^528634-27Business RevenueTTM07/07/2025USD":{"id":78533,"description":null,"headerValues":[],"financialValues":[],"customValues":[],"error":null},"F|^233677-18Business RevenueTTM07/07/2025USD":{"id":78594,"description":null,"headerValues":[],"financialValues":[],"customValues":[],"error":null},"F|^463214-44EBITDATTM07/07/2025USD":{"id":78607,"description":null,"headerValues":[],"financialValues":[],"customValues":[],"error":null},"F|^59323-69EBITDATTM07/07/2025USD":{"id":78552,"description":null,"headerValues":[],"financialValues":[],"customValues":[],"error":null},"F|^163136-35Business RevenueTTM07/07/2025USD":{"id":78544,"description":null,"headerValues":[],"financialValues":[],"customValues":[],"error":null},"F|^471142-00EBITDATTM07/07/2025USD":{"r":[[123422508.096156]],"c":null,"a":["Companies!K218"]},"F|^235006-48EBITDATTM07/07/2025USD":{"r":[[251143949.756339]],"c":null,"a":["Companies!K607"]},"F|^59325-04EBITDATTM07/07/2025USD":{"r":[[12199987.2055]],"c":null,"a":["Companies!K374"]},"F|^59325-13EBITDATTM07/07/2025USD":{"r":[[488803796.865548]],"c":null,"a":["Companies!K546"]},"F|^155419-75EBITDATTM07/07/2025USD":{"id":78536,"description":null,"headerValues":[],"financialValues":[],"customValues":[],"error":null},"F|^161506-90EBITDATTM07/07/2025USD":{"id":78543,"description":null,"headerValues":[],"financialValues":[],"customValues":[],"error":null},"F|^497260-63EBITDATTM07/07/2025USD":{"id":78569,"description":null,"headerValues":[],"financialValues":[],"customValues":[],"error":null},"F|^59320-99EBITDATTM07/07/2025USD":{"r":[[1783698862.227123]],"c":null,"a":["Companies!K492"]},"F|^164937-79EBITDATTM07/07/2025USD":{"id":78621,"description":null,"headerValues":[],"financialValues":[],"customValues":[],"error":null},"F|^86989-87EBITDATTM07/07/2025USD":{"id":78603,"description":null,"headerValues":[],"financialValues":[],"customValues":[],"error":null},"F|^10495-45EBITDATTM07/07/2025USD":{"id":78587,"description":null,"headerValues":[],"financialValues":[],"customValues":[],"error":null},"F|^97782-40EBITDATTM07/07/2025USD":{"id":78563,"description":null,"headerValues":[],"financialValues":[],"customValues":[],"error":null},"F|^122174-74EBITDATTM07/07/2025USD":{"id":78578,"description":null,"headerValues":[],"financialValues":[],"customValues":[],"error":null},"F|^234109-09EBITDATTM07/07/2025USD":{"r":[[809122564.587087]],"c":null,"a":["Companies!K228"]},"F|^489673-99EBITDATTM07/07/2025USD":{"r":[[158699570.79318]],"c":null,"a":["Companies!K454"]},"F|^59321-62EBITDATTM07/07/2025USD":{"r":[[1952897724.199156]],"c":null,"a":["Companies!K508"]},"F|^466180-84EBITDATTM07/07/2025USD":{"id":78616,"description":null,"headerValues":[],"financialValues":[],"customValues":[],"error":null},"F|^463231-54EBITDATTM07/07/2025USD":{"id":78583,"description":null,"headerValues":[],"financialValues":[],"customValues":[],"error":null},"F|^50915-35Business RevenueTTM07/07/2025USD":{"id":78568,"description":null,"headerValues":[],"financialValues":[],"customValues":[],"error":null},"F|^59322-61EBITDATTM07/07/2025USD":{"r":[[49172195.273622]],"c":null,"a":["Companies!K203"]},"F|^442938-43EBITDATTM07/07/2025USD":{"id":78589,"description":null,"headerValues":[],"financialValues":[],"customValues":[],"error":null},"F|^151586-02EBITDATTM07/07/2025USD":{"id":78610,"description":null,"headerValues":[],"financialValues":[],"customValues":[],"error":null},"F|^151295-68EBITDATTM07/07/2025USD":{"id":78609,"description":null,"headerValues":[],"financialValues":[],"customValues":[],"error":null},"F|^443016-46EBITDATTM07/07/2025USD":{"r":[[973671</t>
  </si>
  <si>
    <t>18.326079]],"c":null,"a":["Companies!K610"]},"F|^59322-25EBITDATTM07/07/2025USD":{"r":[[319891144.812336]],"c":null,"a":["Companies!K651"]},"F|^462679-48EBITDATTM07/07/2025USD":{"id":78615,"description":null,"headerValues":[],"financialValues":[],"customValues":[],"error":null},"F|^99894-16EBITDATTM07/07/2025USD":{"id":78613,"description":null,"headerValues":[],"financialValues":[],"customValues":[],"error":null},"F|^58395-97EBITDATTM07/07/2025USD":{"id":78535,"description":null,"headerValues":[],"financialValues":[],"customValues":[],"error":null},"F|^115612-93EBITDATTM07/07/2025USD":{"id":78556,"description":null,"headerValues":[],"financialValues":[],"customValues":[],"error":null},"F|^234526-60EBITDATTM07/07/2025USD":{"id":78580,"description":null,"headerValues":[],"financialValues":[],"customValues":[],"error":null},"F|^498257-65EBITDATTM07/07/2025USD":{"id":78573,"description":null,"headerValues":[],"financialValues":[],"customValues":[],"error":null},"F|^165144-52EBITDATTM07/07/2025USD":{"id":78612,"description":null,"headerValues":[],"financialValues":[],"customValues":[],"error":null},"F|^158454-19EBITDATTM07/07/2025USD":{"id":78592,"description":null,"headerValues":[],"financialValues":[],"customValues":[],"error":null},"F|^41519-62EBITDATTM07/07/2025USD":{"id":78622,"description":null,"headerValues":[],"financialValues":[],"customValues":[],"error":null},"F|^155873-80EBITDATTM07/07/2025USD":{"r":[[1846917771.1100001]],"c":null,"a":["Companies!K762"]},"F|^163194-58EBITDATTM07/07/2025USD":{"id":78599,"description":null,"headerValues":[],"financialValues":[],"customValues":[],"error":null},"F|^181457-56EBITDATTM07/07/2025USD":{"id":78627,"description":null,"headerValues":[{"simpleDate":null,"value":"PBXLP_LimitReachedError","description":null}],"financialValues":[],"customValues":[],"error":null},"D|^462645-37WebsiteUSD":{"id":78604,"description":null,"headerValues":[{"simpleDate":null,"value":"PBXLP_LimitReachedError","description":null}],"financialValues":[],"customValues":[],"error":null},"F|^164952-73EBITDATTM07/07/2025USD":{"id":78789,"description":null,"headerValues":[],"financialValues":[],"customValues":[],"error":null},"F|^170892-37EBITDATTM07/07/2025USD":{"id":78826,"description":null,"headerValues":[],"financialValues":[],"customValues":[],"error":null},"F|^158092-21EBITDATTM07/07/2025USD":{"id":78790,"description":null,"headerValues":[],"financialValues":[],"customValues":[],"error":null},"F|^58968-01EBITDATTM07/07/2025USD":{"r":[[11119000000]],"c":null,"a":["Companies!K749"]},"F|^166918-33EBITDATTM07/07/2025USD":{"r":[[27542584.253934998]],"c":null,"a":["Companies!K621"]},"F|^51717-61EBITDATTM07/07/2025USD":{"id":78779,"description":null,"headerValues":[],"financialValues":[],"customValues":[],"error":null},"F|^157680-91EBITDATTM07/07/2025USD":{"id":78799,"description":null,"headerValues":[],"financialValues":[],"customValues":[],"error":null},"F|^99721-45EBITDATTM07/07/2025USD":{"r":[[1603131571.3015969]],"c":null,"a":["Companies!K365"]},"F|^151782-49EBITDATTM07/07/2025USD":{"r":[[39038534.241576]],"c":null,"a":["Companies!K759"]},"F|^168681-88EBITDATTM07/07/2025USD":{"id":78796,"description":null,"headerValues":[],"financialValues":[],"customValues":[],"error":null},"F|^125301-70EBITDATTM07/07/2025USD":{"id":78764,"description":null,"headerValues":[],"financialValues":[],"customValues":[],"error":null},"F|^268298-29EBITDATTM07/07/2025USD":{"id":78795,"description":null,"headerValues":[],"financialValues":[],"customValues":[],"error":null},"F|^170583-22Business RevenueTTM07/07/2025USD":{"id":78744,"description":null,"headerValues":[],"financialValues":[],"customValues":[],"error":null},"F|^509346-82EBITDATTM07/07/2025USD":{"id":78739,"description":null,"headerValues":[],"financialValues":[],"customValues":[],"error":null},"F|^226313-74Business RevenueTTM07/07/2025USD":{"id":78797,"description":null,"headerValues":[],"financialValues":[],"customValues":[],"error":null},"F|^124322-05EBITDATTM07/07/2025USD":{"id":78748,"description":null,"headerValues":[],"financialValues":[],"customValues":[],"error":null},"F|^163886-14EBITDATTM07/07/2025USD":{"r":[[476565161.525397]],"c":null,"a":["Companies!K721"]},"F|^151601-32EBITDATTM07/07/2025USD":{"id":78765,"description":null,"headerValues":[],"financialValues":[],"customValues":[],"error":null},"F|^459173-44EBITDATTM07/07/2025USD":{"id":78738,"description":null,"headerValues":[],"financialValues":[],"customValues":[],"error":null},"F|^157868-11EBITDATTM07/07/2025USD":{"id":78787,"description":null,"headerValues":[],"financialValues":[],"customValues":[],"error":null},"F|^515720-53EBITDATTM07/07/2025USD":{"id":78766,"description":null,"headerValues":[],"financialValues":[],"customValues":[],"error":null},"F|^153010-63EBITDATTM07/07/2025USD":{"r":[[2119770039.7059999]],"c":null,"a":["Companies!K568"]},"F|^235041-31EBITDATTM07/07/2025USD":{"id":78756,"description":null,"headerValues":[],"financialValues":[],"customValues":[],"error":null},"F|^126157-51EBITDATTM07/07/2025USD":{"id":78768,"description":null,"headerValues":[],"financialValues":[],"customValues":[],"error":null},"F|^88290-55EBITDATTM07/07/2025USD":{"id":78816,"description":null,"headerValues":[],"financialValues":[],"customValues":[],"error":null},"F|^168448-96EBITDATTM07/07/2025USD":{"id":78733,"description":null,"headerValues":[],"financialValues":[],"customValues":[],"error":null},"F|^123496-84EBITDATTM07/07/2025USD":{"id":78736,"description":null,"headerValues":[],"financialValues":[],"customValues":[],"error":null},"F|^149565-25EBITDATTM07/07/2025USD":{"r":[[129261090.71731]],"c":null,"a":["Companies!K776"]},"F|^153231-31EBITDATTM07/07/2025USD":{"id":78813,"description":null,"headerValues":[],"financialValues":[],"customValues":[],"error":null},"F|^165421-63EBITDATTM07/07/2025USD":{"r":[[147049384.470941]],"c":null,"a":["Companies!K728"]},"F|^522679-87EBITDATTM07/07/2025USD":{"id":78749,"description":null,"headerValues":[],"financialValues":[],"customValues":[],"error":null},"F|^41612-23EBITDATTM07/07/2025USD":{"r":[[864600000]],"c":null,"a":["Companies!K358"]},"F|^165549-52EBITDATTM07/07/2025USD":{"r":[[304362431.170766]],"c":null,"a":["Companies!K633"]},"F|^13303-81EBITDATTM07/07/2025USD":{"id":78782,"description":null,"headerValues":[],"financialValues":[],"customValues":[],"error":null},"F|^266136-67EBITDATTM07/07/2025USD":{"id":78815,"description":null,"headerValues":[],"financialValues":[],"customValues":[],"error":null},"F|^156544-57EBITDATTM07/07/2025USD":{"id":78810,"description":null,"headerValues":[],"financialValues":[],"customValues":[],"error":null},"F|^466723-54EBITDATTM07/07/2025USD":{"id":78800,"description":null,"headerValues":[],"financialValues":[],"customValues":[],"error":null},"F|^51485-86EBITDATTM07/07/2025USD":{"id":78755,"description":null,"headerValues":[],"financialValues":[],"customValues":[],"error":null},"F|^516041-74EBITDATTM07/07/2025USD":{"id":78784,"description":null,"headerValues":[],"financialValues":[],"customValues":[],"error":null},"F|^55598-50EBITDATTM07/07/2025USD":{"r":[[193000235.55095]],"c":null,"a":["Companies!K443"]},"F|^740786-59EBITDATTM07/07/2025USD":{"id":78776,"description":null,"headerValues":[],"financialValues":[],"customValues":[],"error":null},"F|^343509-67EBITDATTM07/07/2025USD":{"id":78788,"description":null,"headerValues":[],"financialValues":[],"customValues":[],"error":null},"F|^599964-67EBITDATTM07/07/2025USD":{"r":[[109810381]],"c":null,"a":["Companies!K755"]},"F|^165660-85EBITDATTM07/07/2025USD":{"r":[[791485301.332]],"c":null,"a":["Companies!K269"]},"F|^327536-65EBITDATTM07/07/2025USD":{"id":78771,"description":null,"headerValues":[],"financialValues":[],"customValues":[],"error":null},"F|^343143-10EBITDATTM07/07/2025USD":{"r":[[141789676.118345]],"c":null,"a":["Companies!K753"]},"F|^163651-51EBITDATTM07/07/2025USD":{"id":78761,"description":null,"headerValues":[],"financialValues":[],"customValues":[],"error":null},"F|^501208-48EBITDATTM07/07/2025USD":{"id":78820,"description":null,"headerValues":[],"financialValues":[],"customValues":[],"error":null},"F|^153127-90EBITDATTM07/07/2025USD":{"id":78819,"description":null,"headerValues":[],"financialValues":[],"customValues":[],"error":null},"F|^529227-64EBITDATTM07/07/2025USD":{"id":78752,"description":null,"headerValues":[],"financialValues":[],"customValues":[],"error":null},"F|^315183-07EBITDATTM07/07/2025USD":{"id":78770,"description":null,"headerValues":[],"financialValues":[],"customValues":[],"error":null},"F|^264458-98EBITDATTM07/07/2025USD":{"r":[[44543845.256309]],"c":null,"a":["Companies!K620"]},"F|^700627-78EBITDATTM07/07/2025USD":{"id":78825,"description":null,"headerValues":[],"financialValues":[],"customValues":[],"error":null},"F|^433236-25EBITDATTM07/07/2025USD":{"id":78737,"description":null,"headerValues":[],"financialValues":[],"customValues":[],"error":null},"F|^52938-91EBITDATTM07/07/2025USD":{"id":78798,"description":null,"headerValues":[],"financialValues":[],"customValues":[],"error":null},"F|^107944-12EBITDATTM07/07/2025USD":{"r":[[45967236.464285]],"c":null,"a":["Companies!K453"]},"F|^233963-83EBITDATTM07/07/2025USD":{"id":78827,"description":null,"headerValues":[],"financialValues":[],"customValues":[],"error":null},"F|^181473-94EBITDATTM07/07/2025USD":{"r":[[855382066.438295]],"c":null,"a":["Companies!K554"]},"F|^165663-37EBITDATTM07/07/2025USD":{"r":[[1427037134.079413]],"c":null,"a":["Companies!K541"]},"F|^501803-11EBITDATTM07/07/2025USD":{"id":78814,"description":null,"headerValues":[],"financialValues":[],"customValues":[],"error":null},"F|^66328-48EBITDATTM07/07/2025USD":{"r":[[80084456.15896499]],"c":null,"a":["Companies!K696"]},"F|^12403-27EBITDATTM07/07/2025USD":{"r":[[172085539.236657]],"c":null,"a":["Companies!K331"]},"F|^63749-17Business RevenueTTM07/07/2025USD":{"id":78751,"description":null,"headerValues":[],"financialValues":[],"customValues":[],"error":null},"F|^10770-94EBITDATTM07/07/2025USD":{"id":78792,"description":null,"headerValues":[],"financialValues":[],"customValues":[],"error":null},"F|^121795-57EBITDATTM07/07/2025USD":{"id":78754,"description":null,"headerValues":[],"financialValues":[],"customValues":[],"error":null},"F|^59325-31EBITDATTM07/07/2025USD":{"r":[[47538096.130745]],"c":null,"a":["Companies!K726"]},"F|^155352-16EBITDATTM07/07/2025USD":{"r":[[531750423.358953]],"c":null,"a":["Companies!K672"]},"F|^158321-80EBITDATTM07/07/2025USD":{"id":78802,"description":null,"headerValues":[],"financialValues":[],"customValues":[],"error":null},"F|^163216-00EBITDATTM07/07/2025USD":{"id":78772,"description":null,"headerValues":[],"financialValues":[],"customValues":[],"error":null},"F|^169699-78EBITDATTM07/07/2025USD":{"id":78781,"description":null,"headerValues":[],"financialValues":[],"customValues":[],"error":null},"F|^228570-85EBITDATTM07/07/2025USD":{"id":78742,"description":null,"headerValues":[],"financialValues":[],"customValues":[],"error":null},"F|^59321-35EBITDATTM07/07/2025USD":{"r":[[938231734.295838]],"c":null,"a":["Companies!K474"]},"F|^59052-97EBITDATTM07/07/2025USD":{"id":78783,"description":null,"headerValues":[],"financialValues":[],"customValues":[],"error":null},"F|^150480-19EBITDATTM07/07/2025USD":{"id":78780,"description":null,"headerValues":[],"financialValues":[],"customValues":[],"error":null},"F|^54240-13EBITDATTM07/07/2025USD":{"id":78777,"description":null,"headerValues":[],"financialValues":[],"customValues":[],"error":null},"F|^454233-88EBITDATTM07/07/2025USD":{"id":78812,"description":null,"headerValues":[],"financialValues":[],"customValues":[],"error":null},"F|^99423-55EBITDATTM07/07/2025USD":{"id":78769,"description":null,"headerValues":[],"financialValues":[],"customValues":[],"error":null},"F|^152764-48EBITDATTM07/07/2025USD":{"id":78817,"description":null,"headerValues":[],"financialValues":[],"customValues":[],"error":null},"F|^163270-90EBITDATTM07/07/2025USD":{"id":78786,"description":null,"headerValues":[],"financialValues":[],"customValues":[],"error":null},"F|^103477-96EBITDATTM07/07/2025USD":{"id":78805,"description":null,"headerValues":[],"financialValues":[],"customValues":[],"error":null},"F|^601896-25EBITDATTM07/07/2025USD":{"r":[[120226510.411129]],"c":null,"a":["Companies!K767"]},"F|^179916-67EBITDATTM07/07/2025USD":{"id":78767,"description":null,"headerValues":[],"financialValues":[],"customValues":[],"error":null},"F|^107186-68EBITDATTM07/07/2025USD":{"id":78824,"description":null,"headerValues":[],"financialValues":[],"customValues":[],"error":null},"F|^164693-62EBITDATTM07/07/2025USD":{"id":78734,"description":null,"headerValues":[],"financialValues":[],"customValues":[],"error":null},"F|^442222-03EBITDATTM07/07/2025USD":{"id":78745,"description":null,"headerValues":[],"financialValues":[],"customValues":[],"error":null},"F|^14185-99EBITDATTM07/07/2025USD":{"r":[[362756556.792373]],"c":null,"a":["Companies!K521"]},"F|^157242-88EBITDATTM07/07/2025USD":{"id":78818,"description":null,"headerValues":[],"financialValues":[],"customValues":[],"error":null},"F|^165458-17EBITDATTM07/07/2025USD":{"r":[[253314478.8669]],"c":null,"a":["Companies!K258"]},"F|^223386-22EBITDATTM07/07/2025USD":{"id":78803,"description":null,"headerValues":[],"financialValues":[],"customValues":[],"error":null},"F|^182574-10EBITDATTM07/07/2025USD":{"id":78823,"description":null,"headerValues":[],"financialValues":[],"customValues":[],"error":null},"F|^41966-74EBITDATTM07/07/2025USD":{"r":[[2212872861.77425]],"c":null,"a":["Companies!K711"]},"F|^98052-13EBITDATTM07/07/2025USD":{"r":[[91141206.60720801]],"c":null,"a":["Companies!K375"]},"F|^41966-56EBITDATTM07/07/2025USD":{"r":[[3639631978.62698]],"c":null,"a":["Companies!K700"]},"F|^156901-24EBITDATTM07/07/2025USD":{"id":78821,"description":null,"headerValues":[],"financialValues":[],"customValues":[],"error":null},"F|^41966-65EBITDATTM07/07/2025USD":{"id":78801,"description":null,"headerValues":[],"financialValues":[],"customValues":[],"error":null},"F|^51010-93EBITDATTM07/07/2025USD":{"id":78741,"description":null,"headerValues":[{"simpleDate":null,"value":"PBXLP_LimitReachedError","description":null}],"financialValues":[],"customValues":[],"error":null},"F|^62633-35EBITDATTM07/07/2025USD":{"id":78809,"description":null,"headerValues":[{"simpleDate":null,"value":"PBXLP_LimitReachedError","description":null}],"financialValues":[],"customValues":[],"error":null},"F|^62633-35Business RevenueTTM07/07/2025USD":{"id":78830,"description":null,"headerValues":[{"simpleDate":null,"value":"PBXLP_LimitReachedError","description":null}],"financialValues":[],"customValues":[],"error":null},"D|^529227-64Employees CountUSD":{"id":78759,"description":null,"headerValues":[{"simpleDate":null,"value":"","description":null}],"financialValues":[],"customValues":[],"error":null},"F|^57840-76Business RevenueTTM07/07/2025USD":{"id":79941,"description":null,"headerValues":[],"financialValues":[],"customValues":[],"error":null},"F|^57840-76EBITDATTM07/07/2025USD":{"id":79990,"description":null,"headerValues":[],"financialValues":[],"customValues":[],"error":null},"F|^54692-29Business RevenueTTM07/07/2025USD":{"r":[[7629079088.202344]],"c":null,"a":["Companies!J632"]},"F|^436403-35Business RevenueTTM07/07/2025USD":{"id":79958,"description":null,"headerValues":[],"financialValues":[],"customValues":[],"error":null},"F|^436403-35EBITDATTM07/07/2025USD":{"id":79982,"description":null,"headerValues":[],"financialValues":[],"customValues":[],"error":null},"F|^18862-03Business RevenueTTM07/07/2025USD":{"r":[[19798000000]],"c":null,"a":["Companies!J9"]},"F|^53494-57Business RevenueTTM07/07/2025USD":{"r":[[1097608092.700418]],"c":null,"a":["Companies!J23"]},"F|^53494-57EBITDATTM07/07/2025USD":{"r":[[252328862.382298]],"c":null,"a":["Companies!K23"]},"F|^59586-22Business RevenueTTM07/07/2025USD":{"r":[[6425297091.495323]],"c":null,"a":["Companies!J11"]},"F|^59586-22EBITDATTM07/07/2025USD":{"r":[[679255633.164804]],"c":null,"a":["Companies!K11"]},"F|^54834-67EBITDAFY07/07/2025USD":{"id":79989,"description":null,"headerValues":[],"financialValues":[],"customValues":[],"error":null},"F|^452727-46Business RevenueTTM07/07/2025USD":{"id":79992,"description":null,"headerValues":[],"financialValues":[],"customValues":[],"error":null},"F|^11242-00EBITDATTM07/07/2025USD":{"r":[[9257000000]],"c":null,"a":["Companies!K32"]},"F|^10483-75Business RevenueTTM07/07/2025USD":{"r":[[23218000000]],"c":null,"a":["Companies!J34"]},"F|^12229-93Business RevenueTTM07/07/2025USD":{"r":[[10720252000]],"c":null,"a":["Companies!J41"]},"F|^142711-66Business RevenueTTM07/07/2025USD":{"id":79954,"description":null,"headerValues":[],"financialValues":[],"customValues":[],"error":null},"F|^162223-03Business RevenueTTM07/07/2025USD":{"id":79994,"description":null,"headerValues":[],"financialValues":[],"customValues":[],"error":null},"F|^162223-03EBITDATTM07/07/2025USD":{"id":79960,"description":null,"headerValues":[],"financialValues":[],"customValues":[],"error":null},"F|^41337-91Business RevenueTTM07/07/2025USD":{"id":79957,"description":null,"headerValues":[],"financialValues":[],"customValues":[],"error":null},"F|^41337-91EBITDATTM07/07/2025USD":{"id":79986,"description":null,"headerValues":[],"financialValues":[],"customValues":[],"error":null},"F|^14203-99Business RevenueTTM07/07/2025USD":{"r":[[222286000000]],"c":null,"a":["Companies!J27"]},"F|^14203-99EBITDATTM07/07/2025USD":{"r":[[3025000000]],"c":null,"a":["Companies!K27"]},"F|^10574-74Business RevenueTTM07/07/2025USD":{"r":[[11889000000]],"c":null,"a":["Companies!J37"]},"F|^55754-74Business RevenueTTM07/07/2025USD":{"id":79946,"description":null,"headerValues":[],"financialValues":[],"customValues":[],"error":null},"F|^55754-74EBITDATTM07/07/2025USD":{"id":79985,"description":null,"headerValues":[],"financialValues":[],"customValues":[],"error":null},"F|^13360-69Business RevenueTTM07/07/2025USD":{"r":[[24844073726.676]],"c":null,"a":["Companies!J21"]},"F|^13360-69EBITDATTM07/07/2025USD":{"r":[[4684765922.448]],"c":null,"a":["Companies!K21"]},"F|^107190-82Business RevenueTTM07/07/2025USD":{"r":[[9912299569.63155]],"c":null,"a":["Companies!J16"]},"F|^107190-82EBITDATTM07/07/2025USD":{"r":[[998456036.100273]],"c":null,"a":["Companies!K16"]},"F|^127441-00Business RevenueTTM07/07/2025USD":{"id":79979,"description":null,"headerValues":[],"financialValues":[],"customValues":[],"error":null},"F|^127441-00EBITDATTM07/07/2025USD":{"id":79993,"description":null,"headerValues":[],"financialValues":[],"customValues":[],"error":null},"F|^540911-35Business RevenueTTM07/07/2025USD":{"r":[[8308000000]],"c":null,"a":["Companies!J22"]},"F|^434450-35Business RevenueTTM07/07/2025USD":{"r":[[1866863592.5279732]],"c":null,"a":["Companies!J35"]},"F|^434450-35EBITDATTM07/07/2025USD":{"r":[[-80159259.00022501]],"c":null,"a":["Companies!K35"]},"F|^460312-21Business RevenueTTM07/07/2025USD":{"id":79996,"description":null,"headerValues":[],"financialValues":[],"customValues":[],"error":null},"F|^11660-50EBITDATTM07/07/2025USD":{"r":[[9619657981.451998]],"c":null,"a":["Companies!K19"]},"F|^10831-42Business RevenueTTM07/07/2025USD":{"r":[[359051000000]],"c":null,"a":["Companies!J38"]},"F|^10831-42EBITDATTM07/07/2025USD":{"r":[[5087000000]],"c":null,"a":["Companies!K38"]},"F|^40424-23EBITDATTM07/07/2025USD":{"r":[[910000000]],"c":null,"a":["Companies!K31"]},"F|^59112-82EBITDATTM07/07/2025USD":{"r":[[743537094.234]],"c":null,"a":["Companies!K17"]},"F|^59323-60EBITDATTM07/07/2025USD":{"r":[[328013664.761154]],"c":null,"a":["Companies!K327"]},"F|^10134-19EBITDATTM07/07/2025USD":{"id":79995,"description":null,"headerValues":[],"financialValues":[],"customValues":[],"error":null},"F|^178323-22EBITDATTM07/07/2025USD":{"id":79950,"description":null,"headerValues":[],"financialValues":[],"customValues":[],"error":null},"F|^268320-61EBITDATTM07/07/2025USD":{"r":[[255345376.007109]],"c":null,"a":["Companies!K3"]},"F|^712542-79Business RevenueTTM07/07/2025USD":{"id":79948,"description":null,"headerValues":[],"financialValues":[],"customValues":[],"error":null},"F|^11534-32EBITDATTM07/07/2025USD":{"id":79968,"description":null,"headerValues":[],"financialValues":[],"customValues":[],"error":null},"F|^50952-07Business RevenueTTM07/07/2025USD":{"r":[[15047020344.8116]],"c":null,"a":["Companies!J26"]},"F|^50952-07EBITDATTM07/07/2025USD":{"r":[[1478968619.3675]],"c":null,"a":["Companies!K26"]},"D|^53494-57WebsiteUSD":{"r":[["www.totvs.com"]],"a":["Companies!E23"]},"D|^268320-61WebsiteUSD":{"r":[["www.afya.com.br"]],"a":["Companies!E3"]},"D|^59112-82WebsiteUSD":{"r":[["www.sage.com"]],"a":["Companies!E17"]},"D|^59586-22WebsiteUSD":{"r":[["www.indracompany.com"]],"a":["Companies!E11"]},"D|^107190-82WebsiteUSD":{"r":[["www.rededorsaoluiz.com.br"]],"a":["Companies!E16"]},"D|^10483-75WebsiteUSD":{"r":[["www.stryker.com"]],"a":["Companies!E34"]},"D|^59619-34WebsiteUSD":{"r":[["www.nihonkohden.co.jp"]],"a":["Companies!E40"]},"D|^11242-00WebsiteUSD":{"r":[["www.medtronic.com"]],"a":["Companies!E32"]},"D|^10574-74WebsiteUSD":{"r":[["www.baxter.com"]],"a":["Companies!E37"]},"D|^434450-35WebsiteUSD":{"r":[["portal.mafrahospitalar.com.br"]],"a":["Companies!E35"]},"D|^540911-35NameUSD":{"r":[["Solventum"]],"a":["Companies!B22"]},"D|^11242-00NameUSD":{"r":[["Medtronic"]],"a":["Companies!B32"]},"D|^40424-23NameUSD":{"r":[["Henry Schein"]],"a":["Companies!B31"]},"D|^59586-22Employees CountUSD":{"r":[[60598]],"a":["Companies!I11"]},"D|^119915-92Employees CountUSD":{"r":[[2500]],"a":["Companies!I5"]},"D|^540911-35Employees CountUSD":{"r":[[22000]],"a":["Companies!I22"]},"D|^268320-61Employees CountUSD":{"r":[[9717]],"a":["Companies!I3"]},"D|^13360-69Employees CountUSD":{"r":[[73000]],"a":["Companies!I21"]},"D|^11242-00Employees CountUSD":{"r":[[95000]],"a":["Companies!I32"]},"D|^10574-74Employees CountUSD":{"r":[[38000]],"a":["Companies!I37"]},"D|^59112-82HQ CountryUSD":{"r":[["United Kingdom"]],"a":["Companies!D17"]},"D|^59586-22HQ CountryUSD":{"r":[["Spain"]],"a":["Companies!D11"]},"D|^11660-50HQ CountryUSD":{"r":[["Germany"]],"a":["Companies!D19"]},"D|^119915-92HQ CountryUSD":{"r":[["Brazil"]],"a":["Companies!D5"]},"D|^107190-82HQ CountryUSD":{"r":[["Brazil"]],"a":["Companies!D16"]},"D|^53494-57HQ CountryUSD":{"r":[["Brazil"]],"a":["Companies!D23"]},"D|^18862-03HQ CountryUSD":{"r":[["United States"]],"a":["Companies!D9"]},"D|^12229-93HQ CountryUSD":{"r":[["United States"]],"a":["Companies!D41"]},"D|^434450-35HQ CountryUSD":{"r":[["Brazil"]],"a":["Companies!D35"]},"D|^11534-32Employees CountUSD":{"id":79944,"description":null,"headerValues":[{"simpleDate":null,"value":"PBXLP_LimitReachedError","description":null}],"financialValues":[],"customValues":[],"error":null},"D|^41337-91NameUSD":{"id":79951,"description":null,"headerValues":[{"simpleDate":null,"value":"PBXLP_LimitReachedError","description":null}],"financialValues":[],"customValues":[],"error":null},"D|^162223-03WebsiteUSD":{"id":79967,"description":null,"headerValues":[{"simpleDate":null,"value":"PBXLP_LimitReachedError","description":null}],"financialValues":[],"customValues":[],"error":null},"D|^172312-48WebsiteUSD":{"id":79997,"description":null,"headerValues":[{"simpleDate":null,"value":"PBXLP_LimitReachedError","description":null}],"financialValues":[],"customValues":[],"error":null},"D|^57840-76Employees CountUSD":{"id":79998,"description":null,"headerValues":[{"simpleDate":null,"value":"PBXLP_LimitReachedError","description":null}],"financialValues":[],"customValues":[],"error":null},"D|^41337-91WebsiteUSD":{"id":79999,"description":null,"headerValues":[{"simpleDate":null,"value":"PBXLP_LimitReachedError","description":null}],"financialValues":[],"customValues":[],"error":null},"D|^41337-91HQ CountryUSD":{"id":80002,"description":null,"headerValues":[{"simpleDate":null,"value":"PBXLP_LimitReachedError","description":null}],"financialValues":[],"customValues":[],"error":null},"D|^436403-35HQ CountryUSD":{"id":80008,"description":null,"headerValues":[{"simpleDate":null,"value":"PBXLP_LimitReachedError","description":null}],"financialValues":[],"customValues":[],"error":null},"D|^172312-48Employees CountUSD":{"id":80010,"description":null,"headerValues":[{"simpleDate":null,"value":"PBXLP_LimitReachedError","description":null}],"financialValues":[],"customValues":[],"error":null},"D|^53506-54Employees CountUSD":{"id":80013,"description":null,"headerValues":[{"simpleDate":null,"value":"PBXLP_LimitReachedError","description":null}],"financialValues":[],"customValues":[],"error":null},"D|^172312-48HQ CountryUSD":{"id":80015,"description":null,"headerValues":[{"simpleDate":null,"value":"PBXLP_LimitReachedError","description":null}],"financialValues":[],"customValues":[],"error":null},"D|^460312-21HQ CountryUSD":{"id":80016,"description":null,"headerValues":[{"simpleDate":null,"value":"PBXLP_LimitReachedError","description":null}],"financialValues":[],"customValues":[],"error":null},"D|^53506-54HQ CountryUSD":{"id":80018,"description":null,"headerValues":[{"simpleDate":null,"value":"PBXLP_LimitReachedError","description":null}],"financialValues":[],"customValues":[],"error":null},"D|^55754-74WebsiteUSD":{"id":80019,"description":null,"headerValues":[{"simpleDate":null,"value":"PBXLP_LimitReachedError","description":null}],"financialValues":[],"customValues":[],"error":null},"D|^54834-67Employees CountUSD":{"id":80020,"description":null,"headerValues":[{"simpleDate":null,"value":"PBXLP_LimitReachedError","description":null}],"financialValues":[],"customValues":[],"error":null},"D|^436403-35WebsiteUSD":{"id":80021,"description":null,"headerValues":[{"simpleDate":null,"value":"PBXLP_LimitReachedError","description":null}],"financialValues":[],"customValues":[],"error":null},"D|^54834-67HQ CountryUSD":{"id":80022,"description":null,"headerValues":[{"simpleDate":null,"value":"PBXLP_LimitReachedError","description":null}],"financialValues":[],"customValues":[],"error":null},"D|^460312-21WebsiteUSD":{"id":80023,"description":null,"headerValues":[{"simpleDate":null,"value":"PBXLP_LimitReachedError","description":null}],"financialValues":[],"customValues":[],"error":null},"D|^57840-76WebsiteUSD":{"id":80028,"description":null,"headerValues":[{"simpleDate":null,"value":"PBXLP_LimitReachedError","description":null}],"financialValues":[],"customValues":[],"error":null},"D|^452727-46WebsiteUSD":{"id":80030,"description":null,"headerValues":[{"simpleDate":null,"value":"PBXLP_LimitReachedError","description":null}],"financialValues":[],"customValues":[],"error":null},"D|^55754-74Employees CountUSD":{"id":80031,"description":null,"headerValues":[{"simpleDate":null,"value":"PBXLP_LimitReachedError","description":null}],"financialValues":[],"customValues":[],"error":null},"F|^66339-91EBITDATTM07/07/2025USD":{"r":[[173728708.31633502]],"c":null,"a":["Companies!K360"]},"F|^466985-26EBITDATTM07/07/2025USD":{"id":78211,"description":null,"headerValues":[],"financialValues":[],"customValues":[],"error":null},"F|^483083-38EBITDATTM07/07/2025USD":{"id":78135,"description":null,"headerValues":[],"financialValues":[],"customValues":[],"error":null},"F|^168301-72EBITDATTM07/07/2025USD":{"id":78142,"description":null,"headerValues":[],"financialValues":[],"customValues":[],"error":null},"F|^170574-40Business RevenueTTM07/07/2025USD":{"id":78134,"description":null,"headerValues":[],"financialValues":[],"customValues":[],"error":null},"F|^148670-38EBITDATTM07/07/2025USD":{"r":[[753108237.9295659]],"c":null,"a":["Companies!K345"]},"F|^628175-44EBITDATTM07/07/2025USD":{"id":78132,"description":null,"headerValues":[],"financialValues":[],"customValues":[],"error":null},"F|^150760-63EBITDATTM07/07/2025USD":{"id":78210,"description":null,"headerValues":[],"financialValues":[],"customValues":[],"error":null},"F|^599964-67Business RevenueTTM07/07/2025USD":{"r":[[203959000]],"c":null,"a":["Companies!J755"]},"F|^165566-17EBITDATTM07/07/2025USD":{"r":[[106374805.229807]],"c":null,"a":["Companies!K243"]},"F|^131151-16EBITDATTM07/07/2025USD":{"r":[[221894970.211661]],"c":null,"a":["Companies!K273"]},"F|^169745-86Business RevenueTTM07/07/2025USD":{"r":[[2828518411.7483563]],"c":null,"a":["Companies!J779"]},"F|^165660-76Business RevenueTTM07/07/2025USD":{"r":[[603363279.6432201]],"c":null,"a":["Companies!J783"]},"F|^165719-35EBITDATTM07/07/2025USD":{"id":78161,"description":null,"headerValues":[],"financialValues":[],"customValues":[],"error":null},"F|^99721-45Business RevenueTTM07/07/2025USD":{"r":[[6913752340.57718]],"c":null,"a":["Companies!J365"]},"F|^231955-57Business RevenueTTM07/07/2025USD":{"id":78226,"description":null,"headerValues":[],"financialValues":[],"customValues":[],"error":null},"F|^597106-09Business RevenueTTM07/07/2025USD":{"id":78167,"description":null,"headerValues":[],"financialValues":[],"customValues":[],"error":null},"F|^124083-28Business RevenueTTM07/07/2025USD":{"id":78172,"description":null,"headerValues":[],"financialValues":[],"customValues":[],"error":null},"F|^125590-69Business RevenueTTM07/07/2025USD":{"id":78194,"description":null,"headerValues":[],"financialValues":[],"customValues":[],"error":null},"F|^58999-51Business RevenueTTM07/07/2025USD":{"r":[[740139780.265356]],"c":null,"a":["Companies!J603"]},"F|^59323-15Business RevenueTTM07/07/2025USD":{"r":[[1390679925.4930022]],"c":null,"a":["Companies!J654"]},"F|^41510-44Business RevenueTTM07/07/2025USD":{"r":[[91435000000]],"c":null,"a":["Companies!J605"]},"F|^60393-25Business RevenueTTM07/07/2025USD":{"r":[[9241223689.46776]],"c":null,"a":["Companies!J284"]},"F|^167940-28Business RevenueTTM07/07/2025USD":{"id":78188,"description":null,"headerValues":[],"financialValues":[],"customValues":[],"error":null},"F|^266020-30Business RevenueTTM07/07/2025USD":{"id":78198,"description":null,"headerValues":[],"financialValues":[],"customValues":[],"error":null},"F|^40839-85Business RevenueTTM07/07/2025USD":{"r":[[1464469900.661941]],"c":null,"a":["Companies!J271"]},"F|^65707-75Business RevenueTTM07/07/2025USD":{"id":78157,"description":null,"headerValues":[],"financialValues":[],"customValues":[],"error":null},"F|^65707-75EBITDATTM07/07/2025USD":{"id":78151,"description":null,"headerValues":[],"financialValues":[],"customValues":[],"error":null},"F|^462871-45EBITDATTM07/07/2025USD":{"id":78199,"description":null,"headerValues":[],"financialValues":[],"customValues":[],"error":null},"F|^164452-78EBITDATTM07/07/2025USD":{"id":78144,"description":null,"headerValues":[],"financialValues":[],"customValues":[],"error":null},"F|^107538-31Business RevenueTTM07/07/2025USD":{"r":[[836793738.487188]],"c":null,"a":["Companies!J388"]},"F|^517445-74Business RevenueTTM07/07/2025USD":{"id":78137,"description":null,"headerValues":[],"financialValues":[],"customValues":[],"error":null},"F|^152498-62Business RevenueTTM07/07/2025USD":{"id":78169,"description":null,"headerValues":[],"financialValues":[],"customValues":[],"error":null},"F|^152498-62EBITDATTM07/07/2025USD":{"id":78158,"description":null,"headerValues":[],"financialValues":[],"customValues":[],"error":null},"F|^565246-54EBITDATTM07/07/2025USD":{"id":78140,"description":null,"headerValues":[],"financialValues":[],"customValues":[],"error":null},"F|^59323-42EBITDATTM07/07/2025USD":{"r":[[478819576.679371]],"c":null,"a":["Companies!K318"]},"F|^491467-51Business RevenueTTM07/07/2025USD":{"id":78173,"description":null,"headerValues":[],"financialValues":[],"customValues":[],"error":null},"F|^52635-61EBITDATTM07/07/2025USD":{"r":[[786280270.294325]],"c":null,"a":["Companies!K297"]},"F|^164979-73EBITDATTM07/07/2025USD":{"id":78215,"description":null,"headerValues":[],"financialValues":[],"customValues":[],"error":null},"F|^157816-72Business RevenueTTM07/07/2025USD":{"r":[[2363793293.280396]],"c":null,"a":["Companies!J679"]},"F|^43567-12Business RevenueTTM07/07/2025USD":{"r":[[23821194372.728867]],"c":null,"a":["Companies!J731"]},"F|^161725-42Business RevenueTTM07/07/2025USD":{"id":78168,"description":null,"headerValues":[],"financialValues":[],"customValues":[],"error":null},"F|^154222-84EBITDATTM07/07/2025USD":{"r":[[428869623.224]],"c":null,"a":["Companies!K350"]},"F|^59324-50EBITDATTM07/07/2025USD":{"r":[[528588400.397691]],"c":null,"a":["Companies!K296"]},"F|^338710-87Business RevenueTTM07/07/2025USD":{"id":78183,"description":null,"headerValues":[],"financialValues":[],"customValues":[],"error":null},"F|^165346-48EBITDATTM07/07/2025USD":{"r":[[13782644.986962]],"c":null,"a":["Companies!K544"]},"F|^182343-88Business RevenueTTM07/07/2025USD":{"id":78175,"description":null,"headerValues":[],"financialValues":[],"customValues":[],"error":null},"F|^114475-96EBITDATTM07/07/2025USD":{"id":78191</t>
  </si>
  <si>
    <t>,"description":null,"headerValues":[],"financialValues":[],"customValues":[],"error":null},"F|^59325-49EBITDATTM07/07/2025USD":{"r":[[347974446.747379]],"c":null,"a":["Companies!K486"]},"F|^161515-81EBITDATTM07/07/2025USD":{"id":78231,"description":null,"headerValues":[],"financialValues":[],"customValues":[],"error":null},"F|^56904-04Business RevenueTTM07/07/2025USD":{"r":[[958503482.3793011]],"c":null,"a":["Companies!J789"]},"F|^156765-97EBITDATTM07/07/2025USD":{"id":78201,"description":null,"headerValues":[],"financialValues":[],"customValues":[],"error":null},"F|^59320-99Business RevenueTTM07/07/2025USD":{"r":[[4135851052.387433]],"c":null,"a":["Companies!J492"]},"F|^66018-07Business RevenueTTM07/07/2025USD":{"id":78224,"description":null,"headerValues":[],"financialValues":[],"customValues":[],"error":null},"F|^66018-07EBITDATTM07/07/2025USD":{"id":78222,"description":null,"headerValues":[],"financialValues":[],"customValues":[],"error":null},"F|^537157-27EBITDATTM07/07/2025USD":{"id":78214,"description":null,"headerValues":[],"financialValues":[],"customValues":[],"error":null},"F|^461790-37Business RevenueTTM07/07/2025USD":{"id":78171,"description":null,"headerValues":[],"financialValues":[],"customValues":[],"error":null},"F|^636015-43Business RevenueTTM07/07/2025USD":{"id":78185,"description":null,"headerValues":[],"financialValues":[],"customValues":[],"error":null},"F|^60415-39EBITDATTM07/07/2025USD":{"r":[[490522837.398504]],"c":null,"a":["Companies!K513"]},"F|^112793-05EBITDATTM07/07/2025USD":{"id":78186,"description":null,"headerValues":[],"financialValues":[],"customValues":[],"error":null},"F|^10926-55EBITDATTM07/07/2025USD":{"id":78220,"description":null,"headerValues":[],"financialValues":[],"customValues":[],"error":null},"F|^342018-73Business RevenueTTM07/07/2025USD":{"id":78202,"description":null,"headerValues":[],"financialValues":[],"customValues":[],"error":null},"F|^159623-47EBITDATTM07/07/2025USD":{"r":[[285378716.77299905]],"c":null,"a":["Companies!K448"]},"F|^55246-78Business RevenueTTM07/07/2025USD":{"id":78227,"description":null,"headerValues":[],"financialValues":[],"customValues":[],"error":null},"F|^121035-79EBITDATTM07/07/2025USD":{"id":78205,"description":null,"headerValues":[],"financialValues":[],"customValues":[],"error":null},"F|^40726-09EBITDATTM07/07/2025USD":{"id":78166,"description":null,"headerValues":[],"financialValues":[],"customValues":[],"error":null},"F|^59321-98Business RevenueTTM07/07/2025USD":{"r":[[9665204056.505404]],"c":null,"a":["Companies!J687"]},"F|^61790-50EBITDATTM07/07/2025USD":{"r":[[131748107.087202]],"c":null,"a":["Companies!K420"]},"F|^161509-69EBITDATTM07/07/2025USD":{"id":78150,"description":null,"headerValues":[],"financialValues":[],"customValues":[],"error":null},"F|^60316-84EBITDATTM07/07/2025USD":{"id":78159,"description":null,"headerValues":[],"financialValues":[],"customValues":[],"error":null},"F|^439078-06EBITDATTM07/07/2025USD":{"id":78176,"description":null,"headerValues":[],"financialValues":[],"customValues":[],"error":null},"F|^98855-92Business RevenueTTM07/07/2025USD":{"id":78139,"description":null,"headerValues":[],"financialValues":[],"customValues":[],"error":null},"F|^13303-81Business RevenueTTM07/07/2025USD":{"id":78221,"description":null,"headerValues":[],"financialValues":[],"customValues":[],"error":null},"F|^135838-18EBITDATTM07/07/2025USD":{"id":78163,"description":null,"headerValues":[],"financialValues":[],"customValues":[],"error":null},"F|^54578-08EBITDATTM07/07/2025USD":{"r":[[487461263.966934]],"c":null,"a":["Companies!K371"]},"F|^161034-67Business RevenueTTM07/07/2025USD":{"id":78165,"description":null,"headerValues":[],"financialValues":[],"customValues":[],"error":null},"F|^97998-76Business RevenueTTM07/07/2025USD":{"id":78155,"description":null,"headerValues":[],"financialValues":[],"customValues":[],"error":null},"F|^43060-06EBITDATTM07/07/2025USD":{"r":[[-983123056.5600001]],"c":null,"a":["Companies!K211"]},"F|^110294-65Business RevenueTTM07/07/2025USD":{"id":78228,"description":null,"headerValues":[],"financialValues":[],"customValues":[],"error":null},"F|^434180-44Business RevenueTTM07/07/2025USD":{"id":78156,"description":null,"headerValues":[],"financialValues":[],"customValues":[],"error":null},"F|^40426-03Business RevenueTTM07/07/2025USD":{"r":[[636520707.643733]],"c":null,"a":["Companies!J293"]},"F|^40426-03EBITDATTM07/07/2025USD":{"r":[[74143685.746897]],"c":null,"a":["Companies!K293"]},"F|^59323-51Business RevenueTTM07/07/2025USD":{"id":78218,"description":null,"headerValues":[{"simpleDate":null,"value":"PBXLP_LimitReachedError","description":null}],"financialValues":[],"customValues":[],"error":null},"F|^51010-93Business RevenueTTM07/07/2025USD":{"id":78133,"description":null,"headerValues":[{"simpleDate":null,"value":"PBXLP_LimitReachedError","description":null}],"financialValues":[],"customValues":[],"error":null},"F|^165667-87EBITDATTM07/07/2025USD":{"id":78148,"description":null,"headerValues":[{"simpleDate":null,"value":"PBXLP_LimitReachedError","description":null}],"financialValues":[],"customValues":[],"error":null},"F|^740786-59Business RevenueTTM07/07/2025USD":{"id":78178,"description":null,"headerValues":[{"simpleDate":null,"value":"PBXLP_LimitReachedError","description":null}],"financialValues":[],"customValues":[],"error":null},"F|^597133-18EBITDATTM07/07/2025USD":{"id":78184,"description":null,"headerValues":[{"simpleDate":null,"value":"PBXLP_LimitReachedError","description":null}],"financialValues":[],"customValues":[],"error":null},"F|^327526-57EBITDATTM07/07/2025USD":{"id":78200,"description":null,"headerValues":[{"simpleDate":null,"value":"PBXLP_LimitReachedError","description":null}],"financialValues":[],"customValues":[],"error":null},"F|^165380-77Business RevenueTTM07/07/2025USD":{"id":78204,"description":null,"headerValues":[{"simpleDate":null,"value":"PBXLP_LimitReachedError","description":null}],"financialValues":[],"customValues":[],"error":null},"D|^62311-60Employees CountUSD":{"r":[[6067]],"a":["Companies!I670"]},"D|^59321-98Employees CountUSD":{"r":[[23980]],"a":["Companies!I687"]},"D|^597133-18Employees CountUSD":{"id":78136,"description":null,"headerValues":[{"simpleDate":null,"value":"PBXLP_LimitReachedError","description":null}],"financialValues":[],"customValues":[],"error":null},"D|^164941-57Employees CountUSD":{"id":78138,"description":null,"headerValues":[{"simpleDate":null,"value":"PBXLP_LimitReachedError","description":null}],"financialValues":[],"customValues":[],"error":null},"D|^161419-87Employees CountUSD":{"id":78152,"description":null,"headerValues":[{"simpleDate":null,"value":"PBXLP_LimitReachedError","description":null}],"financialValues":[],"customValues":[],"error":null},"D|^160990-03Employees CountUSD":{"id":78160,"description":null,"headerValues":[{"simpleDate":null,"value":"PBXLP_LimitReachedError","description":null}],"financialValues":[],"customValues":[],"error":null},"D|^162772-75Employees CountUSD":{"id":78174,"description":null,"headerValues":[{"simpleDate":null,"value":"PBXLP_LimitReachedError","description":null}],"financialValues":[],"customValues":[],"error":null},"D|^528634-27Employees CountUSD":{"id":78209,"description":null,"headerValues":[{"simpleDate":null,"value":"PBXLP_LimitReachedError","description":null}],"financialValues":[],"customValues":[],"error":null},"F|^60401-17EBITDATTM07/07/2025USD":{"r":[[359610919.215387]],"c":null,"a":["Companies!K393"]},"F|^264855-97EBITDATTM07/07/2025USD":{"id":78669,"description":null,"headerValues":[],"financialValues":[],"customValues":[],"error":null},"F|^222460-66EBITDATTM07/07/2025USD":{"id":78675,"description":null,"headerValues":[],"financialValues":[],"customValues":[],"error":null},"F|^165013-12EBITDATTM07/07/2025USD":{"r":[[22915410.135844]],"c":null,"a":["Companies!K485"]},"F|^470682-73EBITDATTM07/07/2025USD":{"id":78719,"description":null,"headerValues":[],"financialValues":[],"customValues":[],"error":null},"F|^41581-00EBITDATTM07/07/2025USD":{"r":[[777999569.095881]],"c":null,"a":["Companies!K414"]},"F|^62020-81EBITDATTM07/07/2025USD":{"id":78676,"description":null,"headerValues":[],"financialValues":[],"customValues":[],"error":null},"F|^187645-42EBITDATTM07/07/2025USD":{"id":78720,"description":null,"headerValues":[],"financialValues":[],"customValues":[],"error":null},"F|^170583-22EBITDATTM07/07/2025USD":{"id":78699,"description":null,"headerValues":[],"financialValues":[],"customValues":[],"error":null},"F|^125590-69EBITDATTM07/07/2025USD":{"id":78632,"description":null,"headerValues":[],"financialValues":[],"customValues":[],"error":null},"F|^465543-19EBITDATTM07/07/2025USD":{"id":78727,"description":null,"headerValues":[],"financialValues":[],"customValues":[],"error":null},"F|^459723-88Business RevenueTTM07/07/2025USD":{"r":[[1019721415.258473]],"c":null,"a":["Companies!J469"]},"F|^167940-28EBITDATTM07/07/2025USD":{"id":78640,"description":null,"headerValues":[],"financialValues":[],"customValues":[],"error":null},"F|^266020-30EBITDATTM07/07/2025USD":{"id":78685,"description":null,"headerValues":[],"financialValues":[],"customValues":[],"error":null},"F|^231229-00EBITDATTM07/07/2025USD":{"id":78713,"description":null,"headerValues":[],"financialValues":[],"customValues":[],"error":null},"F|^158436-10EBITDATTM07/07/2025USD":{"id":78648,"description":null,"headerValues":[],"financialValues":[],"customValues":[],"error":null},"F|^58968-46EBITDATTM07/07/2025USD":{"r":[[366094366.430596]],"c":null,"a":["Companies!K744"]},"F|^43567-12EBITDATTM07/07/2025USD":{"r":[[1045985405.232871]],"c":null,"a":["Companies!K731"]},"F|^151601-41EBITDATTM07/07/2025USD":{"id":78721,"description":null,"headerValues":[],"financialValues":[],"customValues":[],"error":null},"F|^186846-49EBITDATTM07/07/2025USD":{"id":78711,"description":null,"headerValues":[],"financialValues":[],"customValues":[],"error":null},"F|^13259-35EBITDATTM07/07/2025USD":{"r":[[247538096.603601]],"c":null,"a":["Companies!K458"]},"F|^43079-14EBITDATTM07/07/2025USD":{"r":[[2175061984.639353]],"c":null,"a":["Companies!K527"]},"F|^56904-04EBITDATTM07/07/2025USD":{"r":[[111586960.34760201]],"c":null,"a":["Companies!K789"]},"F|^165214-00EBITDATTM07/07/2025USD":{"id":78671,"description":null,"headerValues":[],"financialValues":[],"customValues":[],"error":null},"F|^54692-29EBITDATTM07/07/2025USD":{"r":[[550084777.853782]],"c":null,"a":["Companies!K33"]},"F|^158045-86EBITDATTM07/07/2025USD":{"id":78651,"description":null,"headerValues":[],"financialValues":[],"customValues":[],"error":null},"F|^164466-55EBITDATTM07/07/2025USD":{"r":[[616419225.075138]],"c":null,"a":["Companies!K556"]},"F|^154831-87EBITDATTM07/07/2025USD":{"id":78704,"description":null,"headerValues":[],"financialValues":[],"customValues":[],"error":null},"F|^55675-99EBITDATTM07/07/2025USD":{"r":[[1853405314.671278]],"c":null,"a":["Companies!K370"]},"F|^162020-17EBITDATTM07/07/2025USD":{"id":78670,"description":null,"headerValues":[],"financialValues":[],"customValues":[],"error":null},"F|^156173-05EBITDATTM07/07/2025USD":{"id":78717,"description":null,"headerValues":[],"financialValues":[],"customValues":[],"error":null},"F|^157708-54EBITDATTM07/07/2025USD":{"id":78714,"description":null,"headerValues":[],"financialValues":[],"customValues":[],"error":null},"F|^233278-39EBITDATTM07/07/2025USD":{"id":78637,"description":null,"headerValues":[],"financialValues":[],"customValues":[],"error":null},"F|^165501-37EBITDATTM07/07/2025USD":{"id":78706,"description":null,"headerValues":[],"financialValues":[],"customValues":[],"error":null},"F|^157392-19EBITDATTM07/07/2025USD":{"id":78698,"description":null,"headerValues":[],"financialValues":[],"customValues":[],"error":null},"F|^517065-76EBITDATTM07/07/2025USD":{"id":78638,"description":null,"headerValues":[],"financialValues":[],"customValues":[],"error":null},"F|^149565-25Business RevenueTTM07/07/2025USD":{"r":[[610240866.591068]],"c":null,"a":["Companies!J776"]},"F|^232224-49EBITDATTM07/07/2025USD":{"id":78644,"description":null,"headerValues":[],"financialValues":[],"customValues":[],"error":null},"F|^123498-28Business RevenueTTM07/07/2025USD":{"id":78708,"description":null,"headerValues":[],"financialValues":[],"customValues":[],"error":null},"F|^164996-02EBITDATTM07/07/2025USD":{"r":[[8534113.677751001]],"c":null,"a":["Companies!K697"]},"F|^277218-10Business RevenueTTM07/07/2025USD":{"id":78701,"description":null,"headerValues":[],"financialValues":[],"customValues":[],"error":null},"F|^431675-65EBITDATTM07/07/2025USD":{"r":[[20833743.168232]],"c":null,"a":["Companies!K547"]},"F|^156547-63EBITDATTM07/07/2025USD":{"id":78725,"description":null,"headerValues":[],"financialValues":[],"customValues":[],"error":null},"F|^170685-91EBITDATTM07/07/2025USD":{"r":[[40371093.428022005]],"c":null,"a":["Companies!K600"]},"F|^495609-94EBITDATTM07/07/2025USD":{"id":78664,"description":null,"headerValues":[],"financialValues":[],"customValues":[],"error":null},"F|^165551-32EBITDATTM07/07/2025USD":{"id":78633,"description":null,"headerValues":[],"financialValues":[],"customValues":[],"error":null},"F|^57093-40EBITDATTM07/07/2025USD":{"r":[[276431228.346285]],"c":null,"a":["Companies!K653"]},"F|^233674-66EBITDATTM07/07/2025USD":{"id":78688,"description":null,"headerValues":[],"financialValues":[],"customValues":[],"error":null},"F|^170574-40EBITDATTM07/07/2025USD":{"id":78726,"description":null,"headerValues":[],"financialValues":[],"customValues":[],"error":null},"F|^99794-08EBITDATTM07/07/2025USD":{"id":78662,"description":null,"headerValues":[],"financialValues":[],"customValues":[],"error":null},"F|^264333-43Business RevenueTTM07/07/2025USD":{"id":78635,"description":null,"headerValues":[],"financialValues":[],"customValues":[],"error":null},"F|^165660-76EBITDATTM07/07/2025USD":{"r":[[38099580.481759995]],"c":null,"a":["Companies!K783"]},"F|^25592-68EBITDATTM07/07/2025USD":{"r":[[84819119.806717]],"c":null,"a":["Companies!K630"]},"F|^529184-80Business RevenueTTM07/07/2025USD":{"id":78690,"description":null,"headerValues":[],"financialValues":[],"customValues":[],"error":null},"F|^153165-34EBITDATTM07/07/2025USD":{"r":[[368571587.190323]],"c":null,"a":["Companies!K437"]},"F|^59323-15EBITDATTM07/07/2025USD":{"r":[[370645763.117261]],"c":null,"a":["Companies!K654"]},"F|^41510-44EBITDATTM07/07/2025USD":{"r":[[29605000000]],"c":null,"a":["Companies!K605"]},"F|^277909-03EBITDATTM07/07/2025USD":{"id":78681,"description":null,"headerValues":[],"financialValues":[],"customValues":[],"error":null},"F|^180935-38EBITDATTM07/07/2025USD":{"id":78667,"description":null,"headerValues":[],"financialValues":[],"customValues":[],"error":null},"F|^267403-24EBITDATTM07/07/2025USD":{"id":78687,"description":null,"headerValues":[],"financialValues":[],"customValues":[],"error":null},"F|^267694-66EBITDATTM07/07/2025USD":{"r":[[622929209.488794]],"c":null,"a":["Companies!K752"]},"F|^43041-97EBITDATTM07/07/2025USD":{"r":[[2223654622.729861]],"c":null,"a":["Companies!K306"]},"F|^59323-87EBITDATTM07/07/2025USD":{"r":[[30574414.651004]],"c":null,"a":["Companies!K539"]},"F|^233677-18EBITDATTM07/07/2025USD":{"id":78656,"description":null,"headerValues":[],"financialValues":[],"customValues":[],"error":null},"F|^109299-79EBITDATTM07/07/2025USD":{"r":[[145320014.021811]],"c":null,"a":["Companies!K311"]},"F|^234886-42EBITDATTM07/07/2025USD":{"id":78702,"description":null,"headerValues":[],"financialValues":[],"customValues":[],"error":null},"F|^157816-72EBITDATTM07/07/2025USD":{"r":[[142389523.664449]],"c":null,"a":["Companies!K679"]},"F|^164939-23EBITDATTM07/07/2025USD":{"r":[[1097714.1939399987]],"c":null,"a":["Companies!K528"]},"F|^489170-71EBITDATTM07/07/2025USD":{"id":78677,"description":null,"headerValues":[],"financialValues":[],"customValues":[],"error":null},"F|^41513-32EBITDATTM07/07/2025USD":{"id":78654,"description":null,"headerValues":[],"financialValues":[],"customValues":[],"error":null},"F|^61450-84EBITDATTM07/07/2025USD":{"id":78679,"description":null,"headerValues":[],"financialValues":[],"customValues":[],"error":null},"F|^61183-99EBITDATTM07/07/2025USD":{"id":78636,"description":null,"headerValues":[],"financialValues":[],"customValues":[],"error":null},"F|^126967-33EBITDATTM07/07/2025USD":{"id":78639,"description":null,"headerValues":[],"financialValues":[],"customValues":[],"error":null},"F|^53945-38EBITDATTM07/07/2025USD":{"id":78652,"description":null,"headerValues":[],"financialValues":[],"customValues":[],"error":null},"F|^58922-29EBITDATTM07/07/2025USD":{"r":[[81474186.088374]],"c":null,"a":["Companies!K352"]},"F|^10423-81EBITDATTM07/07/2025USD":{"r":[[6294677147.221072]],"c":null,"a":["Companies!K480"]},"F|^51311-53EBITDATTM07/07/2025USD":{"r":[[1098788908.980308]],"c":null,"a":["Companies!K784"]},"F|^12770-02EBITDATTM07/07/2025USD":{"id":78716,"description":null,"headerValues":[],"financialValues":[],"customValues":[],"error":null},"F|^166331-44EBITDATTM07/07/2025USD":{"id":78660,"description":null,"headerValues":[],"financialValues":[],"customValues":[],"error":null},"F|^126354-61EBITDATTM07/07/2025USD":{"id":78649,"description":null,"headerValues":[],"financialValues":[],"customValues":[],"error":null},"F|^59321-98EBITDATTM07/07/2025USD":{"r":[[1988597023.986485]],"c":null,"a":["Companies!K687"]},"F|^57080-35EBITDATTM07/07/2025USD":{"r":[[147121871.986162]],"c":null,"a":["Companies!K543"]},"F|^600473-71EBITDATTM07/07/2025USD":{"id":78694,"description":null,"headerValues":[],"financialValues":[],"customValues":[],"error":null},"F|^154055-35EBITDATTM07/07/2025USD":{"id":78697,"description":null,"headerValues":[],"financialValues":[],"customValues":[],"error":null},"F|^161034-67EBITDATTM07/07/2025USD":{"id":78707,"description":null,"headerValues":[],"financialValues":[],"customValues":[],"error":null},"F|^338690-62EBITDATTM07/07/2025USD":{"id":78715,"description":null,"headerValues":[],"financialValues":[],"customValues":[],"error":null},"F|^110294-65EBITDATTM07/07/2025USD":{"id":78645,"description":null,"headerValues":[],"financialValues":[],"customValues":[],"error":null},"F|^157248-82EBITDATTM07/07/2025USD":{"id":78646,"description":null,"headerValues":[{"simpleDate":null,"value":"PBXLP_LimitReachedError","description":null}],"financialValues":[],"customValues":[],"error":null},"F|^135958-33EBITDATTM07/07/2025USD":{"id":78659,"description":null,"headerValues":[{"simpleDate":null,"value":"PBXLP_LimitReachedError","description":null}],"financialValues":[],"customValues":[],"error":null},"F|^54744-04EBITDATTM07/07/2025USD":{"id":78666,"description":null,"headerValues":[{"simpleDate":null,"value":"PBXLP_LimitReachedError","description":null}],"financialValues":[],"customValues":[],"error":null},"F|^59323-51EBITDATTM07/07/2025USD":{"id":78673,"description":null,"headerValues":[{"simpleDate":null,"value":"PBXLP_LimitReachedError","description":null}],"financialValues":[],"customValues":[],"error":null},"F|^162772-75EBITDATTM07/07/2025USD":{"id":78682,"description":null,"headerValues":[{"simpleDate":null,"value":"PBXLP_LimitReachedError","description":null}],"financialValues":[],"customValues":[],"error":null},"F|^164513-62EBITDATTM07/07/2025USD":{"id":78684,"description":null,"headerValues":[{"simpleDate":null,"value":"PBXLP_LimitReachedError","description":null}],"financialValues":[],"customValues":[],"error":null},"F|^165380-77EBITDATTM07/07/2025USD":{"id":78689,"description":null,"headerValues":[{"simpleDate":null,"value":"PBXLP_LimitReachedError","description":null}],"financialValues":[],"customValues":[],"error":null},"F|^165833-83EBITDATTM07/07/2025USD":{"id":78718,"description":null,"headerValues":[{"simpleDate":null,"value":"PBXLP_LimitReachedError","description":null}],"financialValues":[],"customValues":[],"error":null},"F|^772806-52Business RevenueTTM07/07/2025USD":{"id":78724,"description":null,"headerValues":[{"simpleDate":null,"value":"PBXLP_LimitReachedError","description":null}],"financialValues":[],"customValues":[],"error":null},"D|^343509-67Employees CountUSD":{"id":78686,"description":null,"headerValues":[{"simpleDate":null,"value":"PBXLP_LimitReachedError","description":null}],"financialValues":[],"customValues":[],"error":null},"D|^66339-91WebsiteUSD":{"r":[["www.paguemenos.com.br"]],"a":["Companies!E360"]},"D|^165662-20WebsiteUSD":{"r":[["www.romi.com"]],"a":["Companies!E465"]},"D|^157868-11WebsiteUSD":{"id":76947,"description":null,"headerValues":[{"simpleDate":null,"value":"","description":null}],"financialValues":[],"customValues":[],"error":null},"D|^159623-47WebsiteUSD":{"r":[["ri.riachuelo.com.br"]],"a":["Companies!E448"]},"D|^458071-66WebsiteUSD":{"r":[["www.cury.net"]],"a":["Companies!E314"]},"D|^43308-10WebsiteUSD":{"r":[["www.rumolog.com"]],"a":["Companies!E645"]},"D|^10046-17WebsiteUSD":{"r":[["www.kepler.com.br"]],"a":["Companies!E488"]},"D|^163288-27WebsiteUSD":{"r":[["www.wiz.co"]],"a":["Companies!E782"]},"D|^66328-48WebsiteUSD":{"r":[["www.tegma.com.br"]],"a":["Companies!E696"]},"D|^532530-37WebsiteUSD":{"id":76977,"description":null,"headerValues":[{"simpleDate":null,"value":"","description":null}],"financialValues":[],"customValues":[],"error":null},"D|^56904-04WebsiteUSD":{"r":[["www.zamp.com.br"]],"a":["Companies!E789"]},"D|^223386-22WebsiteUSD":{"id":76985,"description":null,"headerValues":[{"simpleDate":null,"value":"","description":null}],"financialValues":[],"customValues":[],"error":null},"D|^62870-05WebsiteUSD":{"r":[["www.valid.com"]],"a":["Companies!E751"]},"D|^54578-08WebsiteUSD":{"r":[["www.celpa.com.br"]],"a":["Companies!E371"]},"D|^59322-43WebsiteUSD":{"r":[["www.prio3.com.br"]],"a":["Companies!E622"]},"D|^431675-65WebsiteUSD":{"r":[["www.mitrerealty.com.br"]],"a":["Companies!E547"]},"D|^154983-61WebsiteUSD":{"r":[["www.unipar.com"]],"a":["Companies!E740"]},"D|^59321-98WebsiteUSD":{"r":[["www.suzano.com.br"]],"a":["Companies!E687"]},"D|^43079-14WebsiteUSD":{"r":[["www.marfrig.com.br"]],"a":["Companies!E527"]},"D|^59325-49WebsiteUSD":{"r":[["www.jsl.com.br"]],"a":["Companies!E486"]},"D|^107538-31WebsiteUSD":{"r":[["www.heringer.com.br"]],"a":["Companies!E388"]},"D|^88290-55WebsiteUSD":{"r":[["www.camera.ind.br"]],"a":["Companies!E231"]},"D|^97782-40Employees CountUSD":{"r":[[8716]],"a":["Companies!I578"]},"D|^640234-90Employees CountUSD":{"id":76941,"description":null,"headerValues":[{"simpleDate":null,"value":"","description":null}],"financialValues":[],"customValues":[],"error":null},"D|^66339-91Employees CountUSD":{"r":[[26261]],"a":["Companies!I360"]},"D|^43060-06Employees CountUSD":{"r":[[8576]],"a":["Companies!I211"]},"D|^124958-35Employees CountUSD":{"r":[[8100]],"a":["Companies!I376"]},"D|^47657-89Employees CountUSD":{"r":[[100747]],"a":["Companies!I217"]},"D|^107944-12Employees CountUSD":{"id":76975,"description":null,"headerValues":[{"simpleDate":null,"value":"","description":null}],"financialValues":[],"customValues":[],"error":null},"D|^61805-98Employees CountUSD":{"r":[[1001]],"a":["Companies!I213"]},"D|^431675-65Employees CountUSD":{"r":[[592]],"a":["Companies!I547"]},"D|^100582-12Employees CountUSD":{"r":[[3218]],"a":["Companies!I257"]},"D|^55675-99Employees CountUSD":{"r":[[10568]],"a":["Companies!I370"]},"D|^59320-99Employees CountUSD":{"r":[[25000]],"a":["Companies!I492"]},"D|^121827-52Employees CountUSD":{"r":[[5384]],"a":["Companies!I479"]},"D|^165662-11Employees CountUSD":{"r":[[7560]],"a":["Companies!I523"]},"D|^99324-73Employees CountUSD":{"id":76999,"description":null,"headerValues":[{"simpleDate":null,"value":"","description":null}],"financialValues":[],"customValues":[],"error":null},"D|^164466-55Employees CountUSD":{"r":[[6391]],"a":["Companies!I556"]},"D|^596201-32Employees CountUSD":{"id":77004,"description":null,"headerValues":[{"simpleDate":null,"value":"","description":null}],"financialValues":[],"customValues":[],"error":null},"D|^13303-81Employees CountUSD":{"id":77007,"description":null,"headerValues":[{"simpleDate":null,"value":"","description":null}],"financialValues":[],"customValues":[],"error":null},"D|^461790-37Employees CountUSD":{"id":77011,"description":null,"headerValues":[{"simpleDate":null,"value":"","description":null}],"financialValues":[],"customValues":[],"error":null},"D|^443189-62Employees CountUSD":{"id":77013,"description":null,"headerValues":[{"simpleDate":null,"value":"","description":null}],"financialValues":[],"customValues":[],"error":null},"D|^165662-20Employees CountUSD":{"r":[[2758]],"a":["Companies!I465"]},"D|^59325-13Employees CountUSD":{"r":[[22000]],"a":["Companies!I546"]},"D|^54692-29Employees CountUSD":{"r":[[66275]],"a":["Companies!I33"]},"D|^100578-07Employees CountUSD":{"r":[[7000]],"a":["Companies!I232"]},"D|^59323-15Employees CountUSD":{"id":77029,"description":null,"headerValues":[{"simpleDate":null,"value":"","description":null}],"financialValues":[],"customValues":[],"error":null},"D|^234526-60Employees CountUSD":{"id":77028,"description":null,"headerValues":[{"simpleDate":null,"value":"","description":null}],"financialValues":[],"customValues":[],"error":null},"D|^57093-40HQ CountryUSD":{"r":[["Brazil"]],"a":["Companies!D653"]},"D|^115612-93WebsiteUSD":{"id":76933,"description":null,"headerValues":[{"simpleDate":null,"value":"PBXLP_LimitReachedError","description":null}],"financialValues":[],"customValues":[],"error":null},"D|^597106-09WebsiteUSD":{"id":76934,"description":null,"headerValues":[{"simpleDate":null,"value":"PBXLP_LimitReachedError","description":null}],"financialValues":[],"customValues":[],"error":null},"D|^221469-49WebsiteUSD":{"id":76935,"description":null,"headerValues":[{"simpleDate":null,"value":"PBXLP_LimitReachedError","description":null}],"financialValues":[],"customValues":[],"error":null},"D|^51717-61Employees CountUSD":{"id":76936,"description":null,"headerValues":[{"simpleDate":null,"value":"PBXLP_LimitReachedError","description":null}],"financialValues":[],"customValues":[],"error":null},"D|^496359-10WebsiteUSD":{"id":76937,"description":null,"headerValues":[{"simpleDate":null,"value":"PBXLP_LimitReachedError","description":null}],"financialValues":[],"customValues":[],"error":null},"D|^182343-88WebsiteUSD":{"id":76938,"description":null,"headerValues":[{"simpleDate":null,"value":"PBXLP_LimitReachedError","description":null}],"financialValues":[],"customValues":[],"error":null},"D|^107186-86Employees CountUSD":{"id":76939,"description":null,"headerValues":[{"simpleDate":null,"value":"PBXLP_LimitReachedError","description":null}],"financialValues":[],"customValues":[],"error":null},"D|^104338-90WebsiteUSD":{"id":76943,"description":null,"headerValues":[{"simpleDate":null,"value":"PBXLP_LimitReachedError","description":null}],"financialValues":[],"customValues":[],"error":null},"D|^157392-19WebsiteUSD":{"id":76944,"description":null,"headerValues":[{"simpleDate":null,"value":"PBXLP_LimitReachedError","description":null}],"financialValues":[],"customValues":[],"error":null},"D|^234526-60WebsiteUSD":{"id":76946,"description":null,"headerValues":[{"simpleDate":null,"value":"PBXLP_LimitReachedError","description":null}],"financialValues":[],"customValues":[],"error":null},"D|^234217-81WebsiteUSD":{"id":76948,"description":null,"headerValues":[{"simpleDate":null,"value":"PBXLP_LimitReachedError","description":null}],"financialValues":[],"customValues":[],"error":null},"D|^740786-59WebsiteUSD":{"id":76950,"description":null,"headerValues":[{"simpleDate":null,"value":"PBXLP_LimitReachedError","description":null}],"financialValues":[],"customValues":[],"error":null},"D|^99894-16WebsiteUSD":{"id":76951,"description":null,"headerValues":[{"simpleDate":null,"value":"PBXLP_LimitReachedError","description":null}],"financialValues":[],"customValues":[],"error":null},"D|^164941-57WebsiteUSD":{"id":76952,"description":null,"headerValues":[{"simpleDate":null,"value":"PBXLP_LimitReachedError","description":null}],"financialValues":[],"customValues":[],"error":null},"D|^459173-44WebsiteUSD":{"id":76954,"description":null,"headerValues":[{"simpleDate":null,"value":"PBXLP_LimitReachedError","description":null}],"financialValues":[],"customValues":[],"error":null},"D|^54251-83WebsiteUSD":{"id":76956,"description":null,"headerValues":[{"simpleDate":null,"value":"PBXLP_LimitReachedError","description":null}],"financialValues":[],"customValues":[],"error":null},"D|^542156-50WebsiteUSD":{"id":76957,"description":null,"headerValues":[{"simpleDate":null,"value":"PBXLP_LimitReachedError","description":null}],"financialValues":[],"customValues":[],"error":null},"D|^233278-39WebsiteUSD":{"id":76958,"description":null,"headerValues":[{"simpleDate":null,"value":"PBXLP_LimitReachedError","description":null}],"financialValues":[],"customValues":[],"error":null},"D|^124907-14WebsiteUSD":{"id":76959,"description":null,"headerValues":[{"simpleDate":null,"value":"PBXLP_LimitReachedError","description":null}],"financialValues":[],"customValues":[],"error":null},"D|^51717-61WebsiteUSD":{"id":76960,"description":null,"headerValues":[{"simpleDate":null,"value":"PBXLP_LimitReachedError","description":null}],"financialValues":[],"customValues":[],"error":null},"D|^158321-80WebsiteUSD":{"id":76961,"description":null,"headerValues":[{"simpleDate":null,"value":"PBXLP_LimitReachedError","description":null}],"financialValues":[],"customValues":[],"error":null},"D|^162772-75WebsiteUSD":{"id":76962,"description":null,"headerValues":[{"simpleDate":null,"value":"PBXLP_LimitReachedError","description":null}],"financialValues":[],"customValues":[],"error":null},"D|^517065-76Employees CountUSD":{"id":76963,"description":null,"headerValues":[{"simpleDate":null,"value":"PBXLP_LimitReachedError","description":null}],"financialValues":[],"customValues":[],"error":null},"D|^50915-35Employees CountUSD":{"id":76968,"description":null,"headerValues":[{"simpleDate":null,"value":"PBXLP_LimitReachedError","description":null}],"financialValues":[],"customValues":[],"error":null},"D|^98855-92Employees CountUSD":{"id":76970,"description":null,"headerValues":[{"simpleDate":null,"value":"PBXLP_LimitReachedError","description":null}],"financialValues":[],"customValues":[],"error":null},"D|^40423-51WebsiteUSD":{"id":76972,"description":null,"headerValues":[{"simpleDate":null,"value":"PBXLP_LimitReachedError","description":null}],"financialValues":[],"customValues":[],"error":null},"D|^125301-70Employees CountUSD":{"id":76973,"description":null,"headerValues":[{"simpleDate":null,"value":"PBXLP_LimitReachedError","description":null}],"financialValues":[],"customValues":[],"error":null},"D|^125561-53WebsiteUSD":{"id":76976,"description":null,"headerValues":[{"simpleDate":null,"value":"PBXLP_LimitReachedError","description":null}],"financialValues":[],"customValues":[],"error":null},"D|^163125-37Employees CountUSD":{"id":76978,"description":null,"headerValues":[{"simpleDate":null,"value":"PBXLP_LimitReachedError","description":null}],"financialValues":[],"customValues":[],"error":null},"D|^40423-51Employees CountUSD":{"id":76980,"description":null,"headerValues":[{"simpleDate":null,"value":"PBXLP_LimitReachedError","description":null}],"financialValues":[],"customValues":[],"error":null},"D|^122174-74WebsiteUSD":{"id":76981,"description":null,"headerValues":[{"simpleDate":null,"value":"PBXLP_LimitReachedError","description":null}],"financialValues":[],"customValues":[],"error":null},"D|^97575-31Employees CountUSD":{"id":76982,"description":null,"headerValues":[{"simpleDate":null,"value":"PBXLP_LimitReachedError","description":null}],"financialValues":[],"customValues":[],"error":null},"D|^169913-08Employees CountUSD":{"id":76983,"description":null,"headerValues":[{"simpleDate":null,"value":"PBXLP_LimitReachedError","description":null}],"financialValues":[],"customValues":[],"error":null},"D|^442690-21Employees CountUSD":{"id":76984,"description":null,"headerValues":[{"simpleDate":null,"value":"PBXLP_LimitReachedError","description":null}],"financialValues":[],"customValues":[],"error":null},"D|^157248-82WebsiteUSD":{"id":76988,"description":null,"headerValues":[{"simpleDate":null,"value":"PBXLP_LimitReachedError","description":null}],"financialValues":[],"customValues":[],"error":null},"D|^62633-35WebsiteUSD":{"id":76990,"description":null,"headerValues":[{"simpleDate":null,"value":"PBXLP_LimitReachedError","description":null}],"financialValues":[],"customValues":[],"error":null},"D|^50913-10Employees CountUSD":{"id":76993,"description":null,"headerValues":[{"simpleDate":null,"value":"PBXLP_LimitReachedError","description":null}],"financialValues":[],"customValues":[],"error":null},"D|^122174-74HQ CountryUSD":{"id":76994,"description":null,"headerValues":[{"simple</t>
  </si>
  <si>
    <t>Date":null,"value":"PBXLP_LimitReachedError","description":null}],"financialValues":[],"customValues":[],"error":null},"D|^41523-94Employees CountUSD":{"id":76998,"description":null,"headerValues":[{"simpleDate":null,"value":"PBXLP_LimitReachedError","description":null}],"financialValues":[],"customValues":[],"error":null},"D|^636015-43WebsiteUSD":{"id":77001,"description":null,"headerValues":[{"simpleDate":null,"value":"PBXLP_LimitReachedError","description":null}],"financialValues":[],"customValues":[],"error":null},"D|^161725-42Employees CountUSD":{"id":77002,"description":null,"headerValues":[{"simpleDate":null,"value":"PBXLP_LimitReachedError","description":null}],"financialValues":[],"customValues":[],"error":null},"D|^13303-81WebsiteUSD":{"id":77003,"description":null,"headerValues":[{"simpleDate":null,"value":"PBXLP_LimitReachedError","description":null}],"financialValues":[],"customValues":[],"error":null},"D|^517564-09WebsiteUSD":{"id":77008,"description":null,"headerValues":[{"simpleDate":null,"value":"PBXLP_LimitReachedError","description":null}],"financialValues":[],"customValues":[],"error":null},"D|^124137-28Employees CountUSD":{"id":77010,"description":null,"headerValues":[{"simpleDate":null,"value":"PBXLP_LimitReachedError","description":null}],"financialValues":[],"customValues":[],"error":null},"D|^544304-98WebsiteUSD":{"id":77012,"description":null,"headerValues":[{"simpleDate":null,"value":"PBXLP_LimitReachedError","description":null}],"financialValues":[],"customValues":[],"error":null},"D|^157680-91WebsiteUSD":{"id":77014,"description":null,"headerValues":[{"simpleDate":null,"value":"PBXLP_LimitReachedError","description":null}],"financialValues":[],"customValues":[],"error":null},"D|^158444-20Employees CountUSD":{"id":77015,"description":null,"headerValues":[{"simpleDate":null,"value":"PBXLP_LimitReachedError","description":null}],"financialValues":[],"customValues":[],"error":null},"D|^153764-47WebsiteUSD":{"id":77019,"description":null,"headerValues":[{"simpleDate":null,"value":"PBXLP_LimitReachedError","description":null}],"financialValues":[],"customValues":[],"error":null},"D|^182328-04WebsiteUSD":{"id":77020,"description":null,"headerValues":[{"simpleDate":null,"value":"PBXLP_LimitReachedError","description":null}],"financialValues":[],"customValues":[],"error":null},"D|^162623-17WebsiteUSD":{"id":77023,"description":null,"headerValues":[{"simpleDate":null,"value":"PBXLP_LimitReachedError","description":null}],"financialValues":[],"customValues":[],"error":null},"D|^53945-38WebsiteUSD":{"id":77025,"description":null,"headerValues":[{"simpleDate":null,"value":"PBXLP_LimitReachedError","description":null}],"financialValues":[],"customValues":[],"error":null},"F|^61650-10Business RevenueTTM07/07/2025USD":{"r":[[1852082729.197]],"c":null,"a":["Companies!J477"]},"F|^233674-66Business RevenueTTM07/07/2025USD":{"id":78023,"description":null,"headerValues":[],"financialValues":[],"customValues":[],"error":null},"F|^264855-97Business RevenueTTM07/07/2025USD":{"id":78001,"description":null,"headerValues":[],"financialValues":[],"customValues":[],"error":null},"F|^99794-08Business RevenueTTM07/07/2025USD":{"id":77993,"description":null,"headerValues":[],"financialValues":[],"customValues":[],"error":null},"F|^470682-73Business RevenueTTM07/07/2025USD":{"id":78019,"description":null,"headerValues":[],"financialValues":[],"customValues":[],"error":null},"F|^228052-54Business RevenueTTM07/07/2025USD":{"id":77952,"description":null,"headerValues":[],"financialValues":[],"customValues":[],"error":null},"F|^226272-16Business RevenueTTM07/07/2025USD":{"id":77999,"description":null,"headerValues":[],"financialValues":[],"customValues":[],"error":null},"F|^99324-73EBITDATTM07/07/2025USD":{"id":78014,"description":null,"headerValues":[],"financialValues":[],"customValues":[],"error":null},"F|^151782-40Business RevenueTTM07/07/2025USD":{"id":78029,"description":null,"headerValues":[],"financialValues":[],"customValues":[],"error":null},"F|^343143-10Business RevenueTTM07/07/2025USD":{"r":[[292776005.365601]],"c":null,"a":["Companies!J753"]},"F|^165718-54EBITDATTM07/07/2025USD":{"id":77973,"description":null,"headerValues":[],"financialValues":[],"customValues":[],"error":null},"F|^161724-25Business RevenueTTM07/07/2025USD":{"id":78000,"description":null,"headerValues":[],"financialValues":[],"customValues":[],"error":null},"F|^107944-12Business RevenueTTM07/07/2025USD":{"r":[[330662575.851773]],"c":null,"a":["Companies!J453"]},"F|^109299-79Business RevenueTTM07/07/2025USD":{"r":[[1582597835.171721]],"c":null,"a":["Companies!J311"]},"F|^597571-57Business RevenueTTM07/07/2025USD":{"id":77944,"description":null,"headerValues":[],"financialValues":[],"customValues":[],"error":null},"F|^52635-61Business RevenueTTM07/07/2025USD":{"r":[[5477937805.483918]],"c":null,"a":["Companies!J297"]},"F|^181473-94Business RevenueTTM07/07/2025USD":{"r":[[2584172081.140518]],"c":null,"a":["Companies!J554"]},"F|^234886-42Business RevenueTTM07/07/2025USD":{"id":78031,"description":null,"headerValues":[],"financialValues":[],"customValues":[],"error":null},"F|^163886-14Business RevenueTTM07/07/2025USD":{"r":[[769244457.5033691]],"c":null,"a":["Companies!J721"]},"F|^157868-11Business RevenueTTM07/07/2025USD":{"id":77964,"description":null,"headerValues":[],"financialValues":[],"customValues":[],"error":null},"F|^151601-41Business RevenueTTM07/07/2025USD":{"id":77959,"description":null,"headerValues":[],"financialValues":[],"customValues":[],"error":null},"F|^442690-21Business RevenueTTM07/07/2025USD":{"id":78028,"description":null,"headerValues":[],"financialValues":[],"customValues":[],"error":null},"F|^152826-49Business RevenueTTM07/07/2025USD":{"id":78003,"description":null,"headerValues":[],"financialValues":[],"customValues":[],"error":null},"F|^491864-77Business RevenueTTM07/07/2025USD":{"r":[[3068829841.478229]],"c":null,"a":["Companies!J312"]},"F|^491864-77EBITDATTM07/07/2025USD":{"r":[[1303017051.004384]],"c":null,"a":["Companies!K312"]},"F|^114475-96Business RevenueTTM07/07/2025USD":{"id":77988,"description":null,"headerValues":[],"financialValues":[],"customValues":[],"error":null},"F|^161515-81Business RevenueTTM07/07/2025USD":{"id":77968,"description":null,"headerValues":[],"financialValues":[],"customValues":[],"error":null},"F|^53381-53Business RevenueTTM07/07/2025USD":{"r":[[4051326691.3956814]],"c":null,"a":["Companies!J551"]},"F|^156765-97Business RevenueTTM07/07/2025USD":{"id":77986,"description":null,"headerValues":[],"financialValues":[],"customValues":[],"error":null},"F|^164968-03Business RevenueTTM07/07/2025USD":{"r":[[9665297916.260984]],"c":null,"a":["Companies!J688"]},"F|^168357-34Business RevenueTTM07/07/2025USD":{"id":77969,"description":null,"headerValues":[],"financialValues":[],"customValues":[],"error":null},"F|^434642-41EBITDATTM07/07/2025USD":{"id":78018,"description":null,"headerValues":[],"financialValues":[],"customValues":[],"error":null},"F|^61450-84Business RevenueTTM07/07/2025USD":{"id":77971,"description":null,"headerValues":[],"financialValues":[],"customValues":[],"error":null},"F|^126157-51Business RevenueTTM07/07/2025USD":{"id":77965,"description":null,"headerValues":[],"financialValues":[],"customValues":[],"error":null},"F|^122174-74Business RevenueTTM07/07/2025USD":{"id":78016,"description":null,"headerValues":[],"financialValues":[],"customValues":[],"error":null},"F|^454528-09Business RevenueTTM07/07/2025USD":{"r":[[238037067.15156302]],"c":null,"a":["Companies!J324"]},"F|^58922-29Business RevenueTTM07/07/2025USD":{"r":[[239143971.100208]],"c":null,"a":["Companies!J352"]},"F|^166331-44Business RevenueTTM07/07/2025USD":{"id":77955,"description":null,"headerValues":[],"financialValues":[],"customValues":[],"error":null},"F|^160596-46Business RevenueTTM07/07/2025USD":{"id":78004,"description":null,"headerValues":[],"financialValues":[],"customValues":[],"error":null},"F|^59321-44Business RevenueTTM07/07/2025USD":{"r":[[331024657.223872]],"c":null,"a":["Companies!J694"]},"F|^154831-87Business RevenueTTM07/07/2025USD":{"id":78009,"description":null,"headerValues":[],"financialValues":[],"customValues":[],"error":null},"F|^223693-93EBITDATTM07/07/2025USD":{"id":78021,"description":null,"headerValues":[],"financialValues":[],"customValues":[],"error":null},"F|^454233-88Business RevenueTTM07/07/2025USD":{"id":77953,"description":null,"headerValues":[],"financialValues":[],"customValues":[],"error":null},"F|^268283-53Business RevenueTTM07/07/2025USD":{"id":78025,"description":null,"headerValues":[],"financialValues":[],"customValues":[],"error":null},"F|^101472-04Business RevenueTTM07/07/2025USD":{"id":78011,"description":null,"headerValues":[],"financialValues":[],"customValues":[],"error":null},"F|^97575-31Business RevenueTTM07/07/2025USD":{"id":77934,"description":null,"headerValues":[],"financialValues":[],"customValues":[],"error":null},"F|^513134-74Business RevenueTTM07/07/2025USD":{"id":77940,"description":null,"headerValues":[],"financialValues":[],"customValues":[],"error":null},"F|^58395-97Business RevenueTTM07/07/2025USD":{"id":77957,"description":null,"headerValues":[],"financialValues":[],"customValues":[],"error":null},"F|^165549-52Business RevenueTTM07/07/2025USD":{"r":[[2448291117.073701]],"c":null,"a":["Companies!J633"]},"F|^163034-92Business RevenueTTM07/07/2025USD":{"id":77994,"description":null,"headerValues":[],"financialValues":[],"customValues":[],"error":null},"F|^170685-91Business RevenueTTM07/07/2025USD":{"r":[[587103457.279335]],"c":null,"a":["Companies!J600"]},"F|^158454-19Business RevenueTTM07/07/2025USD":{"id":77976,"description":null,"headerValues":[],"financialValues":[],"customValues":[],"error":null},"F|^162772-75Business RevenueTTM07/07/2025USD":{"id":77997,"description":null,"headerValues":[],"financialValues":[],"customValues":[],"error":null},"F|^157242-88Business RevenueTTM07/07/2025USD":{"id":78012,"description":null,"headerValues":[],"financialValues":[],"customValues":[],"error":null},"F|^160599-79EBITDATTM07/07/2025USD":{"id":78013,"description":null,"headerValues":[],"financialValues":[],"customValues":[],"error":null},"F|^223386-22Business RevenueTTM07/07/2025USD":{"id":77961,"description":null,"headerValues":[],"financialValues":[],"customValues":[],"error":null},"F|^165498-58Business RevenueTTM07/07/2025USD":{"r":[[416168411.62579596]],"c":null,"a":["Companies!J326"]},"F|^98420-77Business RevenueTTM07/07/2025USD":{"id":77995,"description":null,"headerValues":[],"financialValues":[],"customValues":[],"error":null},"F|^98052-13Business RevenueTTM07/07/2025USD":{"r":[[624235231.476793]],"c":null,"a":["Companies!J375"]},"F|^41966-56Business RevenueTTM07/07/2025USD":{"r":[[12949789870.253887]],"c":null,"a":["Companies!J700"]},"F|^163270-90Business RevenueTTM07/07/2025USD":{"id":77956,"description":null,"headerValues":[{"simpleDate":null,"value":"PBXLP_LimitReachedError","description":null}],"financialValues":[],"customValues":[],"error":null},"F|^164958-76Business RevenueTTM07/07/2025USD":{"id":77958,"description":null,"headerValues":[{"simpleDate":null,"value":"PBXLP_LimitReachedError","description":null}],"financialValues":[],"customValues":[],"error":null},"F|^277225-03EBITDATTM07/07/2025USD":{"id":77970,"description":null,"headerValues":[{"simpleDate":null,"value":"PBXLP_LimitReachedError","description":null}],"financialValues":[],"customValues":[],"error":null},"F|^162623-17Business RevenueTTM07/07/2025USD":{"id":77979,"description":null,"headerValues":[{"simpleDate":null,"value":"PBXLP_LimitReachedError","description":null}],"financialValues":[],"customValues":[],"error":null},"F|^466180-84Business RevenueTTM07/07/2025USD":{"id":78002,"description":null,"headerValues":[{"simpleDate":null,"value":"PBXLP_LimitReachedError","description":null}],"financialValues":[],"customValues":[],"error":null},"F|^115118-56Business RevenueTTM07/07/2025USD":{"id":78020,"description":null,"headerValues":[{"simpleDate":null,"value":"PBXLP_LimitReachedError","description":null}],"financialValues":[],"customValues":[],"error":null},"F|^516055-24Business RevenueTTM07/07/2025USD":{"id":78022,"description":null,"headerValues":[{"simpleDate":null,"value":"PBXLP_LimitReachedError","description":null}],"financialValues":[],"customValues":[],"error":null},"F|^466985-71Business RevenueTTM07/07/2025USD":{"id":77939,"description":null,"headerValues":[{"simpleDate":null,"value":"PBXLP_LimitReachedError","description":null}],"financialValues":[],"customValues":[],"error":null},"F|^157248-82Business RevenueTTM07/07/2025USD":{"id":77942,"description":null,"headerValues":[{"simpleDate":null,"value":"PBXLP_LimitReachedError","description":null}],"financialValues":[],"customValues":[],"error":null},"D|^41966-74WebsiteUSD":{"r":[["ri.tim.com.br"]],"a":["Companies!E711"]},"D|^97782-40WebsiteUSD":{"r":[["www.nubank.com.br"]],"a":["Companies!E578"]},"D|^60046-75WebsiteUSD":{"r":[["www.sereducacional.com"]],"a":["Companies!E661"]},"D|^41513-32WebsiteUSD":{"id":77936,"description":null,"headerValues":[{"simpleDate":null,"value":"","description":null}],"financialValues":[],"customValues":[],"error":null},"D|^53381-53WebsiteUSD":{"r":[["www.motiva.com.br"]],"a":["Companies!E551"]},"D|^58968-46Employees CountUSD":{"r":[[51182]],"a":["Companies!I744"]},"D|^163651-51Employees CountUSD":{"id":77962,"description":null,"headerValues":[{"simpleDate":null,"value":"","description":null}],"financialValues":[],"customValues":[],"error":null},"D|^97156-09Employees CountUSD":{"id":78026,"description":null,"headerValues":[{"simpleDate":null,"value":"","description":null}],"financialValues":[],"customValues":[],"error":null},"D|^58999-51Employees CountUSD":{"r":[[3833]],"a":["Companies!I603"]},"D|^41612-23Employees CountUSD":{"r":[[20744]],"a":["Companies!I358"]},"D|^41966-56Employees CountUSD":{"r":[[35986]],"a":["Companies!I700"]},"D|^59325-40Employees CountUSD":{"r":[[47529]],"a":["Companies!I777"]},"D|^124322-05Employees CountUSD":{"id":77996,"description":null,"headerValues":[{"simpleDate":null,"value":"","description":null}],"financialValues":[],"customValues":[],"error":null},"D|^14185-99Employees CountUSD":{"r":[[4000]],"a":["Companies!I521"]},"D|^59324-68Employees CountUSD":{"r":[[17000]],"a":["Companies!I472"]},"D|^165660-49Employees CountUSD":{"r":[[3098]],"a":["Companies!I612"]},"D|^168448-96Employees CountUSD":{"id":77951,"description":null,"headerValues":[{"simpleDate":null,"value":"","description":null}],"financialValues":[],"customValues":[],"error":null},"D|^342018-73Employees CountUSD":{"id":77932,"description":null,"headerValues":[{"simpleDate":null,"value":"PBXLP_LimitReachedError","description":null}],"financialValues":[],"customValues":[],"error":null},"D|^266136-67Employees CountUSD":{"id":77938,"description":null,"headerValues":[{"simpleDate":null,"value":"PBXLP_LimitReachedError","description":null}],"financialValues":[],"customValues":[],"error":null},"D|^166331-44Employees CountUSD":{"id":77945,"description":null,"headerValues":[{"simpleDate":null,"value":"PBXLP_LimitReachedError","description":null}],"financialValues":[],"customValues":[],"error":null},"D|^41513-32Employees CountUSD":{"id":77948,"description":null,"headerValues":[{"simpleDate":null,"value":"PBXLP_LimitReachedError","description":null}],"financialValues":[],"customValues":[],"error":null},"D|^122174-74Employees CountUSD":{"id":77949,"description":null,"headerValues":[{"simpleDate":null,"value":"PBXLP_LimitReachedError","description":null}],"financialValues":[],"customValues":[],"error":null},"D|^149856-85Employees CountUSD":{"id":77963,"description":null,"headerValues":[{"simpleDate":null,"value":"PBXLP_LimitReachedError","description":null}],"financialValues":[],"customValues":[],"error":null},"D|^233278-39Employees CountUSD":{"id":77967,"description":null,"headerValues":[{"simpleDate":null,"value":"PBXLP_LimitReachedError","description":null}],"financialValues":[],"customValues":[],"error":null},"D|^515723-86WebsiteUSD":{"id":77972,"description":null,"headerValues":[{"simpleDate":null,"value":"PBXLP_LimitReachedError","description":null}],"financialValues":[],"customValues":[],"error":null},"D|^135838-18Employees CountUSD":{"id":77977,"description":null,"headerValues":[{"simpleDate":null,"value":"PBXLP_LimitReachedError","description":null}],"financialValues":[],"customValues":[],"error":null},"D|^60316-84Employees CountUSD":{"id":77985,"description":null,"headerValues":[{"simpleDate":null,"value":"PBXLP_LimitReachedError","description":null}],"financialValues":[],"customValues":[],"error":null},"D|^121967-83Employees CountUSD":{"id":77987,"description":null,"headerValues":[{"simpleDate":null,"value":"PBXLP_LimitReachedError","description":null}],"financialValues":[],"customValues":[],"error":null},"D|^124907-14Employees CountUSD":{"id":78010,"description":null,"headerValues":[{"simpleDate":null,"value":"PBXLP_LimitReachedError","description":null}],"financialValues":[],"customValues":[],"error":null},"D|^179916-67Employees CountUSD":{"id":78015,"description":null,"headerValues":[{"simpleDate":null,"value":"PBXLP_LimitReachedError","description":null}],"financialValues":[],"customValues":[],"error":null},"F|^466985-71EBITDATTM07/07/2025USD":{"id":78883,"description":null,"headerValues":[],"financialValues":[],"customValues":[],"error":null},"F|^157599-82Business RevenueTTM07/07/2025USD":{"id":78926,"description":null,"headerValues":[],"financialValues":[],"customValues":[],"error":null},"F|^157599-82EBITDATTM07/07/2025USD":{"id":78895,"description":null,"headerValues":[],"financialValues":[],"customValues":[],"error":null},"F|^157723-30EBITDATTM07/07/2025USD":{"r":[[1017318641.136]],"c":null,"a":["Companies!K659"]},"F|^159628-42EBITDATTM07/07/2025USD":{"r":[[49463200.681172]],"c":null,"a":["Companies!K451"]},"F|^160458-13EBITDATTM07/07/2025USD":{"id":78857,"description":null,"headerValues":[],"financialValues":[],"customValues":[],"error":null},"F|^264333-43EBITDATTM07/07/2025USD":{"id":78836,"description":null,"headerValues":[],"financialValues":[],"customValues":[],"error":null},"F|^62870-05EBITDATTM07/07/2025USD":{"r":[[89520656.481911]],"c":null,"a":["Companies!K751"]},"F|^62040-43EBITDATTM07/07/2025USD":{"id":78865,"description":null,"headerValues":[],"financialValues":[],"customValues":[],"error":null},"F|^100582-12EBITDATTM07/07/2025USD":{"r":[[90369490.628209]],"c":null,"a":["Companies!K257"]},"F|^164941-57EBITDATTM07/07/2025USD":{"id":78882,"description":null,"headerValues":[],"financialValues":[],"customValues":[],"error":null},"F|^336988-09Business RevenueTTM07/07/2025USD":{"id":78924,"description":null,"headerValues":[],"financialValues":[],"customValues":[],"error":null},"F|^336988-09EBITDATTM07/07/2025USD":{"id":78925,"description":null,"headerValues":[],"financialValues":[],"customValues":[],"error":null},"F|^165660-49EBITDATTM07/07/2025USD":{"r":[[-3429532.169768]],"c":null,"a":["Companies!K612"]},"F|^62041-24EBITDATTM07/07/2025USD":{"r":[[213650272.28878498]],"c":null,"a":["Companies!K386"]},"F|^277644-70EBITDATTM07/07/2025USD":{"id":78881,"description":null,"headerValues":[],"financialValues":[],"customValues":[],"error":null},"F|^466023-34Business RevenueTTM07/07/2025USD":{"id":78892,"description":null,"headerValues":[],"financialValues":[],"customValues":[],"error":null},"F|^466023-34EBITDATTM07/07/2025USD":{"id":78910,"description":null,"headerValues":[],"financialValues":[],"customValues":[],"error":null},"F|^489504-25EBITDATTM07/07/2025USD":{"id":78878,"description":null,"headerValues":[],"financialValues":[],"customValues":[],"error":null},"F|^125561-53EBITDATTM07/07/2025USD":{"id":78884,"description":null,"headerValues":[],"financialValues":[],"customValues":[],"error":null},"F|^229790-80EBITDATTM07/07/2025USD":{"id":78894,"description":null,"headerValues":[],"financialValues":[],"customValues":[],"error":null},"F|^12444-13Business RevenueTTM07/07/2025USD":{"r":[[2082636306.3865092]],"c":null,"a":["Companies!J787"]},"F|^234634-42EBITDATTM07/07/2025USD":{"id":78847,"description":null,"headerValues":[],"financialValues":[],"customValues":[],"error":null},"F|^52938-91Business RevenueTTM07/07/2025USD":{"id":78859,"description":null,"headerValues":[],"financialValues":[],"customValues":[],"error":null},"F|^158894-29Business RevenueTTM07/07/2025USD":{"id":78911,"description":null,"headerValues":[],"financialValues":[],"customValues":[],"error":null},"F|^158094-46EBITDATTM07/07/2025USD":{"id":78873,"description":null,"headerValues":[],"financialValues":[],"customValues":[],"error":null},"F|^164940-49EBITDATTM07/07/2025USD":{"r":[[45348688.207866]],"c":null,"a":["Companies!K725"]},"F|^163136-35EBITDATTM07/07/2025USD":{"id":78869,"description":null,"headerValues":[],"financialValues":[],"customValues":[],"error":null},"F|^65420-20EBITDATTM07/07/2025USD":{"id":78844,"description":null,"headerValues":[],"financialValues":[],"customValues":[],"error":null},"F|^161725-42EBITDATTM07/07/2025USD":{"id":78879,"description":null,"headerValues":[],"financialValues":[],"customValues":[],"error":null},"F|^152826-49EBITDATTM07/07/2025USD":{"id":78888,"description":null,"headerValues":[],"financialValues":[],"customValues":[],"error":null},"F|^99520-12EBITDATTM07/07/2025USD":{"id":78845,"description":null,"headerValues":[],"financialValues":[],"customValues":[],"error":null},"F|^155419-75Business RevenueTTM07/07/2025USD":{"id":78856,"description":null,"headerValues":[],"financialValues":[],"customValues":[],"error":null},"F|^541366-75EBITDATTM07/07/2025USD":{"id":78840,"description":null,"headerValues":[],"financialValues":[],"customValues":[],"error":null},"F|^50938-48EBITDATTM07/07/2025USD":{"id":78838,"description":null,"headerValues":[],"financialValues":[],"customValues":[],"error":null},"F|^597319-93Business RevenueTTM07/07/2025USD":{"id":78908,"description":null,"headerValues":[],"financialValues":[],"customValues":[],"error":null},"F|^62177-59Business RevenueTTM07/07/2025USD":{"id":78898,"description":null,"headerValues":[],"financialValues":[],"customValues":[],"error":null},"F|^62177-59EBITDATTM07/07/2025USD":{"id":78930,"description":null,"headerValues":[],"financialValues":[],"customValues":[],"error":null},"F|^101643-04EBITDATTM07/07/2025USD":{"id":78834,"description":null,"headerValues":[],"financialValues":[],"customValues":[],"error":null},"F|^135752-86EBITDATTM07/07/2025USD":{"id":78902,"description":null,"headerValues":[],"financialValues":[],"customValues":[],"error":null},"F|^438594-67Business RevenueTTM07/07/2025USD":{"r":[[235028924.32089302]],"c":null,"a":["Companies!J110"]},"F|^438594-67EBITDATTM07/07/2025USD":{"r":[[-133212996.06187701]],"c":null,"a":["Companies!K110"]},"F|^164968-03EBITDATTM07/07/2025USD":{"r":[[2361709856.049302]],"c":null,"a":["Companies!K688"]},"F|^596201-32EBITDATTM07/07/2025USD":{"id":78841,"description":null,"headerValues":[],"financialValues":[],"customValues":[],"error":null},"F|^596775-16EBITDATTM07/07/2025USD":{"id":78867,"description":null,"headerValues":[],"financialValues":[],"customValues":[],"error":null},"F|^224267-68EBITDATTM07/07/2025USD":{"id":78897,"description":null,"headerValues":[],"financialValues":[],"customValues":[],"error":null},"F|^42096-79EBITDATTM07/07/2025USD":{"r":[[837352444.4705989]],"c":null,"a":["Companies!K301"]},"F|^163288-27EBITDATTM07/07/2025USD":{"r":[[118773732.37265801]],"c":null,"a":["Companies!K782"]},"F|^164969-38EBITDATTM07/07/2025USD":{"id":78927,"description":null,"headerValues":[],"financialValues":[],"customValues":[],"error":null},"F|^59321-89EBITDATTM07/07/2025USD":{"r":[[44396911.103834]],"c":null,"a":["Companies!K557"]},"F|^64398-61EBITDATTM07/07/2025USD":{"r":[[71141776.486332]],"c":null,"a":["Companies!K625"]},"F|^161334-37Business RevenueTTM07/07/2025USD":{"id":78907,"description":null,"headerValues":[],"financialValues":[],"customValues":[],"error":null},"F|^158945-68EBITDATTM07/07/2025USD":{"id":78835,"description":null,"headerValues":[],"financialValues":[],"customValues":[],"error":null},"F|^471065-32Business RevenueTTM07/07/2025USD":{"id":78891,"description":null,"headerValues":[],"financialValues":[],"customValues":[],"error":null},"F|^471065-32EBITDATTM07/07/2025USD":{"id":78912,"description":null,"headerValues":[],"financialValues":[],"customValues":[],"error":null},"F|^342018-73EBITDATTM07/07/2025USD":{"id":78842,"description":null,"headerValues":[],"financialValues":[],"customValues":[],"error":null},"F|^489049-84EBITDATTM07/07/2025USD":{"r":[[204318261.63759398]],"c":null,"a":["Companies!K112"]},"F|^55246-78EBITDATTM07/07/2025USD":{"id":78850,"description":null,"headerValues":[],"financialValues":[],"customValues":[],"error":null},"F|^60835-78EBITDATTM07/07/2025USD":{"id":78886,"description":null,"headerValues":[],"financialValues":[],"customValues":[],"error":null},"F|^153764-47EBITDATTM07/07/2025USD":{"id":78875,"description":null,"headerValues":[],"financialValues":[],"customValues":[],"error":null},"F|^13196-71EBITDATTM07/07/2025USD":{"id":78876,"description":null,"headerValues":[],"financialValues":[],"customValues":[],"error":null},"F|^163337-23EBITDATTM07/07/2025USD":{"id":78852,"description":null,"headerValues":[],"financialValues":[],"customValues":[],"error":null},"F|^277218-10EBITDATTM07/07/2025USD":{"id":78851,"description":null,"headerValues":[],"financialValues":[],"customValues":[],"error":null},"F|^43308-10EBITDATTM07/07/2025USD":{"r":[[855205033.047313]],"c":null,"a":["Companies!K645"]},"F|^152821-45EBITDATTM07/07/2025USD":{"id":78871,"description":null,"headerValues":[],"financialValues":[],"customValues":[],"error":null},"F|^164997-01EBITDATTM07/07/2025USD":{"r":[[210350220.27519798]],"c":null,"a":["Companies!K519"]},"F|^109468-18EBITDATTM07/07/2025USD":{"id":78874,"description":null,"headerValues":[],"financialValues":[],"customValues":[],"error":null},"F|^14185-90Business RevenueTTM07/07/2025USD":{"id":78931,"description":null,"headerValues":[],"financialValues":[],"customValues":[],"error":null},"F|^128463-40Business RevenueTTM07/07/2025USD":{"id":78919,"description":null,"headerValues":[],"financialValues":[],"customValues":[],"error":null},"F|^593127-19Business RevenueTTM07/07/2025USD":{"id":78909,"description":null,"headerValues":[],"financialValues":[],"customValues":[],"error":null},"F|^505061-92Business RevenueTTM07/07/2025USD":{"id":78890,"description":null,"headerValues":[],"financialValues":[],"customValues":[],"error":null},"F|^505061-92EBITDATTM07/07/2025USD":{"id":78900,"description":null,"headerValues":[],"financialValues":[],"customValues":[],"error":null},"F|^92916-64EBITDATTM07/07/2025USD":{"r":[[1361320878.91047]],"c":null,"a":["Companies!K593"]},"F|^431638-75EBITDATTM07/07/2025USD":{"r":[[55218745.010120004]],"c":null,"a":["Companies!K553"]},"F|^57093-76EBITDATTM07/07/2025USD":{"r":[[277126004.259988]],"c":null,"a":["Companies!K652"]},"F|^434772-01EBITDATTM07/07/2025USD":{"id":78860,"description":null,"headerValues":[],"financialValues":[],"customValues":[],"error":null},"F|^63749-17EBITDATTM07/07/2025USD":{"id":78848,"description":null,"headerValues":[{"simpleDate":null,"value":"PBXLP_LimitReachedError","description":null}],"financialValues":[],"customValues":[],"error":null},"F|^124907-14EBITDATTM07/07/2025USD":{"id":78861,"description":null,"headerValues":[{"simpleDate":null,"value":"PBXLP_LimitReachedError","description":null}],"financialValues":[],"customValues":[],"error":null},"F|^164620-18EBITDATTM07/07/2025USD":{"id":78862,"description":null,"headerValues":[{"simpleDate":null,"value":"PBXLP_LimitReachedError","description":null}],"financialValues":[],"customValues":[],"error":null},"F|^615834-82EBITDATTM07/07/2025USD":{"id":78864,"description":null,"headerValues":[{"simpleDate":null,"value":"PBXLP_LimitReachedError","description":null}],"financialValues":[],"customValues":[],"error":null},"F|^164958-76EBITDATTM07/07/2025USD":{"id":78889,"description":null,"headerValues":[{"simpleDate":null,"value":"PBXLP_LimitReachedError","description":null}],"financialValues":[],"customValues":[],"error":null},"F|^59320-90EBITDATTM07/07/2025USD":{"id":78901,"description":null,"headerValues":[{"simpleDate":null,"value":"PBXLP_LimitReachedError","description":null}],"financialValues":[],"customValues":[],"error":null},"F|^59320-90Business RevenueTTM07/07/2025USD":{"id":78903,"description":null,"headerValues":[{"simpleDate":null,"value":"PBXLP_LimitReachedError","description":null}],"financialValues":[],"customValues":[],"error":null},"F|^528634-27EBITDATTM07/07/2025USD":{"id":78843,"description":null,"headerValues":[{"simpleDate":null,"value":"PBXLP_LimitReachedError","description":null}],"financialValues":[],"customValues":[],"error":null},"D|^336988-09Employees CountUSD":{"id":78913,"description":null,"headerValues":[{"simpleDate":null,"value":"","description":null}],"financialValues":[],"customValues":[],"error":null},"D|^593127-19Employees CountUSD":{"id":78915,"description":null,"headerValues":[{"simpleDate":null,"value":"","description":null}],"financialValues":[],"customValues":[],"error":null},"D|^597319-93Employees CountUSD":{"id":78918,"description":null,"headerValues":[{"simpleDate":null,"value":"","description":null}],"financialValues":[],"customValues":[],"error":null},"D|^163288-27Employees CountUSD":{"r":[[1506]],"a":["Companies!I782"]},"D|^438594-67Employees CountUSD":{"r":[[2567]],"a":["Companies!I110"]},"D|^158894-29Employees CountUSD":{"id":78896,"description":null,"headerValues":[{"simpleDate":null,"value":"PBXLP_LimitReachedError","description":null}],"financialValues":[],"customValues":[],"error":null},"D|^62177-59Employees CountUSD":{"id":78899,"description":null,"headerValues":[{"simpleDate":null,"value":"PBXLP_LimitReachedError","description":null}],"financialValues":[],"customValues":[],"error":null},"D|^128463-40Employees CountUSD":{"id":78905,"description":null,"headerValues":[{"simpleDate":null,"value":"PBXLP_LimitReachedError","description":null}],"financialValues":[],"customValues":[],"error":null},"D|^14185-90Employees CountUSD":{"id":78914,"description":null,"headerValues":[{"simpleDate":null,"value":"PBXLP_LimitReachedError","description":null}],"financialValues":[],"customValues":[],"error":null},"D|^157599-82Employees CountUSD":{"id":78916,"description":null,"headerValues":[{"simpleDate":null,"value":"PBXLP_LimitReachedError","description":null}],"financialValues":[],"customValues":[],"error":null},"D|^436487-86Employees CountUSD":{"id":78917,"description":null,"headerValues":[{"simpleDate":null,"value":"PBXLP_LimitReachedError","description":null}],"financialValues":[],"customValues":[],"error":null},"D|^229790-80Employees CountUSD":{"id":78921,"description":null,"headerValues":[{"simpleDate":null,"value":"PBXLP_LimitReachedError","description":null}],"financialValues":[],"customValues":[],"error":null},"D|^438967-36Employees CountUSD":{"id":78922,"description":null,"headerValues":[{"simpleDate":null,"value":"PBXLP_LimitReachedError","description":null}],"financialValues":[],"customValues":[],"error":null},"D|^224267-68Employees CountUSD":{"id":78923,"description":null,"headerValues":[{"simpleDate":null,"value":"PBXLP_LimitReachedError","description":null}],"financialValues":[],"customValues":[],"error":null},"D|^471065-32Employees CountUSD":{"id":78928,"description":null,"headerValues":[{"simpleDate":null,"value":"PBXLP_LimitReachedError","description":null}],"financialValues":[],"customValues":[],"error":null},"D|^161334-37Employees CountUSD":{"id":78929,"description":null,"headerValues":[{"simpleDate":null,"value":"PBXLP_LimitReachedError","description":null}],"financialValues":[],"customValues":[],"error":null},"F|^125589-61Business RevenueTTM07/07/2025USD":{"id":77482,"description":null,"headerValues":[],"financialValues":[],"customValues":[],"error":null},"F|^161419-87Business RevenueTTM07/07/2025USD":{"id":77516,"description":null,"headerValues":[],"financialValues":[],"customValues":[],"error":null},"F|^66339-91Business RevenueTTM07/07/2025USD":{"r":[[2511076169.47727]],"c":null,"a":["Companies!J360"]},"F|^234524-44Business RevenueTTM07/07/2025USD":{"id":77472,"description":null,"headerValues":[],"financialValues":[],"customValues":[],"error":null},"F|^265061-08Business RevenueTTM07/07/2025USD":{"id":77467,"description":null,"headerValues":[],"financialValues":[],"customValues":[],"error":null},"F|^43042-60Business RevenueTTM07/07/2025USD":{"r":[[5589847584.442535]],"c":null,"a":["Companies!J277"]},"F|^615834-82Business RevenueTTM07/07/2025USD":{"id":77531,"description":null,"headerValues":[],"financialValues":</t>
  </si>
  <si>
    <t>[],"customValues":[],"error":null},"F|^41581-00Business RevenueTTM07/07/2025USD":{"r":[[3613774616.360106]],"c":null,"a":["Companies!J414"]},"F|^84640-15Business RevenueTTM07/07/2025USD":{"id":77497,"description":null,"headerValues":[],"financialValues":[],"customValues":[],"error":null},"F|^62041-24Business RevenueTTM07/07/2025USD":{"r":[[751022307.2704301]],"c":null,"a":["Companies!J386"]},"F|^153165-34Business RevenueTTM07/07/2025USD":{"r":[[6700339300.156391]],"c":null,"a":["Companies!J437"]},"F|^165584-98Business RevenueTTM07/07/2025USD":{"id":77463,"description":null,"headerValues":[],"financialValues":[],"customValues":[],"error":null},"F|^532530-37Business RevenueTTM07/07/2025USD":{"id":77499,"description":null,"headerValues":[],"financialValues":[],"customValues":[],"error":null},"F|^264458-98Business RevenueTTM07/07/2025USD":{"r":[[705670413.22651]],"c":null,"a":["Companies!J620"]},"F|^59323-78Business RevenueTTM07/07/2025USD":{"id":77490,"description":null,"headerValues":[],"financialValues":[],"customValues":[],"error":null},"F|^164452-78Business RevenueTTM07/07/2025USD":{"id":77461,"description":null,"headerValues":[],"financialValues":[],"customValues":[],"error":null},"F|^165503-62Business RevenueTTM07/07/2025USD":{"r":[[2156456657.482872]],"c":null,"a":["Companies!J637"]},"F|^59323-42Business RevenueTTM07/07/2025USD":{"r":[[1555089802.706368]],"c":null,"a":["Companies!J318"]},"F|^463214-44Business RevenueTTM07/07/2025USD":{"id":77506,"description":null,"headerValues":[],"financialValues":[],"customValues":[],"error":null},"F|^59323-69Business RevenueTTM07/07/2025USD":{"id":77477,"description":null,"headerValues":[],"financialValues":[],"customValues":[],"error":null},"F|^471142-00Business RevenueTTM07/07/2025USD":{"r":[[296042363.879844]],"c":null,"a":["Companies!J218"]},"F|^235006-48Business RevenueTTM07/07/2025USD":{"r":[[732212954.7336]],"c":null,"a":["Companies!J607"]},"F|^565157-17Business RevenueTTM07/07/2025USD":{"id":77526,"description":null,"headerValues":[],"financialValues":[],"customValues":[],"error":null},"F|^186846-49Business RevenueTTM07/07/2025USD":{"id":77498,"description":null,"headerValues":[],"financialValues":[],"customValues":[],"error":null},"F|^100578-07Business RevenueTTM07/07/2025USD":{"r":[[2546565313.014932]],"c":null,"a":["Companies!J232"]},"F|^515723-86Business RevenueTTM07/07/2025USD":{"id":77496,"description":null,"headerValues":[],"financialValues":[],"customValues":[],"error":null},"F|^167415-13Business RevenueTTM07/07/2025USD":{"id":77509,"description":null,"headerValues":[],"financialValues":[],"customValues":[],"error":null},"F|^164937-79Business RevenueTTM07/07/2025USD":{"id":77452,"description":null,"headerValues":[],"financialValues":[],"customValues":[],"error":null},"F|^56903-77Business RevenueTTM07/07/2025USD":{"id":77474,"description":null,"headerValues":[],"financialValues":[],"customValues":[],"error":null},"F|^89723-62Business RevenueTTM07/07/2025USD":{"r":[[440888322.184715]],"c":null,"a":["Companies!J254"]},"F|^88290-55Business RevenueTTM07/07/2025USD":{"id":77488,"description":null,"headerValues":[],"financialValues":[],"customValues":[],"error":null},"F|^163975-60Business RevenueTTM07/07/2025USD":{"id":77486,"description":null,"headerValues":[],"financialValues":[],"customValues":[],"error":null},"F|^53945-38Business RevenueTTM07/07/2025USD":{"id":77502,"description":null,"headerValues":[],"financialValues":[],"customValues":[],"error":null},"F|^59321-89Business RevenueTTM07/07/2025USD":{"r":[[1807002796.9116611]],"c":null,"a":["Companies!J557"]},"F|^489786-85Business RevenueTTM07/07/2025USD":{"id":77527,"description":null,"headerValues":[],"financialValues":[],"customValues":[],"error":null},"F|^41514-76Business RevenueTTM07/07/2025USD":{"id":77522,"description":null,"headerValues":[],"financialValues":[],"customValues":[],"error":null},"F|^158946-04Business RevenueTTM07/07/2025USD":{"id":77529,"description":null,"headerValues":[],"financialValues":[],"customValues":[],"error":null},"F|^166370-32Business RevenueTTM07/07/2025USD":{"id":77492,"description":null,"headerValues":[],"financialValues":[],"customValues":[],"error":null},"F|^458071-66Business RevenueTTM07/07/2025USD":{"r":[[786925177.6471881]],"c":null,"a":["Companies!J314"]},"F|^149856-85Business RevenueTTM07/07/2025USD":{"id":77469,"description":null,"headerValues":[],"financialValues":[],"customValues":[],"error":null},"F|^152821-45Business RevenueTTM07/07/2025USD":{"id":77455,"description":null,"headerValues":[],"financialValues":[],"customValues":[],"error":null},"F|^51263-20Business RevenueTTM07/07/2025USD":{"id":77489,"description":null,"headerValues":[],"financialValues":[],"customValues":[],"error":null},"F|^14185-99Business RevenueTTM07/07/2025USD":{"r":[[8321037072.013879]],"c":null,"a":["Companies!J521"]},"F|^466723-54Business RevenueTTM07/07/2025USD":{"id":77500,"description":null,"headerValues":[],"financialValues":[],"customValues":[],"error":null},"F|^92916-64Business RevenueTTM07/07/2025USD":{"r":[[3356079697.8947463]],"c":null,"a":["Companies!J593"]},"F|^467250-94Business RevenueTTM07/07/2025USD":{"r":[[2462553703.575944]],"c":null,"a":["Companies!J723"]},"F|^431638-75Business RevenueTTM07/07/2025USD":{"r":[[341128383.854062]],"c":null,"a":["Companies!J553"]},"F|^41966-65Business RevenueTTM07/07/2025USD":{"id":77438,"description":null,"headerValues":[],"financialValues":[],"customValues":[],"error":null},"F|^528343-66Business RevenueTTM07/07/2025USD":{"id":77460,"description":null,"headerValues":[{"simpleDate":null,"value":"PBXLP_LimitReachedError","description":null}],"financialValues":[],"customValues":[],"error":null},"F|^40770-46Business RevenueTTM07/07/2025USD":{"id":77476,"description":null,"headerValues":[{"simpleDate":null,"value":"PBXLP_LimitReachedError","description":null}],"financialValues":[],"customValues":[],"error":null},"D|^52102-36WebsiteUSD":{"r":[["www.cvccorp.com.br"]],"a":["Companies!E315"]},"D|^163996-66WebsiteUSD":{"r":[["www.schulzsa.com"]],"a":["Companies!E657"]},"D|^59321-26WebsiteUSD":{"r":[["www.celesc.com.br"]],"a":["Companies!E245"]},"D|^14532-94WebsiteUSD":{"r":[["www.queroquero.com.br"]],"a":["Companies!E512"]},"D|^59324-50WebsiteUSD":{"r":[["www.copasa.com.br"]],"a":["Companies!E296"]},"D|^14157-91Employees CountUSD":{"r":[[910]],"a":["Companies!I598"]},"D|^59321-62Employees CountUSD":{"r":[[22134]],"a":["Companies!I508"]},"D|^41966-74Employees CountUSD":{"r":[[9127]],"a":["Companies!I711"]},"D|^58922-29Employees CountUSD":{"r":[[782]],"a":["Companies!I352"]},"D|^431638-75Employees CountUSD":{"r":[[1268]],"a":["Companies!I553"]},"D|^154039-15Employees CountUSD":{"id":77464,"description":null,"headerValues":[{"simpleDate":null,"value":"","description":null}],"financialValues":[],"customValues":[],"error":null},"D|^235006-48Employees CountUSD":{"r":[[1215]],"a":["Companies!I607"]},"D|^62870-05Employees CountUSD":{"r":[[6000]],"a":["Companies!I751"]},"D|^41581-00Employees CountUSD":{"r":[[14817]],"a":["Companies!I414"]},"D|^234634-42Employees CountUSD":{"id":77485,"description":null,"headerValues":[{"simpleDate":null,"value":"","description":null}],"financialValues":[],"customValues":[],"error":null},"D|^161108-65Employees CountUSD":{"r":[[10000]],"a":["Companies!I207"]},"D|^109195-03Employees CountUSD":{"id":77515,"description":null,"headerValues":[{"simpleDate":null,"value":"","description":null}],"financialValues":[],"customValues":[],"error":null},"D|^41523-04Employees CountUSD":{"r":[[5028]],"a":["Companies!I259"]},"D|^53513-56Employees CountUSD":{"id":77432,"description":null,"headerValues":[{"simpleDate":null,"value":"PBXLP_LimitReachedError","description":null}],"financialValues":[],"customValues":[],"error":null},"D|^498292-39Employees CountUSD":{"id":77434,"description":null,"headerValues":[{"simpleDate":null,"value":"PBXLP_LimitReachedError","description":null}],"financialValues":[],"customValues":[],"error":null},"D|^515720-53Employees CountUSD":{"id":77435,"description":null,"headerValues":[{"simpleDate":null,"value":"PBXLP_LimitReachedError","description":null}],"financialValues":[],"customValues":[],"error":null},"D|^501208-48Employees CountUSD":{"id":77436,"description":null,"headerValues":[{"simpleDate":null,"value":"PBXLP_LimitReachedError","description":null}],"financialValues":[],"customValues":[],"error":null},"D|^179916-67WebsiteUSD":{"id":77439,"description":null,"headerValues":[{"simpleDate":null,"value":"PBXLP_LimitReachedError","description":null}],"financialValues":[],"customValues":[],"error":null},"D|^40770-46Employees CountUSD":{"id":77441,"description":null,"headerValues":[{"simpleDate":null,"value":"PBXLP_LimitReachedError","description":null}],"financialValues":[],"customValues":[],"error":null},"D|^84640-15Employees CountUSD":{"id":77443,"description":null,"headerValues":[{"simpleDate":null,"value":"PBXLP_LimitReachedError","description":null}],"financialValues":[],"customValues":[],"error":null},"D|^126354-61Employees CountUSD":{"id":77444,"description":null,"headerValues":[{"simpleDate":null,"value":"PBXLP_LimitReachedError","description":null}],"financialValues":[],"customValues":[],"error":null},"D|^101643-04Employees CountUSD":{"id":77445,"description":null,"headerValues":[{"simpleDate":null,"value":"PBXLP_LimitReachedError","description":null}],"financialValues":[],"customValues":[],"error":null},"D|^123496-84Employees CountUSD":{"id":77446,"description":null,"headerValues":[{"simpleDate":null,"value":"PBXLP_LimitReachedError","description":null}],"financialValues":[],"customValues":[],"error":null},"D|^343509-67WebsiteUSD":{"id":77449,"description":null,"headerValues":[{"simpleDate":null,"value":"PBXLP_LimitReachedError","description":null}],"financialValues":[],"customValues":[],"error":null},"D|^51010-93Employees CountUSD":{"id":77453,"description":null,"headerValues":[{"simpleDate":null,"value":"PBXLP_LimitReachedError","description":null}],"financialValues":[],"customValues":[],"error":null},"D|^489786-85Employees CountUSD":{"id":77454,"description":null,"headerValues":[{"simpleDate":null,"value":"PBXLP_LimitReachedError","description":null}],"financialValues":[],"customValues":[],"error":null},"D|^517564-09Employees CountUSD":{"id":77456,"description":null,"headerValues":[{"simpleDate":null,"value":"PBXLP_LimitReachedError","description":null}],"financialValues":[],"customValues":[],"error":null},"D|^462679-48WebsiteUSD":{"id":77457,"description":null,"headerValues":[{"simpleDate":null,"value":"PBXLP_LimitReachedError","description":null}],"financialValues":[],"customValues":[],"error":null},"D|^110294-65Employees CountUSD":{"id":77458,"description":null,"headerValues":[{"simpleDate":null,"value":"PBXLP_LimitReachedError","description":null}],"financialValues":[],"customValues":[],"error":null},"D|^41395-33Employees CountUSD":{"id":77470,"description":null,"headerValues":[{"simpleDate":null,"value":"PBXLP_LimitReachedError","description":null}],"financialValues":[],"customValues":[],"error":null},"D|^13196-71Employees CountUSD":{"id":77471,"description":null,"headerValues":[{"simpleDate":null,"value":"PBXLP_LimitReachedError","description":null}],"financialValues":[],"customValues":[],"error":null},"D|^151782-40Employees CountUSD":{"id":77473,"description":null,"headerValues":[{"simpleDate":null,"value":"PBXLP_LimitReachedError","description":null}],"financialValues":[],"customValues":[],"error":null},"D|^62017-75Employees CountUSD":{"id":77475,"description":null,"headerValues":[{"simpleDate":null,"value":"PBXLP_LimitReachedError","description":null}],"financialValues":[],"customValues":[],"error":null},"D|^151295-68Employees CountUSD":{"id":77491,"description":null,"headerValues":[{"simpleDate":null,"value":"PBXLP_LimitReachedError","description":null}],"financialValues":[],"customValues":[],"error":null},"D|^164513-62WebsiteUSD":{"id":77493,"description":null,"headerValues":[{"simpleDate":null,"value":"PBXLP_LimitReachedError","description":null}],"financialValues":[],"customValues":[],"error":null},"D|^264855-97WebsiteUSD":{"id":77508,"description":null,"headerValues":[{"simpleDate":null,"value":"PBXLP_LimitReachedError","description":null}],"financialValues":[],"customValues":[],"error":null},"D|^442938-43Employees CountUSD":{"id":77510,"description":null,"headerValues":[{"simpleDate":null,"value":"PBXLP_LimitReachedError","description":null}],"financialValues":[],"customValues":[],"error":null},"D|^438790-96WebsiteUSD":{"id":77511,"description":null,"headerValues":[{"simpleDate":null,"value":"PBXLP_LimitReachedError","description":null}],"financialValues":[],"customValues":[],"error":null},"D|^158454-19Employees CountUSD":{"id":77514,"description":null,"headerValues":[{"simpleDate":null,"value":"PBXLP_LimitReachedError","description":null}],"financialValues":[],"customValues":[],"error":null},"D|^277644-70Employees CountUSD":{"id":77518,"description":null,"headerValues":[{"simpleDate":null,"value":"PBXLP_LimitReachedError","description":null}],"financialValues":[],"customValues":[],"error":null},"D|^544304-98Employees CountUSD":{"id":77519,"description":null,"headerValues":[{"simpleDate":null,"value":"PBXLP_LimitReachedError","description":null}],"financialValues":[],"customValues":[],"error":null},"D|^65420-20Employees CountUSD":{"id":77520,"description":null,"headerValues":[{"simpleDate":null,"value":"PBXLP_LimitReachedError","description":null}],"financialValues":[],"customValues":[],"error":null},"D|^168448-96WebsiteUSD":{"id":77521,"description":null,"headerValues":[{"simpleDate":null,"value":"PBXLP_LimitReachedError","description":null}],"financialValues":[],"customValues":[],"error":null},"D|^439078-06Employees CountUSD":{"id":77524,"description":null,"headerValues":[{"simpleDate":null,"value":"PBXLP_LimitReachedError","description":null}],"financialValues":[],"customValues":[],"error":null},"D|^40726-09Employees CountUSD":{"id":77530,"description":null,"headerValues":[{"simpleDate":null,"value":"PBXLP_LimitReachedError","description":null}],"financialValues":[],"customValues":[],"error":null},"F|^55813-33Business RevenueTTM07/07/2025USD":{"id":77410,"description":null,"headerValues":[],"financialValues":[],"customValues":[],"error":null},"F|^165214-00Business RevenueTTM07/07/2025USD":{"id":77370,"description":null,"headerValues":[],"financialValues":[],"customValues":[],"error":null},"F|^235041-31Business RevenueTTM07/07/2025USD":{"id":77386,"description":null,"headerValues":[],"financialValues":[],"customValues":[],"error":null},"F|^158092-21Business RevenueTTM07/07/2025USD":{"id":77389,"description":null,"headerValues":[],"financialValues":[],"customValues":[],"error":null},"F|^148670-38Business RevenueTTM07/07/2025USD":{"r":[[1950156021.9649742]],"c":null,"a":["Companies!J345"]},"F|^158321-80Business RevenueTTM07/07/2025USD":{"id":77413,"description":null,"headerValues":[],"financialValues":[],"customValues":[],"error":null},"F|^10423-81Business RevenueTTM07/07/2025USD":{"r":[[78618601521.12314]],"c":null,"a":["Companies!J480"]},"F|^228570-85Business RevenueTTM07/07/2025USD":{"id":77357,"description":null,"headerValues":[],"financialValues":[],"customValues":[],"error":null},"F|^489673-99Business RevenueTTM07/07/2025USD":{"r":[[223829870.372253]],"c":null,"a":["Companies!J454"]},"F|^528834-97Business RevenueTTM07/07/2025USD":{"id":77345,"description":null,"headerValues":[],"financialValues":[],"customValues":[],"error":null},"F|^12763-00Business RevenueTTM07/07/2025USD":{"r":[[1808472316.538414]],"c":null,"a":["Companies!J368"]},"F|^60112-81Business RevenueTTM07/07/2025USD":{"id":77359,"description":null,"headerValues":[],"financialValues":[],"customValues":[],"error":null},"F|^162020-17Business RevenueTTM07/07/2025USD":{"id":77426,"description":null,"headerValues":[],"financialValues":[],"customValues":[],"error":null},"F|^126354-61Business RevenueTTM07/07/2025USD":{"id":77362,"description":null,"headerValues":[],"financialValues":[],"customValues":[],"error":null},"F|^483987-52Business RevenueTTM07/07/2025USD":{"r":[[927355401.1766341]],"c":null,"a":["Companies!J272"]},"F|^59322-25Business RevenueTTM07/07/2025USD":{"r":[[1735964141.4850662]],"c":null,"a":["Companies!J651"]},"F|^14532-94Business RevenueTTM07/07/2025USD":{"r":[[578055163.1189231]],"c":null,"a":["Companies!J512"]},"F|^165718-90Business RevenueTTM07/07/2025USD":{"id":77400,"description":null,"headerValues":[],"financialValues":[],"customValues":[],"error":null},"F|^57080-35Business RevenueTTM07/07/2025USD":{"r":[[316325186.50827]],"c":null,"a":["Companies!J543"]},"F|^454909-87Business RevenueTTM07/07/2025USD":{"id":77374,"description":null,"headerValues":[],"financialValues":[],"customValues":[],"error":null},"F|^61805-98Business RevenueTTM07/07/2025USD":{"id":77339,"description":null,"headerValues":[],"financialValues":[],"customValues":[],"error":null},"F|^164960-83Business RevenueTTM07/07/2025USD":{"r":[[878311986.916533]],"c":null,"a":["Companies!J400"]},"F|^600473-71Business RevenueTTM07/07/2025USD":{"id":77402,"description":null,"headerValues":[],"financialValues":[],"customValues":[],"error":null},"F|^753185-08Business RevenueTTM07/07/2025USD":{"id":77383,"description":null,"headerValues":[],"financialValues":[],"customValues":[],"error":null},"F|^234634-42Business RevenueTTM07/07/2025USD":{"id":77412,"description":null,"headerValues":[],"financialValues":[],"customValues":[],"error":null},"F|^54853-75Business RevenueTTM07/07/2025USD":{"id":77360,"description":null,"headerValues":[],"financialValues":[],"customValues":[],"error":null},"F|^115612-93Business RevenueTTM07/07/2025USD":{"id":77405,"description":null,"headerValues":[],"financialValues":[],"customValues":[],"error":null},"F|^442222-03Business RevenueTTM07/07/2025USD":{"id":77369,"description":null,"headerValues":[],"financialValues":[],"customValues":[],"error":null},"F|^266136-67Business RevenueTTM07/07/2025USD":{"id":77380,"description":null,"headerValues":[],"financialValues":[],"customValues":[],"error":null},"F|^495609-94Business RevenueTTM07/07/2025USD":{"id":77419,"description":null,"headerValues":[],"financialValues":[],"customValues":[],"error":null},"F|^542156-50Business RevenueTTM07/07/2025USD":{"id":77353,"description":null,"headerValues":[],"financialValues":[],"customValues":[],"error":null},"F|^42203-35Business RevenueTTM07/07/2025USD":{"id":77429,"description":null,"headerValues":[],"financialValues":[],"customValues":[],"error":null},"F|^541366-75Business RevenueTTM07/07/2025USD":{"id":77352,"description":null,"headerValues":[],"financialValues":[],"customValues":[],"error":null},"F|^42012-55Business RevenueTTM07/07/2025USD":{"id":77407,"description":null,"headerValues":[],"financialValues":[],"customValues":[],"error":null},"F|^62017-75Business RevenueTTM07/07/2025USD":{"id":77355,"description":null,"headerValues":[],"financialValues":[],"customValues":[],"error":null},"F|^434772-01Business RevenueTTM07/07/2025USD":{"id":77418,"description":null,"headerValues":[],"financialValues":[],"customValues":[],"error":null},"F|^231207-31Business RevenueTTM07/07/2025USD":{"id":77395,"description":null,"headerValues":[],"financialValues":[],"customValues":[],"error":null},"F|^497260-63Business RevenueTTM07/07/2025USD":{"id":77377,"description":null,"headerValues":[{"simpleDate":null,"value":"PBXLP_LimitReachedError","description":null}],"financialValues":[],"customValues":[],"error":null},"F|^100581-58Business RevenueTTM07/07/2025USD":{"id":77391,"description":null,"headerValues":[{"simpleDate":null,"value":"PBXLP_LimitReachedError","description":null}],"financialValues":[],"customValues":[],"error":null},"F|^54744-04Business RevenueTTM07/07/2025USD":{"id":77347,"description":null,"headerValues":[{"simpleDate":null,"value":"PBXLP_LimitReachedError","description":null}],"financialValues":[],"customValues":[],"error":null},"F|^53513-56Business RevenueTTM07/07/2025USD":{"id":77368,"description":null,"headerValues":[{"simpleDate":null,"value":"PBXLP_LimitReachedError","description":null}],"financialValues":[],"customValues":[],"error":null},"D|^149565-25WebsiteUSD":{"r":[["www.vulcabras.com"]],"a":["Companies!E776"]},"D|^599964-67WebsiteUSD":{"r":[["www.ventura-offshore.com"]],"a":["Companies!E755"]},"D|^59321-89WebsiteUSD":{"r":[["www.mrv.com.br"]],"a":["Companies!E557"]},"D|^498292-39WebsiteUSD":{"id":77394,"description":null,"headerValues":[{"simpleDate":null,"value":"","description":null}],"financialValues":[],"customValues":[],"error":null},"D|^165421-63Employees CountUSD":{"r":[[19000]],"a":["Companies!I728"]},"D|^599964-67Employees CountUSD":{"id":77337,"description":null,"headerValues":[{"simpleDate":null,"value":"","description":null}],"financialValues":[],"customValues":[],"error":null},"D|^170892-37Employees CountUSD":{"id":77341,"description":null,"headerValues":[{"simpleDate":null,"value":"","description":null}],"financialValues":[],"customValues":[],"error":null},"D|^169699-78Employees CountUSD":{"id":77342,"description":null,"headerValues":[{"simpleDate":null,"value":"","description":null}],"financialValues":[],"customValues":[],"error":null},"D|^183223-45Employees CountUSD":{"id":77344,"description":null,"headerValues":[{"simpleDate":null,"value":"","description":null}],"financialValues":[],"customValues":[],"error":null},"D|^454233-88Employees CountUSD":{"id":77358,"description":null,"headerValues":[{"simpleDate":null,"value":"","description":null}],"financialValues":[],"customValues":[],"error":null},"D|^125466-94Employees CountUSD":{"r":[[2649]],"a":["Companies!I382"]},"D|^165549-52Employees CountUSD":{"r":[[16727]],"a":["Companies!I633"]},"D|^58275-82Employees CountUSD":{"r":[[1846]],"a":["Companies!I367"]},"D|^165012-13Employees CountUSD":{"r":[[2689]],"a":["Companies!I256"]},"D|^156489-31Employees CountUSD":{"r":[[201]],"a":["Companies!I212"]},"D|^227822-95Employees CountUSD":{"r":[[4294]],"a":["Companies!I325"]},"D|^59322-43Employees CountUSD":{"r":[[211]],"a":["Companies!I622"]},"D|^467250-94Employees CountUSD":{"r":[[1700]],"a":["Companies!I723"]},"D|^40426-03Employees CountUSD":{"r":[[6287]],"a":["Companies!I293"]},"D|^528343-66Employees CountUSD":{"id":77408,"description":null,"headerValues":[{"simpleDate":null,"value":"","description":null}],"financialValues":[],"customValues":[],"error":null},"D|^43042-60Employees CountUSD":{"r":[[10512]],"a":["Companies!I277"]},"D|^489170-71Employees CountUSD":{"id":77417,"description":null,"headerValues":[{"simpleDate":null,"value":"","description":null}],"financialValues":[],"customValues":[],"error":null},"D|^166370-32Employees CountUSD":{"id":77416,"description":null,"headerValues":[{"simpleDate":null,"value":"","description":null}],"financialValues":[],"customValues":[],"error":null},"D|^600473-71Employees CountUSD":{"id":77421,"description":null,"headerValues":[{"simpleDate":null,"value":"","description":null}],"financialValues":[],"customValues":[],"error":null},"D|^165566-17Employees CountUSD":{"r":[[2348]],"a":["Companies!I243"]},"D|^165718-54Employees CountUSD":{"id":77422,"description":null,"headerValues":[{"simpleDate":null,"value":"","description":null}],"financialValues":[],"customValues":[],"error":null},"D|^163996-66Employees CountUSD":{"r":[[3699]],"a":["Companies!I657"]},"D|^59322-25Employees CountUSD":{"r":[[16027]],"a":["Companies!I651"]},"D|^553099-51WebsiteUSD":{"id":77334,"description":null,"headerValues":[{"simpleDate":null,"value":"PBXLP_LimitReachedError","description":null}],"financialValues":[],"customValues":[],"error":null},"D|^115612-93Employees CountUSD":{"id":77335,"description":null,"headerValues":[{"simpleDate":null,"value":"PBXLP_LimitReachedError","description":null}],"financialValues":[],"customValues":[],"error":null},"D|^163034-92WebsiteUSD":{"id":77338,"description":null,"headerValues":[{"simpleDate":null,"value":"PBXLP_LimitReachedError","description":null}],"financialValues":[],"customValues":[],"error":null},"D|^153901-90WebsiteUSD":{"id":77340,"description":null,"headerValues":[{"simpleDate":null,"value":"PBXLP_LimitReachedError","description":null}],"financialValues":[],"customValues":[],"error":null},"D|^470682-73Employees CountUSD":{"id":77343,"description":null,"headerValues":[{"simpleDate":null,"value":"PBXLP_LimitReachedError","description":null}],"financialValues":[],"customValues":[],"error":null},"D|^497260-63Employees CountUSD":{"id":77348,"description":null,"headerValues":[{"simpleDate":null,"value":"PBXLP_LimitReachedError","description":null}],"financialValues":[],"customValues":[],"error":null},"D|^442938-43WebsiteUSD":{"id":77349,"description":null,"headerValues":[{"simpleDate":null,"value":"PBXLP_LimitReachedError","description":null}],"financialValues":[],"customValues":[],"error":null},"D|^164442-97Employees CountUSD":{"id":77350,"description":null,"headerValues":[{"simpleDate":null,"value":"PBXLP_LimitReachedError","description":null}],"financialValues":[],"customValues":[],"error":null},"D|^60962-86WebsiteUSD":{"id":77351,"description":null,"headerValues":[{"simpleDate":null,"value":"PBXLP_LimitReachedError","description":null}],"financialValues":[],"customValues":[],"error":null},"D|^161506-90Employees CountUSD":{"id":77354,"description":null,"headerValues":[{"simpleDate":null,"value":"PBXLP_LimitReachedError","description":null}],"financialValues":[],"customValues":[],"error":null},"D|^86989-87Employees CountUSD":{"id":77356,"description":null,"headerValues":[{"simpleDate":null,"value":"PBXLP_LimitReachedError","description":null}],"financialValues":[],"customValues":[],"error":null},"D|^234886-42Employees CountUSD":{"id":77361,"description":null,"headerValues":[{"simpleDate":null,"value":"PBXLP_LimitReachedError","description":null}],"financialValues":[],"customValues":[],"error":null},"D|^596775-16Employees CountUSD":{"id":77365,"description":null,"headerValues":[{"simpleDate":null,"value":"PBXLP_LimitReachedError","description":null}],"financialValues":[],"customValues":[],"error":null},"D|^62040-43Employees CountUSD":{"id":77366,"description":null,"headerValues":[{"simpleDate":null,"value":"PBXLP_LimitReachedError","description":null}],"financialValues":[],"customValues":[],"error":null},"D|^226313-74WebsiteUSD":{"id":77367,"description":null,"headerValues":[{"simpleDate":null,"value":"PBXLP_LimitReachedError","description":null}],"financialValues":[],"customValues":[],"error":null},"D|^434642-41WebsiteUSD":{"id":77371,"description":null,"headerValues":[{"simpleDate":null,"value":"PBXLP_LimitReachedError","description":null}],"financialValues":[],"customValues":[],"error":null},"D|^434772-01Employees CountUSD":{"id":77372,"description":null,"headerValues":[{"simpleDate":null,"value":"PBXLP_LimitReachedError","description":null}],"financialValues":[],"customValues":[],"error":null},"D|^98420-77Employees CountUSD":{"id":77379,"description":null,"headerValues":[{"simpleDate":null,"value":"PBXLP_LimitReachedError","description":null}],"financialValues":[],"customValues":[],"error":null},"D|^51263-20Employees CountUSD":{"id":77384,"description":null,"headerValues":[{"simpleDate":null,"value":"PBXLP_LimitReachedError","description":null}],"financialValues":[],"customValues":[],"error":null},"D|^150344-38WebsiteUSD":{"id":77385,"description":null,"headerValues":[{"simpleDate":null,"value":"PBXLP_LimitReachedError","description":null}],"financialValues":[],"customValues":[],"error":null},"D|^327526-57WebsiteUSD":{"id":77390,"description":null,"headerValues":[{"simpleDate":null,"value":"PBXLP_LimitReachedError","description":null}],"financialValues":[],"customValues":[],"error":null},"D|^462679-48Employees CountUSD":{"id":77393,"description":null,"headerValues":[{"simpleDate":null,"value":"PBXLP_LimitReachedError","description":null}],"financialValues":[],"customValues":[],"error":null},"D|^615834-82Employees CountUSD":{"id":77398,"description":null,"headerValues":[{"simpleDate":null,"value":"PBXLP_LimitReachedError","description":null}],"financialValues":[],"customValues":[],"error":null},"D|^156901-24WebsiteUSD":{"id":77403,"description":null,"headerValues":[{"simpleDate":null,"value":"PBXLP_LimitReachedError","description":null}],"financialValues":[],"customValues":[],"error":null},"D|^516041-74Employees CountUSD":{"id":77411,"description":null,"headerValues":[{"simpleDate":null,"value":"PBXLP_LimitReachedError","description":null}],"financialValues":[],"customValues":[],"error":null},"D|^41514-76Employees CountUSD":{"id":77423,"description":null,"headerValues":[{"simpleDate":null,"value":"PBXLP_LimitReachedError","description":null}],"financialValues":[],"customValues":[],"error":null},"D|^161725-42WebsiteUSD":{"id":77424,"description":null,"headerValues":[{"simpleDate":null,"value":"PBXLP_LimitReachedError","description":null}],"financialValues":[],"customValues":[],"error":null},"D|^42490-90Employees CountUSD":{"id":77428,"description":null,"headerValues":[{"simpleDate":null,"value":"PBXLP_LimitReachedError","description":null}],"financialValues":[],"customValues":[],"error":null},"F|^42490-90Business RevenueTTM07/07/2025USD":{"id":78304,"description":null,"headerValues":[],"financialValues":[],"customValues":[],"error":null},"F|^529788-07Business RevenueTTM07/07/2025USD":{"id":78258,"description":null,"headerValues":[],"financialValues":[],"customValues":[],"error":null},"F|^529788-07EBITDATTM07/07/2025USD":{"id":78248,"description":null,"headerValues":[],"financialValues":[],"customValues":[],"error":null},"F|^160078-96EBITDATTM07/07/2025USD":{"id":78307,"description":null,"headerValues":[],"financialValues":[],"customValues":[],"error":null},"F|^458086-15Business RevenueTTM07/07/2025USD":{"r":[[7936793220.967567]],"c":null,"a":["Companies!J665"]},"F|^234217-81EBITDATTM07/07/2025USD":{"id":78327,"description":null,"headerValues":[],"financialValues":[],"customValues":[],"error":null},"F|^265061-08EBITDATTM07/07/2025USD":{"id":78281,"description":null,"headerValues":[],"financialValues":[],"customValues":[],"error":null},"F|^51717-61Business RevenueTTM07/07/2025USD":{"id":78252,"description":null,"headerValues":[],"financialValues":[],"customValues":[],"error":null},"F|^125466-94EBITDATTM07/07/2025USD":{"r":[[88895340.349378]],"c":null,"a":["Companies!K382"]},"F|^165681-01EBITDATTM07/07/2025USD":{"r":[[74488491.224705]],"c":null,"a":["Companies!K329"]},"F|^228052-54EBITDATTM07/07/2025USD":{"id":78243,"description":null,"headerValues":[],"financialValues":[],"customValues":[],"error":null},"F|^224264-89EBITDATTM07/07/2025USD":{"id":78318,"description":null,"headerValues":[],"financialValues":[],"customValues":[],"error":null},"F|^228760-30EBITDATTM07/07/2025USD":{"id":78246,"description":null,"headerValues":[],"financialValues":[],"customValues":[],"error":null},"F|^43042-60EBITDATTM07/07/2025USD":{"r":[[3312230560.41978]],"c":null,"a":["Companies!K277"]},"F|^40423-51EBITDATTM07/07/2025USD":{"id":78280,"description":null,"headerValues":[],"financialValues":[],"customValues":[],"error":null},"F|^51001-84Business RevenueTTM07/07/2025USD":{"r":[[261407255.781217]],"c":null,"a":["Companies!J509"]},"F|^150914-71Business RevenueTTM07/07/2025USD":{"id":78241,"description":null,"headerValues":[],"financialValues":[],"customValues":[],"error":null},"F|^231955-57EBITDATTM07/07/2025USD":{"id":78271,"description":null,"headerValues":[],"financialValues":[],"customValues":[],"error":null},"F|^161656-30EBITDATTM07/07/2025USD":{"id":78329,"description":null,"headerValues":[],"financialValues":[],"customValues":[],"error":null},"F|^43055-92EBITDATTM07/07/2025USD":{"r":[[255780701.454]],"c":null,"a":["Companies!K440"]},"F|^99160-39Business RevenueTTM07/07/2025USD":{"id":78232,"description":null,"headerValues":[],"financialValues":[],"customValues":[],"error":null},"F|^158083-21EBITDATTM07/07/2025USD":{"id":78294,"description":null,"headerValues":[],"financialValues":[],"customValues":[],"error":null},"F|^165584-98EBITDATTM07/07/2025USD":{"id":78274,"description":null,"headerValues":[],"financialValues":[],"customValues":[],"error":null},"F|^532530-37EBITDATTM07/07/2025USD":{"id":78324,"description":null,"headerValues":[],"financialValues":[],"customValues":[],"error":null},"F|^462871-45Business RevenueTTM07/07/2025USD":{"id":78297,"description":null,"headerValues":[],"financialValues":[],"customValues":[],"error":null},"F|^59322-70EBITDATTM07/07/2025USD":{"id":78251,"description":null,"headerValues":[],"financialValues":[],"customValues":[],"error":null},"F|^183223-45EBITDATTM07/07/2025USD":{"id":78320,"description":null,"headerValues":[],"financialValues":[],"customValues":[],"error":null},"F|^59322-97Business RevenueTTM07</t>
  </si>
  <si>
    <t>/07/2025USD":{"id":78254,"description":null,"headerValues":[],"financialValues":[],"customValues":[],"error":null},"F|^753185-08EBITDATTM07/07/2025USD":{"id":78275,"description":null,"headerValues":[],"financialValues":[],"customValues":[],"error":null},"F|^59323-78EBITDATTM07/07/2025USD":{"id":78277,"description":null,"headerValues":[],"financialValues":[],"customValues":[],"error":null},"F|^512361-46Business RevenueTTM07/07/2025USD":{"id":78249,"description":null,"headerValues":[],"financialValues":[],"customValues":[],"error":null},"F|^231229-00Business RevenueTTM07/07/2025USD":{"id":78300,"description":null,"headerValues":[],"financialValues":[],"customValues":[],"error":null},"F|^592604-47Business RevenueTTM07/07/2025USD":{"id":78299,"description":null,"headerValues":[],"financialValues":[],"customValues":[],"error":null},"F|^160581-61Business RevenueTTM07/07/2025USD":{"id":78253,"description":null,"headerValues":[],"financialValues":[],"customValues":[],"error":null},"F|^161108-65Business RevenueTTM07/07/2025USD":{"id":78287,"description":null,"headerValues":[],"financialValues":[],"customValues":[],"error":null},"F|^161108-65EBITDATTM07/07/2025USD":{"id":78325,"description":null,"headerValues":[],"financialValues":[],"customValues":[],"error":null},"F|^338710-87EBITDATTM07/07/2025USD":{"id":78314,"description":null,"headerValues":[],"financialValues":[],"customValues":[],"error":null},"F|^565157-17EBITDATTM07/07/2025USD":{"id":78285,"description":null,"headerValues":[],"financialValues":[],"customValues":[],"error":null},"F|^99520-12Business RevenueTTM07/07/2025USD":{"id":78317,"description":null,"headerValues":[],"financialValues":[],"customValues":[],"error":null},"F|^121795-57Business RevenueTTM07/07/2025USD":{"id":78256,"description":null,"headerValues":[],"financialValues":[],"customValues":[],"error":null},"F|^59325-31Business RevenueTTM07/07/2025USD":{"r":[[248732626.737722]],"c":null,"a":["Companies!J726"]},"F|^100578-07EBITDATTM07/07/2025USD":{"r":[[190691049.409872]],"c":null,"a":["Companies!K232"]},"F|^54251-83Business RevenueTTM07/07/2025USD":{"id":78295,"description":null,"headerValues":[],"financialValues":[],"customValues":[],"error":null},"F|^41513-32Business RevenueTTM07/07/2025USD":{"id":78269,"description":null,"headerValues":[],"financialValues":[],"customValues":[],"error":null},"F|^515723-86EBITDATTM07/07/2025USD":{"id":78288,"description":null,"headerValues":[],"financialValues":[],"customValues":[],"error":null},"F|^50913-10Business RevenueTTM07/07/2025USD":{"id":78268,"description":null,"headerValues":[],"financialValues":[],"customValues":[],"error":null},"F|^50913-10EBITDATTM07/07/2025USD":{"id":78292,"description":null,"headerValues":[],"financialValues":[],"customValues":[],"error":null},"F|^596201-32Business RevenueTTM07/07/2025USD":{"id":78263,"description":null,"headerValues":[],"financialValues":[],"customValues":[],"error":null},"F|^41523-04EBITDATTM07/07/2025USD":{"r":[[1997879700.382845]],"c":null,"a":["Companies!K259"]},"F|^89723-62EBITDATTM07/07/2025USD":{"r":[[77404049.22159]],"c":null,"a":["Companies!K254"]},"F|^165081-52Business RevenueTTM07/07/2025USD":{"id":78267,"description":null,"headerValues":[],"financialValues":[],"customValues":[],"error":null},"F|^168448-96Business RevenueTTM07/07/2025USD":{"id":78245,"description":null,"headerValues":[],"financialValues":[],"customValues":[],"error":null},"F|^170222-59EBITDATTM07/07/2025USD":{"id":78255,"description":null,"headerValues":[],"financialValues":[],"customValues":[],"error":null},"F|^51311-53Business RevenueTTM07/07/2025USD":{"r":[[1315540649.549335]],"c":null,"a":["Companies!J784"]},"F|^544304-98Business RevenueTTM07/07/2025USD":{"id":78305,"description":null,"headerValues":[],"financialValues":[],"customValues":[],"error":null},"F|^186770-89EBITDATTM07/07/2025USD":{"r":[[77857468.713453]],"c":null,"a":["Companies!K201"]},"F|^182078-20EBITDATTM07/07/2025USD":{"id":78289,"description":null,"headerValues":[],"financialValues":[],"customValues":[],"error":null},"F|^500628-61EBITDATTM07/07/2025USD":{"r":[[158623877.441905]],"c":null,"a":["Companies!K417"]},"F|^59321-35Business RevenueTTM07/07/2025USD":{"r":[[1675076231.617453]],"c":null,"a":["Companies!J474"]},"F|^10926-55Business RevenueTTM07/07/2025USD":{"id":78291,"description":null,"headerValues":[],"financialValues":[],"customValues":[],"error":null},"F|^59321-26EBITDATTM07/07/2025USD":{"r":[[261613854.104697]],"c":null,"a":["Companies!K245"]},"F|^166370-32EBITDATTM07/07/2025USD":{"id":78321,"description":null,"headerValues":[],"financialValues":[],"customValues":[],"error":null},"F|^443161-27EBITDATTM07/07/2025USD":{"r":[[33109518.561706]],"c":null,"a":["Companies!K319"]},"F|^483987-52EBITDATTM07/07/2025USD":{"r":[[154065356.67512]],"c":null,"a":["Companies!K272"]},"F|^60835-78Business RevenueTTM07/07/2025USD":{"id":78313,"description":null,"headerValues":[],"financialValues":[],"customValues":[],"error":null},"F|^153764-47Business RevenueTTM07/07/2025USD":{"id":78278,"description":null,"headerValues":[],"financialValues":[],"customValues":[],"error":null},"F|^61790-50Business RevenueTTM07/07/2025USD":{"r":[[530520272.82423204]],"c":null,"a":["Companies!J420"]},"F|^13196-71Business RevenueTTM07/07/2025USD":{"id":78247,"description":null,"headerValues":[],"financialValues":[],"customValues":[],"error":null},"F|^135958-33Business RevenueTTM07/07/2025USD":{"id":78296,"description":null,"headerValues":[],"financialValues":[],"customValues":[],"error":null},"F|^52631-02EBITDATTM07/07/2025USD":{"r":[[3533698510.1606073]],"c":null,"a":["Companies!K351"]},"F|^61805-98EBITDATTM07/07/2025USD":{"id":78265,"description":null,"headerValues":[],"financialValues":[],"customValues":[],"error":null},"F|^165012-13EBITDATTM07/07/2025USD":{"r":[[155433358.160163]],"c":null,"a":["Companies!K256"]},"F|^465278-50EBITDATTM07/07/2025USD":{"id":78310,"description":null,"headerValues":[],"financialValues":[],"customValues":[],"error":null},"F|^165667-51Business RevenueTTM07/07/2025USD":{"r":[[1822201309.4396691]],"c":null,"a":["Companies!J366"]},"F|^165667-51EBITDATTM07/07/2025USD":{"r":[[344484003.69258505]],"c":null,"a":["Companies!K366"]},"F|^54853-75EBITDATTM07/07/2025USD":{"id":78284,"description":null,"headerValues":[],"financialValues":[],"customValues":[],"error":null},"F|^61647-40EBITDATTM07/07/2025USD":{"id":78308,"description":null,"headerValues":[],"financialValues":[],"customValues":[],"error":null},"F|^60962-86EBITDATTM07/07/2025USD":{"id":78323,"description":null,"headerValues":[],"financialValues":[],"customValues":[],"error":null},"F|^516055-24EBITDATTM07/07/2025USD":{"id":78312,"description":null,"headerValues":[],"financialValues":[],"customValues":[],"error":null},"F|^470780-74EBITDATTM07/07/2025USD":{"r":[[-2314969.8349939995]],"c":null,"a":["Companies!K560"]},"F|^51485-86Business RevenueTTM07/07/2025USD":{"id":78301,"description":null,"headerValues":[],"financialValues":[],"customValues":[],"error":null},"F|^155873-80Business RevenueTTM07/07/2025USD":{"r":[[33358505161.9]],"c":null,"a":["Companies!J762"]},"F|^121827-52EBITDATTM07/07/2025USD":{"r":[[243644964.920024]],"c":null,"a":["Companies!K479"]},"F|^98420-77EBITDATTM07/07/2025USD":{"id":78272,"description":null,"headerValues":[],"financialValues":[],"customValues":[],"error":null},"F|^42203-35EBITDATTM07/07/2025USD":{"id":78316,"description":null,"headerValues":[],"financialValues":[],"customValues":[],"error":null},"F|^107188-57EBITDATTM07/07/2025USD":{"id":78330,"description":null,"headerValues":[],"financialValues":[],"customValues":[],"error":null},"F|^124137-28Business RevenueTTM07/07/2025USD":{"id":78235,"description":null,"headerValues":[{"simpleDate":null,"value":"PBXLP_LimitReachedError","description":null}],"financialValues":[],"customValues":[],"error":null},"F|^221469-49EBITDATTM07/07/2025USD":{"id":78238,"description":null,"headerValues":[{"simpleDate":null,"value":"PBXLP_LimitReachedError","description":null}],"financialValues":[],"customValues":[],"error":null},"F|^66174-13EBITDATTM07/07/2025USD":{"id":78260,"description":null,"headerValues":[{"simpleDate":null,"value":"PBXLP_LimitReachedError","description":null}],"financialValues":[],"customValues":[],"error":null},"D|^149565-25Employees CountUSD":{"r":[[18500]],"a":["Companies!I776"]},"D|^59324-86Employees CountUSD":{"r":[[140000]],"a":["Companies!I586"]},"D|^58968-01Employees CountUSD":{"r":[[64610]],"a":["Companies!I749"]},"D|^126967-33Employees CountUSD":{"id":78328,"description":null,"headerValues":[{"simpleDate":null,"value":"","description":null}],"financialValues":[],"customValues":[],"error":null},"D|^150480-19Employees CountUSD":{"r":[[3920]],"a":["Companies!I781"]},"D|^54853-75Employees CountUSD":{"r":[[10265]],"a":["Companies!I373"]},"D|^153010-63Employees CountUSD":{"r":[[15058]],"a":["Companies!I568"]},"D|^92916-64Employees CountUSD":{"r":[[8595]],"a":["Companies!I593"]},"D|^165501-37WebsiteUSD":{"id":78237,"description":null,"headerValues":[{"simpleDate":null,"value":"PBXLP_LimitReachedError","description":null}],"financialValues":[],"customValues":[],"error":null},"D|^489504-25WebsiteUSD":{"id":78239,"description":null,"headerValues":[{"simpleDate":null,"value":"PBXLP_LimitReachedError","description":null}],"financialValues":[],"customValues":[],"error":null},"D|^187645-42Employees CountUSD":{"id":78290,"description":null,"headerValues":[{"simpleDate":null,"value":"PBXLP_LimitReachedError","description":null}],"financialValues":[],"customValues":[],"error":null},"F|^61183-99Business RevenueTTM07/07/2025USD":{"id":77683,"description":null,"headerValues":[],"financialValues":[],"customValues":[],"error":null},"F|^496359-10Business RevenueTTM07/07/2025USD":{"id":77669,"description":null,"headerValues":[],"financialValues":[],"customValues":[],"error":null},"F|^62039-89Business RevenueTTM07/07/2025USD":{"id":77717,"description":null,"headerValues":[],"financialValues":[],"customValues":[],"error":null},"F|^628175-44Business RevenueTTM07/07/2025USD":{"id":77693,"description":null,"headerValues":[],"financialValues":[],"customValues":[],"error":null},"F|^150760-63Business RevenueTTM07/07/2025USD":{"id":77665,"description":null,"headerValues":[],"financialValues":[],"customValues":[],"error":null},"F|^159242-95Business RevenueTTM07/07/2025USD":{"id":77654,"description":null,"headerValues":[],"financialValues":[],"customValues":[],"error":null},"F|^125466-94Business RevenueTTM07/07/2025USD":{"r":[[319879390.080138]],"c":null,"a":["Companies!J382"]},"F|^165681-01Business RevenueTTM07/07/2025USD":{"r":[[954038999.4701]],"c":null,"a":["Companies!J329"]},"F|^55609-75Business RevenueTTM07/07/2025USD":{"r":[[225912773.297338]],"c":null,"a":["Companies!J209"]},"F|^158945-68Business RevenueTTM07/07/2025USD":{"id":77643,"description":null,"headerValues":[],"financialValues":[],"customValues":[],"error":null},"F|^327536-65Business RevenueTTM07/07/2025USD":{"id":77650,"description":null,"headerValues":[],"financialValues":[],"customValues":[],"error":null},"F|^55675-99Business RevenueTTM07/07/2025USD":{"r":[[10365510749.809565]],"c":null,"a":["Companies!J370"]},"F|^59321-26Business RevenueTTM07/07/2025USD":{"r":[[3065056216.238665]],"c":null,"a":["Companies!J245"]},"F|^121035-79Business RevenueTTM07/07/2025USD":{"id":77687,"description":null,"headerValues":[],"financialValues":[],"customValues":[],"error":null},"F|^277644-70Business RevenueTTM07/07/2025USD":{"id":77677,"description":null,"headerValues":[],"financialValues":[],"customValues":[],"error":null},"F|^517065-76Business RevenueTTM07/07/2025USD":{"id":77668,"description":null,"headerValues":[],"financialValues":[],"customValues":[],"error":null},"F|^158083-21Business RevenueTTM07/07/2025USD":{"id":77715,"description":null,"headerValues":[],"financialValues":[],"customValues":[],"error":null},"F|^462679-48Business RevenueTTM07/07/2025USD":{"id":77644,"description":null,"headerValues":[],"financialValues":[],"customValues":[],"error":null},"F|^54240-13Business RevenueTTM07/07/2025USD":{"id":77672,"description":null,"headerValues":[],"financialValues":[],"customValues":[],"error":null},"F|^315183-07Business RevenueTTM07/07/2025USD":{"id":77663,"description":null,"headerValues":[],"financialValues":[],"customValues":[],"error":null},"F|^154223-38Business RevenueTTM07/07/2025USD":{"id":77646,"description":null,"headerValues":[],"financialValues":[],"customValues":[],"error":null},"F|^509346-82Business RevenueTTM07/07/2025USD":{"id":77721,"description":null,"headerValues":[],"financialValues":[],"customValues":[],"error":null},"F|^182328-04Business RevenueTTM07/07/2025USD":{"id":77632,"description":null,"headerValues":[],"financialValues":[],"customValues":[],"error":null},"F|^180935-38Business RevenueTTM07/07/2025USD":{"id":77696,"description":null,"headerValues":[],"financialValues":[],"customValues":[],"error":null},"F|^164442-97Business RevenueTTM07/07/2025USD":{"id":77727,"description":null,"headerValues":[],"financialValues":[],"customValues":[],"error":null},"F|^165012-13Business RevenueTTM07/07/2025USD":{"r":[[387049135.69556403]],"c":null,"a":["Companies!J256"]},"F|^60316-84Business RevenueTTM07/07/2025USD":{"id":77647,"description":null,"headerValues":[],"financialValues":[],"customValues":[],"error":null},"F|^59323-87Business RevenueTTM07/07/2025USD":{"r":[[445021693.87607]],"c":null,"a":["Companies!J539"]},"F|^234957-34Business RevenueTTM07/07/2025USD":{"r":[[1623826667.8461912]],"c":null,"a":["Companies!J214"]},"F|^179916-67Business RevenueTTM07/07/2025USD":{"id":77649,"description":null,"headerValues":[],"financialValues":[],"customValues":[],"error":null},"F|^565246-54Business RevenueTTM07/07/2025USD":{"id":77642,"description":null,"headerValues":[],"financialValues":[],"customValues":[],"error":null},"F|^59323-60Business RevenueTTM07/07/2025USD":{"r":[[3017730239.593493]],"c":null,"a":["Companies!J43"]},"F|^107186-68Business RevenueTTM07/07/2025USD":{"id":77730,"description":null,"headerValues":[],"financialValues":[],"customValues":[],"error":null},"F|^498257-65Business RevenueTTM07/07/2025USD":{"id":77684,"description":null,"headerValues":[],"financialValues":[],"customValues":[],"error":null},"F|^267332-23Business RevenueTTM07/07/2025USD":{"id":77635,"description":null,"headerValues":[],"financialValues":[],"customValues":[],"error":null},"F|^63866-08Business RevenueTTM07/07/2025USD":{"id":77705,"description":null,"headerValues":[],"financialValues":[],"customValues":[],"error":null},"F|^506872-36Business RevenueTTM07/07/2025USD":{"id":77700,"description":null,"headerValues":[],"financialValues":[],"customValues":[],"error":null},"F|^60397-39Business RevenueTTM07/07/2025USD":{"id":77713,"description":null,"headerValues":[],"financialValues":[],"customValues":[],"error":null},"F|^165076-57Business RevenueTTM07/07/2025USD":{"id":77661,"description":null,"headerValues":[],"financialValues":[],"customValues":[],"error":null},"F|^153010-63Business RevenueTTM07/07/2025USD":{"r":[[14752545112.496]],"c":null,"a":["Companies!J568"]},"F|^50938-48Business RevenueTTM07/07/2025USD":{"id":77720,"description":null,"headerValues":[],"financialValues":[],"customValues":[],"error":null},"F|^13259-35Business RevenueTTM07/07/2025USD":{"r":[[1536259968.439193]],"c":null,"a":["Companies!J458"]},"F|^57093-76Business RevenueTTM07/07/2025USD":{"r":[[1332177870.0575771]],"c":null,"a":["Companies!J652"]},"F|^164620-18Business RevenueTTM07/07/2025USD":{"id":77636,"description":null,"headerValues":[{"simpleDate":null,"value":"PBXLP_LimitReachedError","description":null}],"financialValues":[],"customValues":[],"error":null},"F|^157704-49Business RevenueTTM07/07/2025USD":{"id":77702,"description":null,"headerValues":[{"simpleDate":null,"value":"PBXLP_LimitReachedError","description":null}],"financialValues":[],"customValues":[],"error":null},"F|^521360-65Business RevenueTTM07/07/2025USD":{"id":77653,"description":null,"headerValues":[{"simpleDate":null,"value":"PBXLP_LimitReachedError","description":null}],"financialValues":[],"customValues":[],"error":null},"D|^92916-64WebsiteUSD":{"r":[["www.investors.pagbank.com"]],"a":["Companies!E593"]},"D|^443016-46WebsiteUSD":{"r":[["www.planoeplano.com.br"]],"a":["Companies!E610"]},"D|^57093-76WebsiteUSD":{"r":[["www.sanepar.com.br"]],"a":["Companies!E652"]},"D|^126967-33WebsiteUSD":{"id":77686,"description":null,"headerValues":[{"simpleDate":null,"value":"","description":null}],"financialValues":[],"customValues":[],"error":null},"D|^165346-48Employees CountUSD":{"r":[[591]],"a":["Companies!I544"]},"D|^531320-86Employees CountUSD":{"id":77701,"description":null,"headerValues":[{"simpleDate":null,"value":"","description":null}],"financialValues":[],"customValues":[],"error":null},"D|^154983-61Employees CountUSD":{"r":[[1400]],"a":["Companies!I740"]},"D|^168301-72Employees CountUSD":{"id":77709,"description":null,"headerValues":[{"simpleDate":null,"value":"","description":null}],"financialValues":[],"customValues":[],"error":null},"D|^491467-51Employees CountUSD":{"id":77708,"description":null,"headerValues":[{"simpleDate":null,"value":"","description":null}],"financialValues":[],"customValues":[],"error":null},"D|^65707-75Employees CountUSD":{"id":77711,"description":null,"headerValues":[{"simpleDate":null,"value":"","description":null}],"financialValues":[],"customValues":[],"error":null},"D|^233198-56Employees CountUSD":{"r":[[3767]],"a":["Companies!I501"]},"D|^57093-40Employees CountUSD":{"r":[[3703]],"a":["Companies!I653"]},"D|^160980-40Employees CountUSD":{"id":77722,"description":null,"headerValues":[{"simpleDate":null,"value":"","description":null}],"financialValues":[],"customValues":[],"error":null},"D|^277909-03Employees CountUSD":{"id":77726,"description":null,"headerValues":[{"simpleDate":null,"value":"","description":null}],"financialValues":[],"customValues":[],"error":null},"D|^43079-14Employees CountUSD":{"r":[[126832]],"a":["Companies!I527"]},"D|^56904-04Employees CountUSD":{"id":77639,"description":null,"headerValues":[{"simpleDate":null,"value":"","description":null}],"financialValues":[],"customValues":[],"error":null},"D|^155873-80Employees CountUSD":{"r":[[3814]],"a":["Companies!I762"]},"D|^12763-00Employees CountUSD":{"r":[[1173]],"a":["Companies!I368"]},"D|^170574-40Employees CountUSD":{"id":77655,"description":null,"headerValues":[{"simpleDate":null,"value":"","description":null}],"financialValues":[],"customValues":[],"error":null},"D|^181473-94Employees CountUSD":{"r":[[6831]],"a":["Companies!I554"]},"D|^61650-10Employees CountUSD":{"r":[[129000]],"a":["Companies!I477"]},"D|^97998-76Employees CountUSD":{"id":77666,"description":null,"headerValues":[{"simpleDate":null,"value":"","description":null}],"financialValues":[],"customValues":[],"error":null},"D|^156901-24Employees CountUSD":{"id":77670,"description":null,"headerValues":[{"simpleDate":null,"value":"","description":null}],"financialValues":[],"customValues":[],"error":null},"D|^31316-68Employees CountUSD":{"id":77674,"description":null,"headerValues":[{"simpleDate":null,"value":"","description":null}],"financialValues":[],"customValues":[],"error":null},"D|^89723-62Employees CountUSD":{"r":[[7399]],"a":["Companies!I254"]},"D|^157680-91Employees CountUSD":{"id":77678,"description":null,"headerValues":[{"simpleDate":null,"value":"","description":null}],"financialValues":[],"customValues":[],"error":null},"D|^165123-91Employees CountUSD":{"id":77691,"description":null,"headerValues":[{"simpleDate":null,"value":"","description":null}],"financialValues":[],"customValues":[],"error":null},"D|^164940-49Employees CountUSD":{"r":[[377]],"a":["Companies!I725"]},"D|^163886-14Employees CountUSD":{"r":[[854]],"a":["Companies!I721"]},"D|^501803-11Employees CountUSD":{"id":77634,"description":null,"headerValues":[{"simpleDate":null,"value":"PBXLP_LimitReachedError","description":null}],"financialValues":[],"customValues":[],"error":null},"D|^135958-33WebsiteUSD":{"id":77637,"description":null,"headerValues":[{"simpleDate":null,"value":"PBXLP_LimitReachedError","description":null}],"financialValues":[],"customValues":[],"error":null},"D|^267332-23Employees CountUSD":{"id":77638,"description":null,"headerValues":[{"simpleDate":null,"value":"PBXLP_LimitReachedError","description":null}],"financialValues":[],"customValues":[],"error":null},"D|^628175-44Employees CountUSD":{"id":77640,"description":null,"headerValues":[{"simpleDate":null,"value":"PBXLP_LimitReachedError","description":null}],"financialValues":[],"customValues":[],"error":null},"D|^10926-55Employees CountUSD":{"id":77648,"description":null,"headerValues":[{"simpleDate":null,"value":"PBXLP_LimitReachedError","description":null}],"financialValues":[],"customValues":[],"error":null},"D|^161509-69Employees CountUSD":{"id":77651,"description":null,"headerValues":[{"simpleDate":null,"value":"PBXLP_LimitReachedError","description":null}],"financialValues":[],"customValues":[],"error":null},"D|^99894-16Employees CountUSD":{"id":77657,"description":null,"headerValues":[{"simpleDate":null,"value":"PBXLP_LimitReachedError","description":null}],"financialValues":[],"customValues":[],"error":null},"D|^180935-38Employees CountUSD":{"id":77660,"description":null,"headerValues":[{"simpleDate":null,"value":"PBXLP_LimitReachedError","description":null}],"financialValues":[],"customValues":[],"error":null},"D|^151295-68WebsiteUSD":{"id":77664,"description":null,"headerValues":[{"simpleDate":null,"value":"PBXLP_LimitReachedError","description":null}],"financialValues":[],"customValues":[],"error":null},"D|^151601-41Employees CountUSD":{"id":77667,"description":null,"headerValues":[{"simpleDate":null,"value":"PBXLP_LimitReachedError","description":null}],"financialValues":[],"customValues":[],"error":null},"D|^156547-63Employees CountUSD":{"id":77671,"description":null,"headerValues":[{"simpleDate":null,"value":"PBXLP_LimitReachedError","description":null}],"financialValues":[],"customValues":[],"error":null},"D|^463214-44Employees CountUSD":{"id":77675,"description":null,"headerValues":[{"simpleDate":null,"value":"PBXLP_LimitReachedError","description":null}],"financialValues":[],"customValues":[],"error":null},"D|^222460-66Employees CountUSD":{"id":77676,"description":null,"headerValues":[{"simpleDate":null,"value":"PBXLP_LimitReachedError","description":null}],"financialValues":[],"customValues":[],"error":null},"D|^228760-30Employees CountUSD":{"id":77681,"description":null,"headerValues":[{"simpleDate":null,"value":"PBXLP_LimitReachedError","description":null}],"financialValues":[],"customValues":[],"error":null},"D|^91718-56Employees CountUSD":{"id":77688,"description":null,"headerValues":[{"simpleDate":null,"value":"PBXLP_LimitReachedError","description":null}],"financialValues":[],"customValues":[],"error":null},"D|^264333-43WebsiteUSD":{"id":77692,"description":null,"headerValues":[{"simpleDate":null,"value":"PBXLP_LimitReachedError","description":null}],"financialValues":[],"customValues":[],"error":null},"D|^553099-51Employees CountUSD":{"id":77694,"description":null,"headerValues":[{"simpleDate":null,"value":"PBXLP_LimitReachedError","description":null}],"financialValues":[],"customValues":[],"error":null},"D|^155263-78WebsiteUSD":{"id":77698,"description":null,"headerValues":[{"simpleDate":null,"value":"PBXLP_LimitReachedError","description":null}],"financialValues":[],"customValues":[],"error":null},"D|^506872-36Employees CountUSD":{"id":77707,"description":null,"headerValues":[{"simpleDate":null,"value":"PBXLP_LimitReachedError","description":null}],"financialValues":[],"customValues":[],"error":null},"D|^495609-94Employees CountUSD":{"id":77710,"description":null,"headerValues":[{"simpleDate":null,"value":"PBXLP_LimitReachedError","description":null}],"financialValues":[],"customValues":[],"error":null},"D|^152826-49Employees CountUSD":{"id":77714,"description":null,"headerValues":[{"simpleDate":null,"value":"PBXLP_LimitReachedError","description":null}],"financialValues":[],"customValues":[],"error":null},"D|^99794-08Employees CountUSD":{"id":77719,"description":null,"headerValues":[{"simpleDate":null,"value":"PBXLP_LimitReachedError","description":null}],"financialValues":[],"customValues":[],"error":null},"D|^277218-10Employees CountUSD":{"id":77724,"description":null,"headerValues":[{"simpleDate":null,"value":"PBXLP_LimitReachedError","description":null}],"financialValues":[],"customValues":[],"error":null},"D|^482696-29Employees CountUSD":{"id":77728,"description":null,"headerValues":[{"simpleDate":null,"value":"PBXLP_LimitReachedError","description":null}],"financialValues":[],"customValues":[],"error":null},"F|^101643-04Business RevenueTTM07/07/2025USD":{"id":77536,"description":null,"headerValues":[],"financialValues":[],"customValues":[],"error":null},"F|^553156-30Business RevenueTTM07/07/2025USD":{"id":77597,"description":null,"headerValues":[],"financialValues":[],"customValues":[],"error":null},"F|^41395-33Business RevenueTTM07/07/2025USD":{"id":77561,"description":null,"headerValues":[],"financialValues":[],"customValues":[],"error":null},"F|^60401-17Business RevenueTTM07/07/2025USD":{"r":[[1505465597.8144841]],"c":null,"a":["Companies!J393"]},"F|^466985-26Business RevenueTTM07/07/2025USD":{"id":77595,"description":null,"headerValues":[],"financialValues":[],"customValues":[],"error":null},"F|^483083-38Business RevenueTTM07/07/2025USD":{"id":77620,"description":null,"headerValues":[],"financialValues":[],"customValues":[],"error":null},"F|^41523-04Business RevenueTTM07/07/2025USD":{"r":[[8972339177.294594]],"c":null,"a":["Companies!J259"]},"F|^160078-96Business RevenueTTM07/07/2025USD":{"id":77611,"description":null,"headerValues":[],"financialValues":[],"customValues":[],"error":null},"F|^166918-33Business RevenueTTM07/07/2025USD":{"r":[[243278965.30385903]],"c":null,"a":["Companies!J621"]},"F|^166013-38Business RevenueTTM07/07/2025USD":{"id":77619,"description":null,"headerValues":[],"financialValues":[],"customValues":[],"error":null},"F|^42096-79Business RevenueTTM07/07/2025USD":{"r":[[8822591191.274197]],"c":null,"a":["Companies!J301"]},"F|^131151-16Business RevenueTTM07/07/2025USD":{"r":[[1936327291.942039]],"c":null,"a":["Companies!J273"]},"F|^52102-36Business RevenueTTM07/07/2025USD":{"r":[[261217577.14802203]],"c":null,"a":["Companies!J315"]},"F|^224264-89Business RevenueTTM07/07/2025USD":{"id":77562,"description":null,"headerValues":[],"financialValues":[],"customValues":[],"error":null},"F|^59321-62Business RevenueTTM07/07/2025USD":{"r":[[7268230003.862102]],"c":null,"a":["Companies!J508"]},"F|^64398-61Business RevenueTTM07/07/2025USD":{"r":[[2196453816.219683]],"c":null,"a":["Companies!J625"]},"F|^165719-35Business RevenueTTM07/07/2025USD":{"id":77609,"description":null,"headerValues":[],"financialValues":[],"customValues":[],"error":null},"F|^169913-08Business RevenueTTM07/07/2025USD":{"id":77616,"description":null,"headerValues":[],"financialValues":[],"customValues":[],"error":null},"F|^60046-75Business RevenueTTM07/07/2025USD":{"r":[[809720453.011158]],"c":null,"a":["Companies!J661"]},"F|^160980-40Business RevenueTTM07/07/2025USD":{"id":77608,"description":null,"headerValues":[],"financialValues":[],"customValues":[],"error":null},"F|^99324-73Business RevenueTTM07/07/2025USD":{"id":77621,"description":null,"headerValues":[],"financialValues":[],"customValues":[],"error":null},"F|^223693-93Business RevenueTTM07/07/2025USD":{"id":77576,"description":null,"headerValues":[],"financialValues":[],"customValues":[],"error":null},"F|^553099-51Business RevenueTTM07/07/2025USD":{"id":77569,"description":null,"headerValues":[],"financialValues":[],"customValues":[],"error":null},"F|^25592-68Business RevenueTTM07/07/2025USD":{"r":[[282765604.184983]],"c":null,"a":["Companies!J630"]},"F|^59322-61Business RevenueTTM07/07/2025USD":{"r":[[435345332.198346]],"c":null,"a":["Companies!J203"]},"F|^442938-43Business RevenueTTM07/07/2025USD":{"id":77535,"description":null,"headerValues":[],"financialValues":[],"customValues":[],"error":null},"F|^501208-48Business RevenueTTM07/07/2025USD":{"id":77602,"description":null,"headerValues":[],"financialValues":[],"customValues":[],"error":null},"F|^165718-54Business RevenueTTM07/07/2025USD":{"id":77623,"description":null,"headerValues":[],"financialValues":[],"customValues":[],"error":null},"F|^14157-91Business RevenueTTM07/07/2025USD":{"r":[[404204000]],"c":null,"a":["Companies!J598"]},"F|^465543-19Business RevenueTTM07/07/2025USD":{"id":77587,"description":null,"headerValues":[],"financialValues":[],"customValues":[],"error":null},"F|^153127-90Business RevenueTTM07/07/2025USD":{"id":77537,"description":null,"headerValues":[],"financialValues":[],"customValues":[],"error":null},"F|^161509-69Business RevenueTTM07/07/2025USD":{"id":77544,"description":null,"headerValues":[],"financialValues":[],"customValues":[],"error":null},"F|^165123-91Business RevenueTTM07/07/2025USD":{"id":77596,"description":null,"headerValues":[],"financialValues":[],"customValues":[],"error":null},"F|^183223-45Business RevenueTTM07/07/2025USD":{"id":77575,"description":null,"headerValues":[],"financialValues":[],"customValues":[],"error":null},"F|^267403-24Business RevenueTTM07/07/2025USD":{"id":77606,"description":null,"headerValues":[],"financialValues":[],"customValues":[],"error":null},"F|^160040-53Business RevenueTTM07/07/2025USD":{"id":77574,"description":null,"headerValues":[],"financialValues":[],"customValues":[],"error":null},"F|^700627-78Business RevenueTTM07/07/2025USD":{"id":77624,"description":null,"headerValues":[],"financialValues":[],"customValues":[],"error":null},"F|^156544-57Business RevenueTTM07/07/2025USD":{"id":77622,"description":null,"headerValues":[],"financialValues":[],"customValues":[],"error":null},"F|^59324-68Business RevenueTTM07/07/2025USD":{"r":[[3028173250.539398]],"c":null,"a":["Companies!J472"]},"F|^160599-79Business RevenueTTM07/07/2025USD":{"id":77570,"description":null,"headerValues":[],"financialValues":[],"customValues":[],"error":null},"F|^154222-84Business RevenueTTM07/07/2025USD":{"r":[[2277568414.3640003]],"c":null,"a":["Companies!J350"]},"F|^165458-17Business RevenueTTM07/07/2025USD":{"r":[[1529033123.463462]],"c":null,"a":["Companies!J258"]},"F|^459173-44Business RevenueTTM07/07/2025USD":{"id":77605,"description":null,"headerValues":[],"financialValues":[],"customValues":[],"error":null},"F|^59324-50Business RevenueTTM07/07/2025USD":{"r":[[1569420246.071754]],"c":null,"a":["Companies!J296"]},"F|^516041-74Business RevenueTTM07/07/2025USD":{"id":77591,"description":null,"headerValues":[],"financialValues":[],"customValues":[],"error":null},"F|^165346-48Business RevenueTTM07/07/2025USD":{"r":[[279946973.9403093]],"c":null,"a":["Companies!J544"]},"F|^234853-66Business RevenueTTM07/07/2025USD":{"id":77599,"description":null,"headerValues":[],"financialValues":[],"customValues":[],"error":null},"F|^548748-10Business RevenueTTM07/07/2025USD":{"id":77586,"description":null,"headerValues":[{"simpleDate":null,"value":"PBXLP_LimitReachedError","description":null}],"financialValues":[],"customValues":[],"error":null},"F|^277225-03Business RevenueTTM07/07/2025USD":{"id":77613,"description":null,"headerValues":[{"simpleDate":null,"value":"PBXLP_LimitReachedError","description":null}],"financialValues":[],"customValues":[],"error":null},"D|^59325-31WebsiteUSD":{"r":[["www.triunfo.com"]],"a":["Companies!E726"]},"D|^165662-11WebsiteUSD":{"r":[["www.br.mahle.com"]],"a":["Companies!E523"]},"D|^498257-65WebsiteUSD":{"id":77565,"description":null,"headerValues":[{"simpleDate":null,"value":"","description":null}],"financialValues":[],"customValues":[],"error":null},"D|^465840-37Employees CountUSD":{"r":[[561]],"a":["Companies!I202"]},"D|^165660-76Employees CountUSD":{"r":[[1133]],"a":["Companies!I783"]},"D|^597571-57Employees CountUSD":{"id":77572,"description":null,"headerValues":[{"simpleDate":null,"value":"","description":null}],"financialValues":[],"customValues":[],"error":null},"D|^109299-79Employees CountUSD":{"r":[[7614]],"a":["Companies!I311"]},"D|^156544-57Employees CountUSD":{"id":77580,"description":null,"headerValues":[{"simpleDate":null,"value":"","description":null}],"financialValues":[],"customValues":[],"error":null},"D|^61408-00Employees CountUSD":{"r":[[10568]],"a":["Companies!I280"]},"D|^157723-30Employees CountUSD":{"r":[[86749]],"a":["Companies!I659"]},"D|^157816-72Employees CountUSD":{"r":[[16793]],"a":["Companies!I679"]},"D|^233674-66Employees CountUSD":{"id":77593,"description":null,"headerValues":[{"simpleDate":null,"value":"","description":null}],"financi</t>
  </si>
  <si>
    <t>alValues":[],"customValues":[],"error":null},"D|^267694-66Employees CountUSD":{"r":[[2827]],"a":["Companies!I752"]},"D|^59323-51Employees CountUSD":{"id":77604,"description":null,"headerValues":[{"simpleDate":null,"value":"","description":null}],"financialValues":[],"customValues":[],"error":null},"D|^55598-50Employees CountUSD":{"r":[[6670]],"a":["Companies!I443"]},"D|^170583-22Employees CountUSD":{"id":77615,"description":null,"headerValues":[{"simpleDate":null,"value":"","description":null}],"financialValues":[],"customValues":[],"error":null},"D|^59323-60Employees CountUSD":{"r":[[18142]],"a":["Companies!I43"]},"D|^61183-99Employees CountUSD":{"id":77533,"description":null,"headerValues":[{"simpleDate":null,"value":"","description":null}],"financialValues":[],"customValues":[],"error":null},"D|^165584-98Employees CountUSD":{"id":77534,"description":null,"headerValues":[{"simpleDate":null,"value":"","description":null}],"financialValues":[],"customValues":[],"error":null},"D|^462645-37Employees CountUSD":{"id":77547,"description":null,"headerValues":[{"simpleDate":null,"value":"","description":null}],"financialValues":[],"customValues":[],"error":null},"D|^51001-84Employees CountUSD":{"r":[[3846]],"a":["Companies!I509"]},"D|^153127-90Employees CountUSD":{"id":77551,"description":null,"headerValues":[{"simpleDate":null,"value":"","description":null}],"financialValues":[],"customValues":[],"error":null},"D|^57093-76Employees CountUSD":{"r":[[5977]],"a":["Companies!I652"]},"D|^153165-34Employees CountUSD":{"r":[[30000]],"a":["Companies!I437"]},"D|^59324-41Employees CountUSD":{"r":[[30953]],"a":["Companies!I429"]},"D|^153901-90Employees CountUSD":{"id":77564,"description":null,"headerValues":[{"simpleDate":null,"value":"","description":null}],"financialValues":[],"customValues":[],"error":null},"D|^164996-02Employees CountUSD":{"id":77567,"description":null,"headerValues":[{"simpleDate":null,"value":"","description":null}],"financialValues":[],"customValues":[],"error":null},"D|^60835-78Employees CountUSD":{"id":77538,"description":null,"headerValues":[{"simpleDate":null,"value":"PBXLP_LimitReachedError","description":null}],"financialValues":[],"customValues":[],"error":null},"D|^59322-97Employees CountUSD":{"id":77539,"description":null,"headerValues":[{"simpleDate":null,"value":"PBXLP_LimitReachedError","description":null}],"financialValues":[],"customValues":[],"error":null},"D|^57093-58WebsiteUSD":{"id":77540,"description":null,"headerValues":[{"simpleDate":null,"value":"PBXLP_LimitReachedError","description":null}],"financialValues":[],"customValues":[],"error":null},"D|^180371-44Employees CountUSD":{"id":77541,"description":null,"headerValues":[{"simpleDate":null,"value":"PBXLP_LimitReachedError","description":null}],"financialValues":[],"customValues":[],"error":null},"D|^150344-38Employees CountUSD":{"id":77549,"description":null,"headerValues":[{"simpleDate":null,"value":"PBXLP_LimitReachedError","description":null}],"financialValues":[],"customValues":[],"error":null},"D|^63749-17Employees CountUSD":{"id":77550,"description":null,"headerValues":[{"simpleDate":null,"value":"PBXLP_LimitReachedError","description":null}],"financialValues":[],"customValues":[],"error":null},"D|^226313-74Employees CountUSD":{"id":77552,"description":null,"headerValues":[{"simpleDate":null,"value":"PBXLP_LimitReachedError","description":null}],"financialValues":[],"customValues":[],"error":null},"D|^497945-26Employees CountUSD":{"id":77555,"description":null,"headerValues":[{"simpleDate":null,"value":"PBXLP_LimitReachedError","description":null}],"financialValues":[],"customValues":[],"error":null},"D|^41519-62Employees CountUSD":{"id":77556,"description":null,"headerValues":[{"simpleDate":null,"value":"PBXLP_LimitReachedError","description":null}],"financialValues":[],"customValues":[],"error":null},"D|^107186-68Employees CountUSD":{"id":77560,"description":null,"headerValues":[{"simpleDate":null,"value":"PBXLP_LimitReachedError","description":null}],"financialValues":[],"customValues":[],"error":null},"D|^112793-05Employees CountUSD":{"id":77566,"description":null,"headerValues":[{"simpleDate":null,"value":"PBXLP_LimitReachedError","description":null}],"financialValues":[],"customValues":[],"error":null},"D|^135958-33Employees CountUSD":{"id":77573,"description":null,"headerValues":[{"simpleDate":null,"value":"PBXLP_LimitReachedError","description":null}],"financialValues":[],"customValues":[],"error":null},"D|^433236-25Employees CountUSD":{"id":77578,"description":null,"headerValues":[{"simpleDate":null,"value":"PBXLP_LimitReachedError","description":null}],"financialValues":[],"customValues":[],"error":null},"D|^52938-91Employees CountUSD":{"id":77581,"description":null,"headerValues":[{"simpleDate":null,"value":"PBXLP_LimitReachedError","description":null}],"financialValues":[],"customValues":[],"error":null},"D|^155419-75Employees CountUSD":{"id":77582,"description":null,"headerValues":[{"simpleDate":null,"value":"PBXLP_LimitReachedError","description":null}],"financialValues":[],"customValues":[],"error":null},"D|^103477-96Employees CountUSD":{"id":77584,"description":null,"headerValues":[{"simpleDate":null,"value":"PBXLP_LimitReachedError","description":null}],"financialValues":[],"customValues":[],"error":null},"D|^164958-76Employees CountUSD":{"id":77585,"description":null,"headerValues":[{"simpleDate":null,"value":"PBXLP_LimitReachedError","description":null}],"financialValues":[],"customValues":[],"error":null},"D|^158197-33Employees CountUSD":{"id":77589,"description":null,"headerValues":[{"simpleDate":null,"value":"PBXLP_LimitReachedError","description":null}],"financialValues":[],"customValues":[],"error":null},"D|^163651-51WebsiteUSD":{"id":77603,"description":null,"headerValues":[{"simpleDate":null,"value":"PBXLP_LimitReachedError","description":null}],"financialValues":[],"customValues":[],"error":null},"D|^54251-83Employees CountUSD":{"id":77607,"description":null,"headerValues":[{"simpleDate":null,"value":"PBXLP_LimitReachedError","description":null}],"financialValues":[],"customValues":[],"error":null},"D|^41523-94WebsiteUSD":{"id":77610,"description":null,"headerValues":[{"simpleDate":null,"value":"PBXLP_LimitReachedError","description":null}],"financialValues":[],"customValues":[],"error":null},"D|^53945-38Employees CountUSD":{"id":77614,"description":null,"headerValues":[{"simpleDate":null,"value":"PBXLP_LimitReachedError","description":null}],"financialValues":[],"customValues":[],"error":null},"D|^158094-46Employees CountUSD":{"id":77625,"description":null,"headerValues":[{"simpleDate":null,"value":"PBXLP_LimitReachedError","description":null}],"financialValues":[],"customValues":[],"error":null},"D|^463214-44WebsiteUSD":{"id":77626,"description":null,"headerValues":[{"simpleDate":null,"value":"PBXLP_LimitReachedError","description":null}],"financialValues":[],"customValues":[],"error":null},"F|^168301-72Business RevenueTTM07/07/2025USD":{"id":77230,"description":null,"headerValues":[],"financialValues":[],"customValues":[],"error":null},"D|^170222-59WebsiteUSD":{"r":[["www.fs.com.br"]],"a":["Companies!E403"]},"D|^155352-16WebsiteUSD":{"r":[["www.smartfit.com.br"]],"a":["Companies!E672"]},"D|^164997-01WebsiteUSD":{"r":[["www.mdiasbranco.com.br"]],"a":["Companies!E519"]},"D|^112793-05WebsiteUSD":{"id":77153,"description":null,"headerValues":[{"simpleDate":null,"value":"","description":null}],"financialValues":[],"customValues":[],"error":null},"D|^59324-86WebsiteUSD":{"r":[["www.oi.com.br"]],"a":["Companies!E586"]},"D|^165663-37WebsiteUSD":{"r":[["www2.gerdau.com"]],"a":["Companies!E541"]},"D|^165503-62WebsiteUSD":{"r":[["www.refinariademanguinhos.com"]],"a":["Companies!E637"]},"D|^43567-12WebsiteUSD":{"r":[["www.ultra.com.br"]],"a":["Companies!E731"]},"D|^59322-25WebsiteUSD":{"r":[["www.neobus.com.br"]],"a":["Companies!E651"]},"D|^164952-19WebsiteUSD":{"r":[["ri.multiplan.com.br"]],"a":["Companies!E562"]},"D|^601896-25WebsiteUSD":{"id":77201,"description":null,"headerValues":[{"simpleDate":null,"value":"","description":null}],"financialValues":[],"customValues":[],"error":null},"D|^41966-56WebsiteUSD":{"r":[["www.telefonica.com.br"]],"a":["Companies!E700"]},"D|^55675-99WebsiteUSD":{"r":[["www.equatorialenergia.com.br"]],"a":["Companies!E370"]},"D|^59325-13WebsiteUSD":{"r":[["minervafoods.com"]],"a":["Companies!E546"]},"D|^466180-84Employees CountUSD":{"id":77132,"description":null,"headerValues":[{"simpleDate":null,"value":"","description":null}],"financialValues":[],"customValues":[],"error":null},"D|^150914-71Employees CountUSD":{"r":[[643]],"a":["Companies!I390"]},"D|^42357-52Employees CountUSD":{"r":[[7583]],"a":["Companies!I221"]},"D|^471142-00Employees CountUSD":{"r":[[8000]],"a":["Companies!I218"]},"D|^165681-01Employees CountUSD":{"r":[[10284]],"a":["Companies!I329"]},"D|^163270-90Employees CountUSD":{"id":77148,"description":null,"headerValues":[{"simpleDate":null,"value":"","description":null}],"financialValues":[],"customValues":[],"error":null},"D|^506670-31Employees CountUSD":{"r":[[19]],"a":["Companies!I409"]},"D|^164693-62Employees CountUSD":{"r":[[2518]],"a":["Companies!I405"]},"D|^160040-53Employees CountUSD":{"id":77165,"description":null,"headerValues":[{"simpleDate":null,"value":"","description":null}],"financialValues":[],"customValues":[],"error":null},"D|^165013-12Employees CountUSD":{"id":77168,"description":null,"headerValues":[{"simpleDate":null,"value":"","description":null}],"financialValues":[],"customValues":[],"error":null},"D|^231955-57Employees CountUSD":{"id":77173,"description":null,"headerValues":[{"simpleDate":null,"value":"","description":null}],"financialValues":[],"customValues":[],"error":null},"D|^60393-25Employees CountUSD":{"r":[[29695]],"a":["Companies!I284"]},"D|^170222-59Employees CountUSD":{"r":[[306]],"a":["Companies!I403"]},"D|^43055-92Employees CountUSD":{"r":[[39990]],"a":["Companies!I440"]},"D|^62039-80Employees CountUSD":{"r":[[6500]],"a":["Companies!I372"]},"D|^528834-97Employees CountUSD":{"id":77182,"description":null,"headerValues":[{"simpleDate":null,"value":"","description":null}],"financialValues":[],"customValues":[],"error":null},"D|^164960-83Employees CountUSD":{"r":[[5253]],"a":["Companies!I400"]},"D|^88290-55Employees CountUSD":{"r":[[135]],"a":["Companies!I231"]},"D|^97964-83Employees CountUSD":{"r":[[1384]],"a":["Companies!I377"]},"D|^152764-48Employees CountUSD":{"id":77190,"description":null,"headerValues":[{"simpleDate":null,"value":"","description":null}],"financialValues":[],"customValues":[],"error":null},"D|^59324-77Employees CountUSD":{"r":[[3376]],"a":["Companies!I483"]},"D|^154222-84Employees CountUSD":{"r":[[3767]],"a":["Companies!I350"]},"D|^182488-69Employees CountUSD":{"id":77195,"description":null,"headerValues":[{"simpleDate":null,"value":"","description":null}],"financialValues":[],"customValues":[],"error":null},"D|^10423-81Employees CountUSD":{"r":[[280000]],"a":["Companies!I480"]},"D|^489673-99Employees CountUSD":{"id":77200,"description":null,"headerValues":[{"simpleDate":null,"value":"","description":null}],"financialValues":[],"customValues":[],"error":null},"D|^161515-81Employees CountUSD":{"id":77203,"description":null,"headerValues":[{"simpleDate":null,"value":"","description":null}],"financialValues":[],"customValues":[],"error":null},"D|^13259-35Employees CountUSD":{"r":[[10481]],"a":["Companies!I458"]},"D|^59321-89Employees CountUSD":{"r":[[114]],"a":["Companies!I557"]},"D|^470780-74Employees CountUSD":{"r":[[5000]],"a":["Companies!I560"]},"D|^56903-77Employees CountUSD":{"id":77209,"description":null,"headerValues":[{"simpleDate":null,"value":"","description":null}],"financialValues":[],"customValues":[],"error":null},"D|^315183-07Employees CountUSD":{"id":77213,"description":null,"headerValues":[{"simpleDate":null,"value":"","description":null}],"financialValues":[],"customValues":[],"error":null},"D|^131151-16Employees CountUSD":{"r":[[700]],"a":["Companies!I273"]},"D|^126007-75Employees CountUSD":{"id":77216,"description":null,"headerValues":[{"simpleDate":null,"value":"","description":null}],"financialValues":[],"customValues":[],"error":null},"D|^59325-49Employees CountUSD":{"r":[[28000]],"a":["Companies!I486"]},"D|^165667-51Employees CountUSD":{"r":[[4161]],"a":["Companies!I366"]},"D|^43308-10Employees CountUSD":{"r":[[9102]],"a":["Companies!I645"]},"D|^155263-78Employees CountUSD":{"id":77225,"description":null,"headerValues":[{"simpleDate":null,"value":"","description":null}],"financialValues":[],"customValues":[],"error":null},"D|^231207-31Employees CountUSD":{"id":77229,"description":null,"headerValues":[{"simpleDate":null,"value":"","description":null}],"financialValues":[],"customValues":[],"error":null},"D|^343717-21Employees CountUSD":{"r":[[15000]],"a":["Companies!I241"]},"D|^165503-62Employees CountUSD":{"id":77231,"description":null,"headerValues":[{"simpleDate":null,"value":"","description":null}],"financialValues":[],"customValues":[],"error":null},"D|^104338-90Employees CountUSD":{"id":77136,"description":null,"headerValues":[{"simpleDate":null,"value":"PBXLP_LimitReachedError","description":null}],"financialValues":[],"customValues":[],"error":null},"D|^54240-13Employees CountUSD":{"id":77137,"description":null,"headerValues":[{"simpleDate":null,"value":"PBXLP_LimitReachedError","description":null}],"financialValues":[],"customValues":[],"error":null},"D|^99423-55Employees CountUSD":{"id":77139,"description":null,"headerValues":[{"simpleDate":null,"value":"PBXLP_LimitReachedError","description":null}],"financialValues":[],"customValues":[],"error":null},"D|^228052-54WebsiteUSD":{"id":77140,"description":null,"headerValues":[{"simpleDate":null,"value":"PBXLP_LimitReachedError","description":null}],"financialValues":[],"customValues":[],"error":null},"D|^151782-58WebsiteUSD":{"id":77142,"description":null,"headerValues":[{"simpleDate":null,"value":"PBXLP_LimitReachedError","description":null}],"financialValues":[],"customValues":[],"error":null},"D|^267553-72Employees CountUSD":{"id":77144,"description":null,"headerValues":[{"simpleDate":null,"value":"PBXLP_LimitReachedError","description":null}],"financialValues":[],"customValues":[],"error":null},"D|^59052-79WebsiteUSD":{"id":77145,"description":null,"headerValues":[{"simpleDate":null,"value":"PBXLP_LimitReachedError","description":null}],"financialValues":[],"customValues":[],"error":null},"D|^107186-86WebsiteUSD":{"id":77146,"description":null,"headerValues":[{"simpleDate":null,"value":"PBXLP_LimitReachedError","description":null}],"financialValues":[],"customValues":[],"error":null},"D|^60962-86Employees CountUSD":{"id":77147,"description":null,"headerValues":[{"simpleDate":null,"value":"PBXLP_LimitReachedError","description":null}],"financialValues":[],"customValues":[],"error":null},"D|^163136-35Employees CountUSD":{"id":77150,"description":null,"headerValues":[{"simpleDate":null,"value":"PBXLP_LimitReachedError","description":null}],"financialValues":[],"customValues":[],"error":null},"D|^165667-87Employees CountUSD":{"id":77151,"description":null,"headerValues":[{"simpleDate":null,"value":"PBXLP_LimitReachedError","description":null}],"financialValues":[],"customValues":[],"error":null},"D|^51485-86WebsiteUSD":{"id":77152,"description":null,"headerValues":[{"simpleDate":null,"value":"PBXLP_LimitReachedError","description":null}],"financialValues":[],"customValues":[],"error":null},"D|^462871-45Employees CountUSD":{"id":77154,"description":null,"headerValues":[{"simpleDate":null,"value":"PBXLP_LimitReachedError","description":null}],"financialValues":[],"customValues":[],"error":null},"D|^522679-87Employees CountUSD":{"id":77155,"description":null,"headerValues":[{"simpleDate":null,"value":"PBXLP_LimitReachedError","description":null}],"financialValues":[],"customValues":[],"error":null},"D|^228760-30WebsiteUSD":{"id":77158,"description":null,"headerValues":[{"simpleDate":null,"value":"PBXLP_LimitReachedError","description":null}],"financialValues":[],"customValues":[],"error":null},"D|^103477-96WebsiteUSD":{"id":77160,"description":null,"headerValues":[{"simpleDate":null,"value":"PBXLP_LimitReachedError","description":null}],"financialValues":[],"customValues":[],"error":null},"D|^512361-46Employees CountUSD":{"id":77162,"description":null,"headerValues":[{"simpleDate":null,"value":"PBXLP_LimitReachedError","description":null}],"financialValues":[],"customValues":[],"error":null},"D|^164626-39WebsiteUSD":{"id":77163,"description":null,"headerValues":[{"simpleDate":null,"value":"PBXLP_LimitReachedError","description":null}],"financialValues":[],"customValues":[],"error":null},"D|^165144-52WebsiteUSD":{"id":77164,"description":null,"headerValues":[{"simpleDate":null,"value":"PBXLP_LimitReachedError","description":null}],"financialValues":[],"customValues":[],"error":null},"D|^161724-25Employees CountUSD":{"id":77167,"description":null,"headerValues":[{"simpleDate":null,"value":"PBXLP_LimitReachedError","description":null}],"financialValues":[],"customValues":[],"error":null},"D|^434642-41Employees CountUSD":{"id":77169,"description":null,"headerValues":[{"simpleDate":null,"value":"PBXLP_LimitReachedError","description":null}],"financialValues":[],"customValues":[],"error":null},"D|^153231-31Employees CountUSD":{"id":77170,"description":null,"headerValues":[{"simpleDate":null,"value":"PBXLP_LimitReachedError","description":null}],"financialValues":[],"customValues":[],"error":null},"D|^43567-39WebsiteUSD":{"id":77171,"description":null,"headerValues":[{"simpleDate":null,"value":"PBXLP_LimitReachedError","description":null}],"financialValues":[],"customValues":[],"error":null},"D|^126354-61WebsiteUSD":{"id":77174,"description":null,"headerValues":[{"simpleDate":null,"value":"PBXLP_LimitReachedError","description":null}],"financialValues":[],"customValues":[],"error":null},"D|^565157-17Employees CountUSD":{"id":77176,"description":null,"headerValues":[{"simpleDate":null,"value":"PBXLP_LimitReachedError","description":null}],"financialValues":[],"customValues":[],"error":null},"D|^59323-51WebsiteUSD":{"id":77179,"description":null,"headerValues":[{"simpleDate":null,"value":"PBXLP_LimitReachedError","description":null}],"financialValues":[],"customValues":[],"error":null},"D|^165380-77Employees CountUSD":{"id":77180,"description":null,"headerValues":[{"simpleDate":null,"value":"PBXLP_LimitReachedError","description":null}],"financialValues":[],"customValues":[],"error":null},"D|^13196-71WebsiteUSD":{"id":77181,"description":null,"headerValues":[{"simpleDate":null,"value":"PBXLP_LimitReachedError","description":null}],"financialValues":[],"customValues":[],"error":null},"D|^55813-33Employees CountUSD":{"id":77185,"description":null,"headerValues":[{"simpleDate":null,"value":"PBXLP_LimitReachedError","description":null}],"financialValues":[],"customValues":[],"error":null},"D|^59052-79Employees CountUSD":{"id":77187,"description":null,"headerValues":[{"simpleDate":null,"value":"PBXLP_LimitReachedError","description":null}],"financialValues":[],"customValues":[],"error":null},"D|^124662-97Employees CountUSD":{"id":77188,"description":null,"headerValues":[{"simpleDate":null,"value":"PBXLP_LimitReachedError","description":null}],"financialValues":[],"customValues":[],"error":null},"D|^164620-18Employees CountUSD":{"id":77196,"description":null,"headerValues":[{"simpleDate":null,"value":"PBXLP_LimitReachedError","description":null}],"financialValues":[],"customValues":[],"error":null},"D|^180371-44WebsiteUSD":{"id":77198,"description":null,"headerValues":[{"simpleDate":null,"value":"PBXLP_LimitReachedError","description":null}],"financialValues":[],"customValues":[],"error":null},"D|^266136-67WebsiteUSD":{"id":77199,"description":null,"headerValues":[{"simpleDate":null,"value":"PBXLP_LimitReachedError","description":null}],"financialValues":[],"customValues":[],"error":null},"D|^62040-43WebsiteUSD":{"id":77204,"description":null,"headerValues":[{"simpleDate":null,"value":"PBXLP_LimitReachedError","description":null}],"financialValues":[],"customValues":[],"error":null},"D|^135838-18WebsiteUSD":{"id":77207,"description":null,"headerValues":[{"simpleDate":null,"value":"PBXLP_LimitReachedError","description":null}],"financialValues":[],"customValues":[],"error":null},"D|^181457-56Employees CountUSD":{"id":77208,"description":null,"headerValues":[{"simpleDate":null,"value":"PBXLP_LimitReachedError","description":null}],"financialValues":[],"customValues":[],"error":null},"D|^159242-95Employees CountUSD":{"id":77210,"description":null,"headerValues":[{"simpleDate":null,"value":"PBXLP_LimitReachedError","description":null}],"financialValues":[],"customValues":[],"error":null},"D|^438790-96Employees CountUSD":{"id":77211,"description":null,"headerValues":[{"simpleDate":null,"value":"PBXLP_LimitReachedError","description":null}],"financialValues":[],"customValues":[],"error":null},"D|^264855-97Employees CountUSD":{"id":77212,"description":null,"headerValues":[{"simpleDate":null,"value":"PBXLP_LimitReachedError","description":null}],"financialValues":[],"customValues":[],"error":null},"D|^165833-83Employees CountUSD":{"id":77215,"description":null,"headerValues":[{"simpleDate":null,"value":"PBXLP_LimitReachedError","description":null}],"financialValues":[],"customValues":[],"error":null},"D|^66018-07Employees CountUSD":{"id":77220,"description":null,"headerValues":[{"simpleDate":null,"value":"PBXLP_LimitReachedError","description":null}],"financialValues":[],"customValues":[],"error":null},"D|^160982-56Employees CountUSD":{"id":77221,"description":null,"headerValues":[{"simpleDate":null,"value":"PBXLP_LimitReachedError","description":null}],"financialValues":[],"customValues":[],"error":null},"D|^221469-49Employees CountUSD":{"id":77224,"description":null,"headerValues":[{"simpleDate":null,"value":"PBXLP_LimitReachedError","description":null}],"financialValues":[],"customValues":[],"error":null},"D|^158321-80Employees CountUSD":{"id":77227,"description":null,"headerValues":[{"simpleDate":null,"value":"PBXLP_LimitReachedError","description":null}],"financialValues":[],"customValues":[],"error":null},"F|^164952-73Business RevenueTTM07/07/2025USD":{"id":77844,"description":null,"headerValues":[],"financialValues":[],"customValues":[],"error":null},"F|^109195-03Business RevenueTTM07/07/2025USD":{"id":77915,"description":null,"headerValues":[],"financialValues":[],"customValues":[],"error":null},"F|^690742-63Business RevenueTTM07/07/2025USD":{"id":77853,"description":null,"headerValues":[],"financialValues":[],"customValues":[],"error":null},"F|^55598-50Business RevenueTTM07/07/2025USD":{"r":[[1481683281.149888]],"c":null,"a":["Companies!J443"]},"F|^157723-30Business RevenueTTM07/07/2025USD":{"r":[[13721690719.132]],"c":null,"a":["Companies!J659"]},"F|^343509-67Business RevenueTTM07/07/2025USD":{"id":77859,"description":null,"headerValues":[],"financialValues":[],"customValues":[],"error":null},"F|^234217-81Business RevenueTTM07/07/2025USD":{"id":77865,"description":null,"headerValues":[],"financialValues":[],"customValues":[],"error":null},"F|^470960-11Business RevenueTTM07/07/2025USD":{"r":[[4115113567.5661254]],"c":null,"a":["Companies!J285"]},"F|^228760-30Business RevenueTTM07/07/2025USD":{"id":77860,"description":null,"headerValues":[],"financialValues":[],"customValues":[],"error":null},"F|^62870-05Business RevenueTTM07/07/2025USD":{"r":[[405912809.34330904]],"c":null,"a":["Companies!J751"]},"F|^164626-39Business RevenueTTM07/07/2025USD":{"id":77872,"description":null,"headerValues":[],"financialValues":[],"customValues":[],"error":null},"F|^221469-49Business RevenueTTM07/07/2025USD":{"id":77886,"description":null,"headerValues":[],"financialValues":[],"customValues":[],"error":null},"F|^161656-30Business RevenueTTM07/07/2025USD":{"id":77908,"description":null,"headerValues":[],"financialValues":[],"customValues":[],"error":null},"F|^151782-49Business RevenueTTM07/07/2025USD":{"r":[[247441565.317975]],"c":null,"a":["Companies!J759"]},"F|^233816-50Business RevenueTTM07/07/2025USD":{"id":79892,"description":null,"headerValues":[],"financialValues":[],"customValues":[],"error":null},"F|^154039-15Business RevenueTTM07/07/2025USD":{"id":77885,"description":null,"headerValues":[],"financialValues":[],"customValues":[],"error":null},"F|^66174-13Business RevenueTTM07/07/2025USD":{"id":77839,"description":null,"headerValues":[],"financialValues":[],"customValues":[],"error":null},"F|^121967-83Business RevenueTTM07/07/2025USD":{"id":77877,"description":null,"headerValues":[],"financialValues":[],"customValues":[],"error":null},"F|^433236-25Business RevenueTTM07/07/2025USD":{"id":77900,"description":null,"headerValues":[],"financialValues":[],"customValues":[],"error":null},"F|^59324-41Business RevenueTTM07/07/2025USD":{"r":[[5447071659.752]],"c":null,"a":["Companies!J429"]},"F|^59324-77Business RevenueTTM07/07/2025USD":{"r":[[345524297.492108]],"c":null,"a":["Companies!J483"]},"F|^126007-75Business RevenueTTM07/07/2025USD":{"id":77857,"description":null,"headerValues":[],"financialValues":[],"customValues":[],"error":null},"F|^10046-17Business RevenueTTM07/07/2025USD":{"r":[[328381089.19334304]],"c":null,"a":["Companies!J488"]},"F|^470615-23Business RevenueTTM07/07/2025USD":{"id":77897,"description":null,"headerValues":[],"financialValues":[],"customValues":[],"error":null},"F|^59324-86Business RevenueTTM07/07/2025USD":{"r":[[308700639.75984]],"c":null,"a":["Companies!J586"]},"F|^10770-94Business RevenueTTM07/07/2025USD":{"id":77888,"description":null,"headerValues":[],"financialValues":[],"customValues":[],"error":null},"F|^161506-90Business RevenueTTM07/07/2025USD":{"id":77833,"description":null,"headerValues":[],"financialValues":[],"customValues":[],"error":null},"F|^267553-72Business RevenueTTM07/07/2025USD":{"id":77880,"description":null,"headerValues":[],"financialValues":[],"customValues":[],"error":null},"F|^156489-31Business RevenueTTM07/07/2025USD":{"id":77850,"description":null,"headerValues":[],"financialValues":[],"customValues":[],"error":null},"F|^399569-77Business RevenueTTM07/07/2025USD":{"r":[[5522584593.697961]],"c":null,"a":["Companies!J565"]},"F|^58275-82Business RevenueTTM07/07/2025USD":{"r":[[2508841345.5436263]],"c":null,"a":["Companies!J367"]},"F|^10495-45Business RevenueTTM07/07/2025USD":{"id":77848,"description":null,"headerValues":[],"financialValues":[],"customValues":[],"error":null},"F|^459945-91Business RevenueTTM07/07/2025USD":{"id":77837,"description":null,"headerValues":[],"financialValues":[],"customValues":[],"error":null},"F|^186770-89Business RevenueTTM07/07/2025USD":{"r":[[328921984.976454]],"c":null,"a":["Companies!J201"]},"F|^500628-61Business RevenueTTM07/07/2025USD":{"r":[[431458870.143614]],"c":null,"a":["Companies!J417"]},"F|^112793-05Business RevenueTTM07/07/2025USD":{"id":77842,"description":null,"headerValues":[],"financialValues":[],"customValues":[],"error":null},"F|^62311-60Business RevenueTTM07/07/2025USD":{"r":[[1551416270.79249]],"c":null,"a":["Companies!J670"]},"F|^233278-39Business RevenueTTM07/07/2025USD":{"id":77836,"description":null,"headerValues":[],"financialValues":[],"customValues":[],"error":null},"F|^40726-09Business RevenueTTM07/07/2025USD":{"id":77832,"description":null,"headerValues":[],"financialValues":[],"customValues":[],"error":null},"F|^124958-35Business RevenueTTM07/07/2025USD":{"r":[[2470803030.5257277]],"c":null,"a":["Companies!J376"]},"F|^99423-55Business RevenueTTM07/07/2025USD":{"id":77896,"description":null,"headerValues":[],"financialValues":[],"customValues":[],"error":null},"F|^153204-58Business RevenueTTM07/07/2025USD":{"id":77909,"description":null,"headerValues":[],"financialValues":[],"customValues":[],"error":null},"F|^166501-27Business RevenueTTM07/07/2025USD":{"id":77912,"description":null,"headerValues":[],"financialValues":[],"customValues":[],"error":null},"F|^231680-35Business RevenueTTM07/07/2025USD":{"id":77871,"description":null,"headerValues":[],"financialValues":[],"customValues":[],"error":null},"F|^439078-06Business RevenueTTM07/07/2025USD":{"id":77930,"description":null,"headerValues":[],"financialValues":[],"customValues":[],"error":null},"F|^43308-10Business RevenueTTM07/07/2025USD":{"r":[[2572840519.301646]],"c":null,"a":["Companies!J645"]},"F|^164997-01Business RevenueTTM07/07/2025USD":{"r":[[1931025551.516735]],"c":null,"a":["Companies!J519"]},"F|^465278-50Business RevenueTTM07/07/2025USD":{"id":77854,"description":null,"headerValues":[],"financialValues":[],"customValues":[],"error":null},"F|^61647-40Business RevenueTTM07/07/2025USD":{"id":77898,"description":null,"headerValues":[],"financialValues":[],"customValues":[],"error":null},"F|^107186-86Business RevenueTTM07/07/2025USD":{"id":77869,"description":null,"headerValues":[],"financialValues":[],"customValues":[],"error":null},"F|^60962-86Business RevenueTTM07/07/2025USD":{"id":77864,"description":null,"headerValues":[],"financialValues":[],"customValues":[],"error":null},"F|^327526-57Business RevenueTTM07/07/2025USD":{"id":77834,"description":null,"headerValues":[],"financialValues":[],"customValues":[],"error":null},"F|^41966-74Business RevenueTTM07/07/2025USD":{"r":[[5662145323.248761]],"c":null,"a":["Companies!J711"]},"F|^97156-09Business RevenueTTM07/07/2025USD":{"id":77835,"description":null,"headerValues":[],"financialValues":[],"customValues":[],"error":null},"F|^163194-58Business RevenueTTM07/07/2025USD":{"id":77931,"description":null,"headerValues":[],"financialValues":[],"customValues":[],"error":null},"F|^230114-08Business RevenueTTM07/07/2025USD":{"id":77928,"description":null,"headerValues":[],"financialValues":[],"customValues":[],"error":null},"F|^107188-57Business RevenueTTM07/07/2025USD":{"id":77838,"description":null,"headerValues":[],"financialValues":[],"customValues":[],"error":null},"F|^156901-24Business RevenueTTM07/07/2025USD":{"id":77905,"description":null,"headerValues":[],"financialValues":[],"customValues":[],"error":null},"F|^640234-90Business RevenueTTM07/07/2025USD":{"id":77878,"description":null,"headerValues":[{"simpleDate":null,"value":"PBXLP_LimitReachedError","description":null}],"financialValues":[],"customValues":[],"error":null},"F|^60787-27Business RevenueTTM07/07/2025USD":{"id":77910,"description":null,"headerValues":[{"simpleDate":null,"value":"PBXLP_LimitReachedError","description":null}],"financialValues":[],"customValues":[],"error":null},"D|^163136-35WebsiteUSD":{"id":77919,"description":null,"headerValues":[{"simpleDate":null,"value":"","description":null}],"financialValues":[],"customValues":[],"error":null},"D|^58968-46WebsiteUSD":{"r":[["www.usiminas.com"]],"a":["Companies!E744"]},"D|^123498-28Employees CountUSD":{"id":77893,"description":null,"headerValues":[{"simpleDate":null,"value":"","description":null}],"financialValues":[],"customValues":[],"error":null},"D|^59323-87Employees CountUSD":{"r":[[2737]],"a":["Companies!I539"]},"D|^483987-52Employees CountUSD":{"id":77841,"description":null,"headerValues":[{"simpleDate":null,"value":"","description":null}],"financialValues":[],"customValues":[],"error":null},"D|^164997-01Employees CountUSD":{"r":[[16277]],"a":["Companies!I519"]},"D|^226272-16Employees CountUSD":{"id":77906,"description":null,"headerValues":[{"simpleDate":null,"value":"","description":null}],"financialValues":[],"customValues":[],"error":null},"D|^343143-10Employees CountUSD":{"r":[[2012]],"a":["Companies!I753"]},"D|^61790-50Employees CountUSD":{"r":[[17089]],"a":["Companies!I420"]},"D|^164979-73Employees CountUSD":{"id":77918,"description":null,"headerValues":[{"simpleDate":null,"value":"","description":null}],"financialValues":[],"customValues":[],"error":null},"D|^229196-62Employees CountUSD":{"r":[[2162]],"a":["Companies!I582"]},"D|^55609-75Employees CountUSD":{"r":[[429]],"a":["Companies!I209"]},"D|^158945-68Employees CountUSD":{"id":77929,"description":null,"headerValues":[{"simpleDate":null,"value":"","description":null}],"financialValues":[],"customValues":[],"error":null},"D|^12403-27Employees CountUSD":{"r":[[143]],"a":["Companies!I331"]},"D|^66328-48Employees CountUSD":{"r":[[1486]],"a":["Companies!I696"]},"D|^161034-67Employees CountUSD":{"id":77875,"description":null,"headerValues":[{"simpleDate":null,"value":"","description":null}],"financialValues":[],"customValues":[],"error":null},"D|^60401-17Employees CountUSD":{"r":[[23000]],"a":["Companies!I393"]},"D|^163194-58Employees CountUSD":{"id":77879,"description":null,"headerValues":[{"simpleDate":null,"value":"","description":null}],"financialValues":[],"c</t>
  </si>
  <si>
    <t>ustomValues":[],"error":null},"D|^59321-44Employees CountUSD":{"r":[[15000]],"a":["Companies!I694"]},"D|^107538-31Employees CountUSD":{"r":[[1680]],"a":["Companies!I388"]},"D|^99520-12Employees CountUSD":{"id":77845,"description":null,"headerValues":[{"simpleDate":null,"value":"PBXLP_LimitReachedError","description":null}],"financialValues":[],"customValues":[],"error":null},"D|^154039-15WebsiteUSD":{"id":77855,"description":null,"headerValues":[{"simpleDate":null,"value":"PBXLP_LimitReachedError","description":null}],"financialValues":[],"customValues":[],"error":null},"D|^98480-80Employees CountUSD":{"id":77858,"description":null,"headerValues":[{"simpleDate":null,"value":"PBXLP_LimitReachedError","description":null}],"financialValues":[],"customValues":[],"error":null},"D|^483083-38Employees CountUSD":{"id":77866,"description":null,"headerValues":[{"simpleDate":null,"value":"PBXLP_LimitReachedError","description":null}],"financialValues":[],"customValues":[],"error":null},"D|^62039-89Employees CountUSD":{"id":77867,"description":null,"headerValues":[{"simpleDate":null,"value":"PBXLP_LimitReachedError","description":null}],"financialValues":[],"customValues":[],"error":null},"D|^268298-29Employees CountUSD":{"id":77882,"description":null,"headerValues":[{"simpleDate":null,"value":"PBXLP_LimitReachedError","description":null}],"financialValues":[],"customValues":[],"error":null},"D|^56904-22Employees CountUSD":{"id":77892,"description":null,"headerValues":[{"simpleDate":null,"value":"PBXLP_LimitReachedError","description":null}],"financialValues":[],"customValues":[],"error":null},"D|^529788-07WebsiteUSD":{"id":77894,"description":null,"headerValues":[{"simpleDate":null,"value":"PBXLP_LimitReachedError","description":null}],"financialValues":[],"customValues":[],"error":null},"D|^542156-50Employees CountUSD":{"id":77899,"description":null,"headerValues":[{"simpleDate":null,"value":"PBXLP_LimitReachedError","description":null}],"financialValues":[],"customValues":[],"error":null},"D|^163337-23Employees CountUSD":{"id":77903,"description":null,"headerValues":[{"simpleDate":null,"value":"PBXLP_LimitReachedError","description":null}],"financialValues":[],"customValues":[],"error":null},"D|^463231-54Employees CountUSD":{"id":77907,"description":null,"headerValues":[{"simpleDate":null,"value":"PBXLP_LimitReachedError","description":null}],"financialValues":[],"customValues":[],"error":null},"D|^151586-02Employees CountUSD":{"id":77911,"description":null,"headerValues":[{"simpleDate":null,"value":"PBXLP_LimitReachedError","description":null}],"financialValues":[],"customValues":[],"error":null},"D|^164952-73WebsiteUSD":{"id":77914,"description":null,"headerValues":[{"simpleDate":null,"value":"PBXLP_LimitReachedError","description":null}],"financialValues":[],"customValues":[],"error":null},"D|^163216-00WebsiteUSD":{"id":77917,"description":null,"headerValues":[{"simpleDate":null,"value":"PBXLP_LimitReachedError","description":null}],"financialValues":[],"customValues":[],"error":null},"D|^154831-87Employees CountUSD":{"id":77921,"description":null,"headerValues":[{"simpleDate":null,"value":"PBXLP_LimitReachedError","description":null}],"financialValues":[],"customValues":[],"error":null},"D|^158045-86Employees CountUSD":{"id":77923,"description":null,"headerValues":[{"simpleDate":null,"value":"PBXLP_LimitReachedError","description":null}],"financialValues":[],"customValues":[],"error":null},"D|^232224-49Employees CountUSD":{"id":77924,"description":null,"headerValues":[{"simpleDate":null,"value":"PBXLP_LimitReachedError","description":null}],"financialValues":[],"customValues":[],"error":null},"D|^99160-39Employees CountUSD":{"id":77925,"description":null,"headerValues":[{"simpleDate":null,"value":"PBXLP_LimitReachedError","description":null}],"financialValues":[],"customValues":[],"error":null},"F|^123496-84Business RevenueTTM07/07/2025USD":{"id":77290,"description":null,"headerValues":[],"financialValues":[],"customValues":[],"error":null},"F|^158436-10Business RevenueTTM07/07/2025USD":{"id":77258,"description":null,"headerValues":[],"financialValues":[],"customValues":[],"error":null},"F|^277909-03Business RevenueTTM07/07/2025USD":{"id":77285,"description":null,"headerValues":[],"financialValues":[],"customValues":[],"error":null},"F|^12403-27Business RevenueTTM07/07/2025USD":{"r":[[727400104.3065311]],"c":null,"a":["Companies!J331"]},"F|^47657-89Business RevenueTTM07/07/2025USD":{"r":[[12935855169.539167]],"c":null,"a":["Companies!J217"]},"F|^55074-25Business RevenueTTM07/07/2025USD":{"r":[[414727611.77778804]],"c":null,"a":["Companies!J584"]},"F|^97964-83Business RevenueTTM07/07/2025USD":{"r":[[384259702.124578]],"c":null,"a":["Companies!J377"]},"F|^506670-31Business RevenueTTM07/07/2025USD":{"id":77243,"description":null,"headerValues":[],"financialValues":[],"customValues":[],"error":null},"F|^596775-16Business RevenueTTM07/07/2025USD":{"id":77266,"description":null,"headerValues":[],"financialValues":[],"customValues":[],"error":null},"F|^233963-83Business RevenueTTM07/07/2025USD":{"id":77293,"description":null,"headerValues":[],"financialValues":[],"customValues":[],"error":null},"F|^226315-45Business RevenueTTM07/07/2025USD":{"id":77252,"description":null,"headerValues":[{"simpleDate":null,"value":"PBXLP_LimitReachedError","description":null}],"financialValues":[],"customValues":[],"error":null},"D|^59324-41WebsiteUSD":{"r":[["www.ri.grupocasasbahia.com.br"]],"a":["Companies!E429"]},"D|^166918-33WebsiteUSD":{"r":[["www.priner.com.br"]],"a":["Companies!E621"]},"D|^158945-68WebsiteUSD":{"id":77241,"description":null,"headerValues":[{"simpleDate":null,"value":"","description":null}],"financialValues":[],"customValues":[],"error":null},"D|^41510-44WebsiteUSD":{"r":[["www.petrobras.com.br"]],"a":["Companies!E605"]},"D|^99721-45WebsiteUSD":{"r":[["www.energisa.com.br"]],"a":["Companies!E365"]},"D|^169745-86WebsiteUSD":{"r":[["www.whirlpool.com.br"]],"a":["Companies!E779"]},"D|^59325-40WebsiteUSD":{"r":[["www.weg.net"]],"a":["Companies!E777"]},"D|^124322-05WebsiteUSD":{"id":77306,"description":null,"headerValues":[{"simpleDate":null,"value":"","description":null}],"financialValues":[],"customValues":[],"error":null},"D|^164952-19Employees CountUSD":{"r":[[481]],"a":["Companies!I562"]},"D|^25381-27Employees CountUSD":{"id":77312,"description":null,"headerValues":[{"simpleDate":null,"value":"","description":null}],"financialValues":[],"customValues":[],"error":null},"D|^165663-37Employees CountUSD":{"r":[[30000]],"a":["Companies!I541"]},"D|^434180-44Employees CountUSD":{"id":77317,"description":null,"headerValues":[{"simpleDate":null,"value":"","description":null}],"financialValues":[],"customValues":[],"error":null},"D|^223693-93Employees CountUSD":{"id":77319,"description":null,"headerValues":[{"simpleDate":null,"value":"","description":null}],"financialValues":[],"customValues":[],"error":null},"D|^60046-75Employees CountUSD":{"r":[[7100]],"a":["Companies!I661"]},"D|^521360-65Employees CountUSD":{"id":77321,"description":null,"headerValues":[{"simpleDate":null,"value":"","description":null}],"financialValues":[],"customValues":[],"error":null},"D|^167940-28Employees CountUSD":{"id":77323,"description":null,"headerValues":[{"simpleDate":null,"value":"","description":null}],"financialValues":[],"customValues":[],"error":null},"D|^148670-38Employees CountUSD":{"r":[[5457]],"a":["Companies!I345"]},"D|^164968-03Employees CountUSD":{"r":[[3862]],"a":["Companies!I688"]},"D|^64398-61Employees CountUSD":{"r":[[7077]],"a":["Companies!I625"]},"D|^12444-13Employees CountUSD":{"r":[[16000]],"a":["Companies!I787"]},"D|^592604-47Employees CountUSD":{"id":77232,"description":null,"headerValues":[{"simpleDate":null,"value":"","description":null}],"financialValues":[],"customValues":[],"error":null},"D|^165551-32Employees CountUSD":{"id":77237,"description":null,"headerValues":[{"simpleDate":null,"value":"","description":null}],"financialValues":[],"customValues":[],"error":null},"D|^491864-77Employees CountUSD":{"r":[[7366]],"a":["Companies!I312"]},"D|^443016-46Employees CountUSD":{"r":[[48]],"a":["Companies!I610"]},"D|^55074-25Employees CountUSD":{"r":[[1927]],"a":["Companies!I584"]},"D|^458071-66Employees CountUSD":{"r":[[1527]],"a":["Companies!I314"]},"D|^700627-78Employees CountUSD":{"id":77257,"description":null,"headerValues":[{"simpleDate":null,"value":"","description":null}],"financialValues":[],"customValues":[],"error":null},"D|^165471-22Employees CountUSD":{"r":[[436]],"a":["Companies!I461"]},"D|^165214-00Employees CountUSD":{"id":77267,"description":null,"headerValues":[{"simpleDate":null,"value":"","description":null}],"financialValues":[],"customValues":[],"error":null},"D|^597106-09Employees CountUSD":{"id":77268,"description":null,"headerValues":[{"simpleDate":null,"value":"","description":null}],"financialValues":[],"customValues":[],"error":null},"D|^42203-35Employees CountUSD":{"id":77273,"description":null,"headerValues":[{"simpleDate":null,"value":"","description":null}],"financialValues":[],"customValues":[],"error":null},"D|^223386-22Employees CountUSD":{"id":77272,"description":null,"headerValues":[{"simpleDate":null,"value":"","description":null}],"financialValues":[],"customValues":[],"error":null},"D|^10046-17Employees CountUSD":{"r":[[1451]],"a":["Companies!I488"]},"D|^154055-35Employees CountUSD":{"id":77279,"description":null,"headerValues":[{"simpleDate":null,"value":"","description":null}],"financialValues":[],"customValues":[],"error":null},"D|^338690-62Employees CountUSD":{"id":77280,"description":null,"headerValues":[{"simpleDate":null,"value":"","description":null}],"financialValues":[],"customValues":[],"error":null},"D|^156765-97Employees CountUSD":{"id":77282,"description":null,"headerValues":[{"simpleDate":null,"value":"","description":null}],"financialValues":[],"customValues":[],"error":null},"D|^399569-77Employees CountUSD":{"id":77287,"description":null,"headerValues":[{"simpleDate":null,"value":"","description":null}],"financialValues":[],"customValues":[],"error":null},"D|^165718-90Employees CountUSD":{"id":77291,"description":null,"headerValues":[{"simpleDate":null,"value":"","description":null}],"financialValues":[],"customValues":[],"error":null},"D|^107188-57Employees CountUSD":{"id":77292,"description":null,"headerValues":[{"simpleDate":null,"value":"","description":null}],"financialValues":[],"customValues":[],"error":null},"D|^161656-30Employees CountUSD":{"id":77297,"description":null,"headerValues":[{"simpleDate":null,"value":"","description":null}],"financialValues":[],"customValues":[],"error":null},"D|^553156-30Employees CountUSD":{"id":77307,"description":null,"headerValues":[{"simpleDate":null,"value":"","description":null}],"financialValues":[],"customValues":[],"error":null},"D|^159628-42Employees CountUSD":{"r":[[183]],"a":["Companies!I451"]},"D|^157239-46WebsiteUSD":{"id":77235,"description":null,"headerValues":[{"simpleDate":null,"value":"PBXLP_LimitReachedError","description":null}],"financialValues":[],"customValues":[],"error":null},"D|^125590-69Employees CountUSD":{"id":77236,"description":null,"headerValues":[{"simpleDate":null,"value":"PBXLP_LimitReachedError","description":null}],"financialValues":[],"customValues":[],"error":null},"D|^515720-53WebsiteUSD":{"id":77239,"description":null,"headerValues":[{"simpleDate":null,"value":"PBXLP_LimitReachedError","description":null}],"financialValues":[],"customValues":[],"error":null},"D|^342018-73WebsiteUSD":{"id":77240,"description":null,"headerValues":[{"simpleDate":null,"value":"PBXLP_LimitReachedError","description":null}],"financialValues":[],"customValues":[],"error":null},"D|^277644-70WebsiteUSD":{"id":77244,"description":null,"headerValues":[{"simpleDate":null,"value":"PBXLP_LimitReachedError","description":null}],"financialValues":[],"customValues":[],"error":null},"D|^228052-54Employees CountUSD":{"id":77245,"description":null,"headerValues":[{"simpleDate":null,"value":"PBXLP_LimitReachedError","description":null}],"financialValues":[],"customValues":[],"error":null},"D|^100581-58Employees CountUSD":{"id":77246,"description":null,"headerValues":[{"simpleDate":null,"value":"PBXLP_LimitReachedError","description":null}],"financialValues":[],"customValues":[],"error":null},"D|^232224-49WebsiteUSD":{"id":77250,"description":null,"headerValues":[{"simpleDate":null,"value":"PBXLP_LimitReachedError","description":null}],"financialValues":[],"customValues":[],"error":null},"D|^60787-27Employees CountUSD":{"id":77251,"description":null,"headerValues":[{"simpleDate":null,"value":"PBXLP_LimitReachedError","description":null}],"financialValues":[],"customValues":[],"error":null},"D|^115118-56WebsiteUSD":{"id":77253,"description":null,"headerValues":[{"simpleDate":null,"value":"PBXLP_LimitReachedError","description":null}],"financialValues":[],"customValues":[],"error":null},"D|^149806-45Employees CountUSD":{"id":77256,"description":null,"headerValues":[{"simpleDate":null,"value":"PBXLP_LimitReachedError","description":null}],"financialValues":[],"customValues":[],"error":null},"D|^110294-65WebsiteUSD":{"id":77259,"description":null,"headerValues":[{"simpleDate":null,"value":"PBXLP_LimitReachedError","description":null}],"financialValues":[],"customValues":[],"error":null},"D|^489786-85WebsiteUSD":{"id":77260,"description":null,"headerValues":[{"simpleDate":null,"value":"PBXLP_LimitReachedError","description":null}],"financialValues":[],"customValues":[],"error":null},"D|^163975-60Employees CountUSD":{"id":77262,"description":null,"headerValues":[{"simpleDate":null,"value":"PBXLP_LimitReachedError","description":null}],"financialValues":[],"customValues":[],"error":null},"D|^234217-81Employees CountUSD":{"id":77263,"description":null,"headerValues":[{"simpleDate":null,"value":"PBXLP_LimitReachedError","description":null}],"financialValues":[],"customValues":[],"error":null},"D|^265061-08Employees CountUSD":{"id":77265,"description":null,"headerValues":[{"simpleDate":null,"value":"PBXLP_LimitReachedError","description":null}],"financialValues":[],"customValues":[],"error":null},"D|^537157-27Employees CountUSD":{"id":77269,"description":null,"headerValues":[{"simpleDate":null,"value":"PBXLP_LimitReachedError","description":null}],"financialValues":[],"customValues":[],"error":null},"D|^230114-08WebsiteUSD":{"id":77270,"description":null,"headerValues":[{"simpleDate":null,"value":"PBXLP_LimitReachedError","description":null}],"financialValues":[],"customValues":[],"error":null},"D|^230114-08Employees CountUSD":{"id":77271,"description":null,"headerValues":[{"simpleDate":null,"value":"PBXLP_LimitReachedError","description":null}],"financialValues":[],"customValues":[],"error":null},"D|^57093-58Employees CountUSD":{"id":77275,"description":null,"headerValues":[{"simpleDate":null,"value":"PBXLP_LimitReachedError","description":null}],"financialValues":[],"customValues":[],"error":null},"D|^160458-13WebsiteUSD":{"id":77277,"description":null,"headerValues":[{"simpleDate":null,"value":"PBXLP_LimitReachedError","description":null}],"financialValues":[],"customValues":[],"error":null},"D|^161034-67WebsiteUSD":{"id":77278,"description":null,"headerValues":[{"simpleDate":null,"value":"PBXLP_LimitReachedError","description":null}],"financialValues":[],"customValues":[],"error":null},"D|^158092-21Employees CountUSD":{"id":77281,"description":null,"headerValues":[{"simpleDate":null,"value":"PBXLP_LimitReachedError","description":null}],"financialValues":[],"customValues":[],"error":null},"D|^548748-10Employees CountUSD":{"id":77283,"description":null,"headerValues":[{"simpleDate":null,"value":"PBXLP_LimitReachedError","description":null}],"financialValues":[],"customValues":[],"error":null},"D|^522679-87WebsiteUSD":{"id":77284,"description":null,"headerValues":[{"simpleDate":null,"value":"PBXLP_LimitReachedError","description":null}],"financialValues":[],"customValues":[],"error":null},"D|^125301-70WebsiteUSD":{"id":77286,"description":null,"headerValues":[{"simpleDate":null,"value":"PBXLP_LimitReachedError","description":null}],"financialValues":[],"customValues":[],"error":null},"D|^182343-88Employees CountUSD":{"id":77288,"description":null,"headerValues":[{"simpleDate":null,"value":"PBXLP_LimitReachedError","description":null}],"financialValues":[],"customValues":[],"error":null},"D|^101472-04WebsiteUSD":{"id":77295,"description":null,"headerValues":[{"simpleDate":null,"value":"PBXLP_LimitReachedError","description":null}],"financialValues":[],"customValues":[],"error":null},"D|^470615-23WebsiteUSD":{"id":77296,"description":null,"headerValues":[{"simpleDate":null,"value":"PBXLP_LimitReachedError","description":null}],"financialValues":[],"customValues":[],"error":null},"D|^158444-20WebsiteUSD":{"id":77298,"description":null,"headerValues":[{"simpleDate":null,"value":"PBXLP_LimitReachedError","description":null}],"financialValues":[],"customValues":[],"error":null},"D|^228570-85Employees CountUSD":{"id":77299,"description":null,"headerValues":[{"simpleDate":null,"value":"PBXLP_LimitReachedError","description":null}],"financialValues":[],"customValues":[],"error":null},"D|^169699-78WebsiteUSD":{"id":77300,"description":null,"headerValues":[{"simpleDate":null,"value":"PBXLP_LimitReachedError","description":null}],"financialValues":[],"customValues":[],"error":null},"D|^483083-38WebsiteUSD":{"id":77301,"description":null,"headerValues":[{"simpleDate":null,"value":"PBXLP_LimitReachedError","description":null}],"financialValues":[],"customValues":[],"error":null},"D|^454233-88WebsiteUSD":{"id":77302,"description":null,"headerValues":[{"simpleDate":null,"value":"PBXLP_LimitReachedError","description":null}],"financialValues":[],"customValues":[],"error":null},"D|^234634-42WebsiteUSD":{"id":77305,"description":null,"headerValues":[{"simpleDate":null,"value":"PBXLP_LimitReachedError","description":null}],"financialValues":[],"customValues":[],"error":null},"D|^50938-48Employees CountUSD":{"id":77308,"description":null,"headerValues":[{"simpleDate":null,"value":"PBXLP_LimitReachedError","description":null}],"financialValues":[],"customValues":[],"error":null},"D|^114475-96Employees CountUSD":{"id":77309,"description":null,"headerValues":[{"simpleDate":null,"value":"PBXLP_LimitReachedError","description":null}],"financialValues":[],"customValues":[],"error":null},"D|^513134-74Employees CountUSD":{"id":77310,"description":null,"headerValues":[{"simpleDate":null,"value":"PBXLP_LimitReachedError","description":null}],"financialValues":[],"customValues":[],"error":null},"D|^60112-81Employees CountUSD":{"id":77315,"description":null,"headerValues":[{"simpleDate":null,"value":"PBXLP_LimitReachedError","description":null}],"financialValues":[],"customValues":[],"error":null},"D|^59052-97Employees CountUSD":{"id":77316,"description":null,"headerValues":[{"simpleDate":null,"value":"PBXLP_LimitReachedError","description":null}],"financialValues":[],"customValues":[],"error":null},"D|^454909-87Employees CountUSD":{"id":77320,"description":null,"headerValues":[{"simpleDate":null,"value":"PBXLP_LimitReachedError","description":null}],"financialValues":[],"customValues":[],"error":null},"D|^153204-58Employees CountUSD":{"id":77328,"description":null,"headerValues":[{"simpleDate":null,"value":"PBXLP_LimitReachedError","description":null}],"financialValues":[],"customValues":[],"error":null},"D|^466723-54Employees CountUSD":{"id":77329,"description":null,"headerValues":[{"simpleDate":null,"value":"PBXLP_LimitReachedError","description":null}],"financialValues":[],"customValues":[],"error":null},"D|^186846-49Employees CountUSD":{"id":77330,"description":null,"headerValues":[{"simpleDate":null,"value":"PBXLP_LimitReachedError","description":null}],"financialValues":[],"customValues":[],"error":null},"D|^41966-65Employees CountUSD":{"id":77331,"description":null,"headerValues":[{"simpleDate":null,"value":"PBXLP_LimitReachedError","description":null}],"financialValues":[],"customValues":[],"error":null},"F|^111171-88EBITDATTM07/07/2025USD":{"r":[[4988144117.685696]],"c":null,"a":["Companies!K140"]},"F|^151005-88EBITDATTM07/07/2025USD":{"id":79048,"description":null,"headerValues":[],"financialValues":[],"customValues":[],"error":null},"F|^153187-03Business RevenueTTM07/07/2025USD":{"r":[[1448788553.6038]],"c":null,"a":["Companies!J146"]},"F|^463167-37Business RevenueTTM07/07/2025USD":{"id":79104,"description":null,"headerValues":[],"financialValues":[],"customValues":[],"error":null},"F|^463167-37EBITDATTM07/07/2025USD":{"id":79095,"description":null,"headerValues":[],"financialValues":[],"customValues":[],"error":null},"F|^163356-58Business RevenueTTM07/07/2025USD":{"id":79083,"description":null,"headerValues":[],"financialValues":[],"customValues":[],"error":null},"F|^163356-58EBITDATTM07/07/2025USD":{"id":79091,"description":null,"headerValues":[],"financialValues":[],"customValues":[],"error":null},"F|^438967-36EBITDATTM07/07/2025USD":{"id":79100,"description":null,"headerValues":[],"financialValues":[],"customValues":[],"error":null},"F|^184090-78EBITDATTM07/07/2025USD":{"id":79103,"description":null,"headerValues":[],"financialValues":[],"customValues":[],"error":null},"F|^721137-97Business RevenueTTM07/07/2025USD":{"r":[[2713861150.971037]],"c":null,"a":["Companies!J163"]},"F|^59087-35Business RevenueTTM07/07/2025USD":{"r":[[238095484.608547]],"c":null,"a":["Companies!J133"]},"F|^63035-38Business RevenueTTM07/07/2025USD":{"id":79101,"description":null,"headerValues":[],"financialValues":[],"customValues":[],"error":null},"F|^63035-38EBITDATTM07/07/2025USD":{"id":79121,"description":null,"headerValues":[],"financialValues":[],"customValues":[],"error":null},"F|^416652-13Business RevenueTTM07/07/2025USD":{"id":79036,"description":null,"headerValues":[],"financialValues":[],"customValues":[],"error":null},"F|^416652-13EBITDATTM07/07/2025USD":{"id":79073,"description":null,"headerValues":[],"financialValues":[],"customValues":[],"error":null},"F|^165835-27Business RevenueTTM07/07/2025USD":{"r":[[1421377764.8320851]],"c":null,"a":["Companies!J132"]},"F|^165348-73EBITDATTM07/07/2025USD":{"id":79109,"description":null,"headerValues":[],"financialValues":[],"customValues":[],"error":null},"F|^267905-53Business RevenueTTM07/07/2025USD":{"id":79044,"description":null,"headerValues":[],"financialValues":[],"customValues":[],"error":null},"F|^100704-16Business RevenueTTM07/07/2025USD":{"id":79037,"description":null,"headerValues":[],"financialValues":[],"customValues":[],"error":null},"F|^100704-16EBITDATTM07/07/2025USD":{"id":79045,"description":null,"headerValues":[],"financialValues":[],"customValues":[],"error":null},"F|^234031-96Business RevenueTTM07/07/2025USD":{"id":79066,"description":null,"headerValues":[],"financialValues":[],"customValues":[],"error":null},"F|^608260-60Business RevenueTTM07/07/2025USD":{"id":79120,"description":null,"headerValues":[],"financialValues":[],"customValues":[],"error":null},"F|^165834-19EBITDATTM07/07/2025USD":{"r":[[396624789.886859]],"c":null,"a":["Companies!K138"]},"F|^433738-63EBITDATTM07/07/2025USD":{"id":79046,"description":null,"headerValues":[],"financialValues":[],"customValues":[],"error":null},"F|^41512-96EBITDATTM07/07/2025USD":{"id":79061,"description":null,"headerValues":[],"financialValues":[],"customValues":[],"error":null},"F|^158076-55Business RevenueTTM07/07/2025USD":{"id":79116,"description":null,"headerValues":[],"financialValues":[],"customValues":[],"error":null},"F|^158076-55EBITDATTM07/07/2025USD":{"id":79069,"description":null,"headerValues":[],"financialValues":[],"customValues":[],"error":null},"F|^56903-95Business RevenueTTM07/07/2025USD":{"id":79057,"description":null,"headerValues":[],"financialValues":[],"customValues":[],"error":null},"F|^182478-97Business RevenueTTM07/07/2025USD":{"id":79075,"description":null,"headerValues":[],"financialValues":[],"customValues":[],"error":null},"F|^182478-97EBITDATTM07/07/2025USD":{"id":79097,"description":null,"headerValues":[],"financialValues":[],"customValues":[],"error":null},"F|^438778-81Business RevenueTTM07/07/2025USD":{"r":[[574166840.189427]],"c":null,"a":["Companies!J120"]},"F|^64799-38Business RevenueTTM07/07/2025USD":{"id":79130,"description":null,"headerValues":[],"financialValues":[],"customValues":[],"error":null},"F|^64799-38EBITDATTM07/07/2025USD":{"id":79126,"description":null,"headerValues":[],"financialValues":[],"customValues":[],"error":null},"F|^165664-00Business RevenueTTM07/07/2025USD":{"id":79099,"description":null,"headerValues":[],"financialValues":[],"customValues":[],"error":null},"F|^165664-00EBITDATTM07/07/2025USD":{"id":79119,"description":null,"headerValues":[],"financialValues":[],"customValues":[],"error":null},"F|^54691-84Business RevenueTTM07/07/2025USD":{"id":79060,"description":null,"headerValues":[],"financialValues":[],"customValues":[],"error":null},"F|^54691-84EBITDATTM07/07/2025USD":{"id":79087,"description":null,"headerValues":[],"financialValues":[],"customValues":[],"error":null},"F|^462290-41EBITDATTM07/07/2025USD":{"id":79050,"description":null,"headerValues":[],"financialValues":[],"customValues":[],"error":null},"F|^117698-95EBITDATTM07/07/2025USD":{"r":[[41312184.411873996]],"c":null,"a":["Companies!K195"]},"F|^160984-09Business RevenueTTM07/07/2025USD":{"id":79058,"description":null,"headerValues":[],"financialValues":[],"customValues":[],"error":null},"F|^343422-28EBITDATTM07/07/2025USD":{"id":79112,"description":null,"headerValues":[],"financialValues":[],"customValues":[],"error":null},"F|^187025-86Business RevenueTTM07/07/2025USD":{"id":79070,"description":null,"headerValues":[],"financialValues":[],"customValues":[],"error":null},"F|^42742-27Business RevenueTTM07/07/2025USD":{"r":[[1850947150.8258722]],"c":null,"a":["Companies!J169"]},"F|^165038-86Business RevenueTTM07/07/2025USD":{"id":79092,"description":null,"headerValues":[],"financialValues":[],"customValues":[],"error":null},"F|^59321-71Business RevenueTTM07/07/2025USD":{"id":79122,"description":null,"headerValues":[],"financialValues":[],"customValues":[],"error":null},"F|^59328-91EBITDATTM07/07/2025USD":{"r":[[101022305.733648]],"c":null,"a":["Companies!K136"]},"F|^489049-84Business RevenueTTM07/07/2025USD":{"r":[[731169276.9960201]],"c":null,"a":["Companies!J112"]},"F|^62179-57Business RevenueTTM07/07/2025USD":{"id":79049,"description":null,"headerValues":[],"financialValues":[],"customValues":[],"error":null},"F|^665104-87Business RevenueTTM07/07/2025USD":{"id":79054,"description":null,"headerValues":[],"financialValues":[],"customValues":[],"error":null},"F|^665104-87EBITDATTM07/07/2025USD":{"id":79118,"description":null,"headerValues":[],"financialValues":[],"customValues":[],"error":null},"F|^60223-51Business RevenueTTM07/07/2025USD":{"id":79129,"description":null,"headerValues":[],"financialValues":[],"customValues":[],"error":null},"F|^59322-16Business RevenueTTM07/07/2025USD":{"id":79102,"description":null,"headerValues":[],"financialValues":[],"customValues":[],"error":null},"F|^59322-16EBITDATTM07/07/2025USD":{"id":79080,"description":null,"headerValues":[],"financialValues":[],"customValues":[],"error":null},"F|^164619-55Business RevenueTTM07/07/2025USD":{"id":79074,"description":null,"headerValues":[],"financialValues":[],"customValues":[],"error":null},"F|^164619-55EBITDATTM07/07/2025USD":{"id":79131,"description":null,"headerValues":[],"financialValues":[],"customValues":[],"error":null},"F|^114010-39Business RevenueTTM07/07/2025USD":{"id":79078,"description":null,"headerValues":[],"financialValues":[],"customValues":[],"error":null},"F|^114010-39EBITDATTM07/07/2025USD":{"id":79115,"description":null,"headerValues":[],"financialValues":[],"customValues":[],"error":null},"F|^98777-26EBITDATTM07/07/2025USD":{"id":79068,"description":null,"headerValues":[],"financialValues":[],"customValues":[],"error":null},"F|^65163-88Business RevenueTTM07/07/2025USD":{"id":79094,"description":null,"headerValues":[],"financialValues":[],"customValues":[],"error":null},"F|^530460-37EBITDATTM07/07/2025USD":{"id":79056,"description":null,"headerValues":[],"financialValues":[],"customValues":[],"error":null},"F|^14185-90EBITDATTM07/07/2025USD":{"id":79117,"description":null,"headerValues":[],"financialValues":[],"customValues":[],"error":null},"F|^163970-83Business RevenueTTM07/07/2025USD":{"r":[[2036983776.161525]],"c":null,"a":["Companies!J166"]},"F|^163970-83EBITDATTM07/07/2025USD":{"r":[[160772678.1081]],"c":null,"a":["Companies!K166"]},"F|^14186-08EBITDATTM07/07/2025USD":{"id":79038,"description":null,"headerValues":[],"financialValues":[],"customValues":[],"error":null},"F|^43072-66EBITDATTM07/07/2025USD":{"id":79114,"description":null,"headerValues":[],"financialValues":[],"customValues":[],"error":null},"F|^234288-28Business RevenueTTM07/07/2025USD":{"r":[[602850531.122712]],"c":null,"a":["Companies!J141"]},"F|^462050-20Business RevenueTTM07/07/2025USD":{"id":79110,"description":null,"headerValues":[{"simpleDate":null,"value":"PBXLP_LimitReachedError","description":null}],"financialValues":[],"customValues":[],"error":null},"F|^597319-93EBITDATTM07/07/2025USD":{"id":79063,"description":null,"headerValues":[{"simpleDate":null,"value":"PBXLP_LimitReachedError","description":null}],"financialValues":[],"customValues":[],"error":null},"F|^13458-61EBITDATTM07/07/2025USD":{"id":79088,"description":null,"headerValues":[{"simpleDate":null,"value":"PBXLP_LimitReachedError","description":null}],"financialValues":[],"customValues":[],"error":null},"D|^60733-81WebsiteUSD":{"r":[["www.alliedbrasil.com.br"]],"a":["Companies!E134"]},"D|^163332-01Employees CountUSD":{"id":79041,"description":null,"headerValues":[{"simpleDate":null,"value":"","description":null}],"financialValues":[],"customValues":[],"error":null},"D|^665104-87Employees CountUSD":{"id":79043,"description":null,"headerValues":[{"simpleDate":null,"value":"","description":null}],"financialValues":[],"customValues":[],"error":null},"D|^184090-78Employees CountUSD":{"id":79106,"description":null,"headerValues":[{"simpleDate":null,"value":"","description":null}],"financialValues":[],"customValues":[],"error":null},"D|^117698-95Employees CountUSD":{"r":[[800]],"a":["Companies!I195"]},"D|^41512-96Employees CountUSD":{"r":[[83285]],"a":["Companies!I182"]},"D|^494510-50Employees CountUSD":{"r":[[1000]],"a":["Companies!I160"]},"D|^158076-55Employees CountUSD":{"id":79125,"description":null,"headerValues":[{"simpleDate":null,"value":"","description":null}],"financialValues":[],"customValues":[],"error":null},"D|^42742-27Employees CountUSD":{"r":[[1923]],"a":["Companies!I169"]},"D|^114010-39Employees CountUSD":{"r":[[4492]],"a":["Companies!I175"]},"D|^151005-88Employees CountUSD":{"id":79077,"description":null,"headerValues":[{"simpleDate":null,"value":"","description":null}],"financialValues":[],"customValues":[],"error":null},"D|^165661-12Employees CountUSD":{"r":[[2865]],"a":["Companies!I190"]},"D|^721137-97Employees CountUSD":{"id":79082,"description":null,"headerValues":[{"simpleDate":null,"value":"","description":null}],"financialValues":[],"customValues":[],"error":null},"D|^59889-88Employees CountUSD":{"id":79084,"description":null,"headerValues":[{"simpleDate":null,"value":"","description":null}],"financialValues":[],"customValues":[],"error":null},"D|^438778-81Employees CountUSD":{"r":[[25]],"a":["Companies!I120"]},"D|^157075-75Employees CountUSD":{"id":79096,"description":null,"headerValues":[{"simpleDate":null,"value":"","description":null}],"financialValues":[],"customValues":[],"error":null},"D|^111171-88Employees CountUSD":{"r":[[42167]],"a":["Companies!I140"]},"D|^59320-90Employees CountUSD":{"id":79032,"description":null,"headerValues":[{"simpleDate":null,"value":"PBXLP_LimitReachedError","description":null}],"financialValues":[],"customValues":[],"error":null},"D|^165860-02Employees CountUSD":{"id":79039,"description":null,"headerValues":[{"simpleDate":null,"value":"PBXLP_LimitReachedError","description":null}],"financialValues":[],"customValues":[],"error":null},"D|^100704-16Employees CountUSD":{"id":79047,"description":null,"headerValues":[{"simpleDate":null,"value":"PBXLP_LimitReachedError","description":null}],"financialValues":[],"customValues":[],"error":null},"D|^234031-96Employees CountUSD":{"id":79059,"description":null,"headerValues":[{"simpleDate":null,"value":"PBXLP_LimitReachedError","description":null}],"financialValues":[],"customValues":[],"error":null},"D|^466023-34Employees CountUSD":{"id":79062,"description":null,"headerValues":[{"simpleDate":null,"value":"PB</t>
  </si>
  <si>
    <t>XLP_LimitReachedError","description":null}],"financialValues":[],"customValues":[],"error":null},"D|^462050-20Employees CountUSD":{"id":79064,"description":null,"headerValues":[{"simpleDate":null,"value":"PBXLP_LimitReachedError","description":null}],"financialValues":[],"customValues":[],"error":null},"D|^107799-94Employees CountUSD":{"id":79071,"description":null,"headerValues":[{"simpleDate":null,"value":"PBXLP_LimitReachedError","description":null}],"financialValues":[],"customValues":[],"error":null},"D|^60223-51Employees CountUSD":{"id":79081,"description":null,"headerValues":[{"simpleDate":null,"value":"PBXLP_LimitReachedError","description":null}],"financialValues":[],"customValues":[],"error":null},"D|^510285-43Employees CountUSD":{"id":79085,"description":null,"headerValues":[{"simpleDate":null,"value":"PBXLP_LimitReachedError","description":null}],"financialValues":[],"customValues":[],"error":null},"D|^98777-26Employees CountUSD":{"id":79086,"description":null,"headerValues":[{"simpleDate":null,"value":"PBXLP_LimitReachedError","description":null}],"financialValues":[],"customValues":[],"error":null},"D|^433738-63Employees CountUSD":{"id":79105,"description":null,"headerValues":[{"simpleDate":null,"value":"PBXLP_LimitReachedError","description":null}],"financialValues":[],"customValues":[],"error":null},"D|^65163-88Employees CountUSD":{"id":79107,"description":null,"headerValues":[{"simpleDate":null,"value":"PBXLP_LimitReachedError","description":null}],"financialValues":[],"customValues":[],"error":null},"D|^64799-38Employees CountUSD":{"id":79113,"description":null,"headerValues":[{"simpleDate":null,"value":"PBXLP_LimitReachedError","description":null}],"financialValues":[],"customValues":[],"error":null},"D|^56903-95Employees CountUSD":{"id":79123,"description":null,"headerValues":[{"simpleDate":null,"value":"PBXLP_LimitReachedError","description":null}],"financialValues":[],"customValues":[],"error":null},"F|^109231-03Business RevenueTTM07/07/2025USD":{"id":78989,"description":null,"headerValues":[],"financialValues":[],"customValues":[],"error":null},"F|^109231-03EBITDATTM07/07/2025USD":{"id":78988,"description":null,"headerValues":[],"financialValues":[],"customValues":[],"error":null},"F|^135752-86Business RevenueTTM07/07/2025USD":{"id":78994,"description":null,"headerValues":[],"financialValues":[],"customValues":[],"error":null},"F|^60733-81Business RevenueTTM07/07/2025USD":{"r":[[1122042262.6959941]],"c":null,"a":["Companies!J134"]},"F|^60733-81EBITDATTM07/07/2025USD":{"r":[[43436407.001655]],"c":null,"a":["Companies!K134"]},"F|^56903-95EBITDATTM07/07/2025USD":{"id":78974,"description":null,"headerValues":[],"financialValues":[],"customValues":[],"error":null},"F|^111171-88Business RevenueTTM07/07/2025USD":{"r":[[24476521405.17538]],"c":null,"a":["Companies!J140"]},"F|^164942-83Business RevenueTTM07/07/2025USD":{"id":79006,"description":null,"headerValues":[],"financialValues":[],"customValues":[],"error":null},"F|^164942-83EBITDATTM07/07/2025USD":{"id":79013,"description":null,"headerValues":[],"financialValues":[],"customValues":[],"error":null},"F|^59003-38Business RevenueTTM07/07/2025USD":{"id":78963,"description":null,"headerValues":[],"financialValues":[],"customValues":[],"error":null},"F|^59003-38EBITDATTM07/07/2025USD":{"id":78955,"description":null,"headerValues":[],"financialValues":[],"customValues":[],"error":null},"F|^151005-88Business RevenueTTM07/07/2025USD":{"id":78946,"description":null,"headerValues":[],"financialValues":[],"customValues":[],"error":null},"F|^462290-41Business RevenueTTM07/07/2025USD":{"id":78941,"description":null,"headerValues":[],"financialValues":[],"customValues":[],"error":null},"F|^117698-95Business RevenueTTM07/07/2025USD":{"r":[[295656627.162123]],"c":null,"a":["Companies!J195"]},"F|^343422-28Business RevenueTTM07/07/2025USD":{"id":79012,"description":null,"headerValues":[],"financialValues":[],"customValues":[],"error":null},"F|^119625-22EBITDATTM07/07/2025USD":{"id":78987,"description":null,"headerValues":[],"financialValues":[],"customValues":[],"error":null},"F|^187025-86EBITDATTM07/07/2025USD":{"id":79029,"description":null,"headerValues":[],"financialValues":[],"customValues":[],"error":null},"F|^165038-86EBITDATTM07/07/2025USD":{"id":79008,"description":null,"headerValues":[],"financialValues":[],"customValues":[],"error":null},"F|^163212-49Business RevenueTTM07/07/2025USD":{"id":78948,"description":null,"headerValues":[],"financialValues":[],"customValues":[],"error":null},"F|^163212-49EBITDATTM07/07/2025USD":{"id":78950,"description":null,"headerValues":[],"financialValues":[],"customValues":[],"error":null},"F|^153187-03EBITDATTM07/07/2025USD":{"r":[[291691007.963325]],"c":null,"a":["Companies!K146"]},"F|^438967-36Business RevenueTTM07/07/2025USD":{"id":78935,"description":null,"headerValues":[],"financialValues":[],"customValues":[],"error":null},"F|^165660-67Business RevenueTTM07/07/2025USD":{"id":78980,"description":null,"headerValues":[],"financialValues":[],"customValues":[],"error":null},"F|^165660-67EBITDATTM07/07/2025USD":{"id":78985,"description":null,"headerValues":[],"financialValues":[],"customValues":[],"error":null},"F|^59321-71EBITDATTM07/07/2025USD":{"id":78990,"description":null,"headerValues":[],"financialValues":[],"customValues":[],"error":null},"F|^433826-47Business RevenueTTM07/07/2025USD":{"id":79014,"description":null,"headerValues":[],"financialValues":[],"customValues":[],"error":null},"F|^433826-47EBITDATTM07/07/2025USD":{"id":78944,"description":null,"headerValues":[],"financialValues":[],"customValues":[],"error":null},"F|^59268-52Business RevenueTTM07/07/2025USD":{"id":78962,"description":null,"headerValues":[],"financialValues":[],"customValues":[],"error":null},"F|^59268-52EBITDATTM07/07/2025USD":{"id":78973,"description":null,"headerValues":[],"financialValues":[],"customValues":[],"error":null},"F|^223522-75Business RevenueTTM07/07/2025USD":{"id":78976,"description":null,"headerValues":[],"financialValues":[],"customValues":[],"error":null},"F|^223522-75EBITDATTM07/07/2025USD":{"id":78969,"description":null,"headerValues":[],"financialValues":[],"customValues":[],"error":null},"F|^59328-91Business RevenueTTM07/07/2025USD":{"r":[[899356341.4890101]],"c":null,"a":["Companies!J136"]},"F|^59322-52Business RevenueTTM07/07/2025USD":{"id":79026,"description":null,"headerValues":[],"financialValues":[],"customValues":[],"error":null},"F|^59322-52EBITDATTM07/07/2025USD":{"id":78982,"description":null,"headerValues":[],"financialValues":[],"customValues":[],"error":null},"F|^62179-57EBITDATTM07/07/2025USD":{"r":[[1849898130.028202]],"c":null,"a":["Companies!K187"]},"F|^721137-97EBITDATTM07/07/2025USD":{"r":[[75906539.372591]],"c":null,"a":["Companies!K163"]},"F|^157075-75EBITDATTM07/07/2025USD":{"id":78965,"description":null,"headerValues":[],"financialValues":[],"customValues":[],"error":null},"F|^235525-24Business RevenueTTM07/07/2025USD":{"r":[[1244753652.252979]],"c":null,"a":["Companies!J142"]},"F|^235525-24EBITDATTM07/07/2025USD":{"r":[[359281430.50983703]],"c":null,"a":["Companies!K142"]},"F|^436487-86Business RevenueTTM07/07/2025USD":{"id":79027,"description":null,"headerValues":[],"financialValues":[],"customValues":[],"error":null},"F|^436487-86EBITDATTM07/07/2025USD":{"id":79023,"description":null,"headerValues":[],"financialValues":[],"customValues":[],"error":null},"F|^99223-66EBITDATTM07/07/2025USD":{"id":78999,"description":null,"headerValues":[],"financialValues":[],"customValues":[],"error":null},"F|^229790-80Business RevenueTTM07/07/2025USD":{"id":79005,"description":null,"headerValues":[],"financialValues":[],"customValues":[],"error":null},"F|^466712-38Business RevenueTTM07/07/2025USD":{"r":[[303329261.451363]],"c":null,"a":["Companies!J153"]},"F|^466712-38EBITDATTM07/07/2025USD":{"r":[[132900427.046612]],"c":null,"a":["Companies!K153"]},"F|^165348-73Business RevenueTTM07/07/2025USD":{"id":78961,"description":null,"headerValues":[],"financialValues":[],"customValues":[],"error":null},"F|^158894-29EBITDATTM07/07/2025USD":{"id":78940,"description":null,"headerValues":[],"financialValues":[],"customValues":[],"error":null},"F|^128463-40EBITDATTM07/07/2025USD":{"id":78933,"description":null,"headerValues":[],"financialValues":[],"customValues":[],"error":null},"F|^14186-08Business RevenueTTM07/07/2025USD":{"id":78971,"description":null,"headerValues":[],"financialValues":[],"customValues":[],"error":null},"F|^165860-02Business RevenueTTM07/07/2025USD":{"id":78981,"description":null,"headerValues":[],"financialValues":[],"customValues":[],"error":null},"F|^165860-02EBITDATTM07/07/2025USD":{"id":78956,"description":null,"headerValues":[],"financialValues":[],"customValues":[],"error":null},"F|^593127-19EBITDATTM07/07/2025USD":{"id":78932,"description":null,"headerValues":[],"financialValues":[],"customValues":[],"error":null},"F|^43072-66Business RevenueTTM07/07/2025USD":{"id":79025,"description":null,"headerValues":[],"financialValues":[],"customValues":[],"error":null},"F|^494510-50Business RevenueTTM07/07/2025USD":{"r":[[1945720569.6822622]],"c":null,"a":["Companies!J160"]},"F|^471201-49Business RevenueTTM07/07/2025USD":{"id":78937,"description":null,"headerValues":[],"financialValues":[],"customValues":[],"error":null},"F|^471201-49EBITDATTM07/07/2025USD":{"id":79000,"description":null,"headerValues":[],"financialValues":[],"customValues":[],"error":null},"F|^59325-22Business RevenueTTM07/07/2025USD":{"id":79017,"description":null,"headerValues":[],"financialValues":[],"customValues":[],"error":null},"F|^59325-22EBITDATTM07/07/2025USD":{"id":79009,"description":null,"headerValues":[],"financialValues":[],"customValues":[],"error":null},"F|^165834-19Business RevenueTTM07/07/2025USD":{"r":[[831505890.018118]],"c":null,"a":["Companies!J138"]},"F|^433738-63Business RevenueTTM07/07/2025USD":{"id":78949,"description":null,"headerValues":[],"financialValues":[],"customValues":[],"error":null},"F|^226881-28Business RevenueTTM07/07/2025USD":{"id":78978,"description":null,"headerValues":[{"simpleDate":null,"value":"PBXLP_LimitReachedError","description":null}],"financialValues":[],"customValues":[],"error":null},"F|^61237-00Business RevenueTTM07/07/2025USD":{"id":78993,"description":null,"headerValues":[{"simpleDate":null,"value":"PBXLP_LimitReachedError","description":null}],"financialValues":[],"customValues":[],"error":null},"F|^61237-00EBITDATTM07/07/2025USD":{"id":78995,"description":null,"headerValues":[{"simpleDate":null,"value":"PBXLP_LimitReachedError","description":null}],"financialValues":[],"customValues":[],"error":null},"F|^226881-28EBITDATTM07/07/2025USD":{"id":78998,"description":null,"headerValues":[{"simpleDate":null,"value":"PBXLP_LimitReachedError","description":null}],"financialValues":[],"customValues":[],"error":null},"F|^55934-02Business RevenueTTM07/07/2025USD":{"id":79019,"description":null,"headerValues":[{"simpleDate":null,"value":"PBXLP_LimitReachedError","description":null}],"financialValues":[],"customValues":[],"error":null},"F|^55934-02EBITDATTM07/07/2025USD":{"id":78934,"description":null,"headerValues":[{"simpleDate":null,"value":"PBXLP_LimitReachedError","description":null}],"financialValues":[],"customValues":[],"error":null},"D|^163970-83Employees CountUSD":{"r":[[7776]],"a":["Companies!I166"]},"D|^119625-22Employees CountUSD":{"id":78986,"description":null,"headerValues":[{"simpleDate":null,"value":"","description":null}],"financialValues":[],"customValues":[],"error":null},"D|^234288-28Employees CountUSD":{"r":[[7400]],"a":["Companies!I141"]},"D|^165834-19Employees CountUSD":{"r":[[906]],"a":["Companies!I138"]},"D|^416652-13Employees CountUSD":{"id":78947,"description":null,"headerValues":[{"simpleDate":null,"value":"","description":null}],"financialValues":[],"customValues":[],"error":null},"D|^60733-81Employees CountUSD":{"r":[[1100]],"a":["Companies!I134"]},"D|^489049-84Employees CountUSD":{"id":78953,"description":null,"headerValues":[{"simpleDate":null,"value":"","description":null}],"financialValues":[],"customValues":[],"error":null},"D|^164619-55Employees CountUSD":{"id":79016,"description":null,"headerValues":[{"simpleDate":null,"value":"","description":null}],"financialValues":[],"customValues":[],"error":null},"D|^165660-67Employees CountUSD":{"r":[[9364]],"a":["Companies!I191"]},"D|^164942-83Employees CountUSD":{"r":[[1257]],"a":["Companies!I170"]},"D|^466712-38Employees CountUSD":{"r":[[3418]],"a":["Companies!I153"]},"D|^267905-53Employees CountUSD":{"r":[[4391]],"a":["Companies!I179"]},"D|^43072-66Employees CountUSD":{"r":[[55303]],"a":["Companies!I181"]},"D|^165348-73Employees CountUSD":{"r":[[2441]],"a":["Companies!I183"]},"D|^59328-91Employees CountUSD":{"r":[[16000]],"a":["Companies!I136"]},"D|^165835-27Employees CountUSD":{"id":78968,"description":null,"headerValues":[{"simpleDate":null,"value":"","description":null}],"financialValues":[],"customValues":[],"error":null},"D|^165664-00Employees CountUSD":{"r":[[927]],"a":["Companies!I177"]},"D|^61237-00Employees CountUSD":{"id":78939,"description":null,"headerValues":[{"simpleDate":null,"value":"PBXLP_LimitReachedError","description":null}],"financialValues":[],"customValues":[],"error":null},"D|^135752-86Employees CountUSD":{"id":78943,"description":null,"headerValues":[{"simpleDate":null,"value":"PBXLP_LimitReachedError","description":null}],"financialValues":[],"customValues":[],"error":null},"D|^14186-08Employees CountUSD":{"id":78951,"description":null,"headerValues":[{"simpleDate":null,"value":"PBXLP_LimitReachedError","description":null}],"financialValues":[],"customValues":[],"error":null},"D|^109231-03Employees CountUSD":{"id":78954,"description":null,"headerValues":[{"simpleDate":null,"value":"PBXLP_LimitReachedError","description":null}],"financialValues":[],"customValues":[],"error":null},"D|^462290-41Employees CountUSD":{"id":78960,"description":null,"headerValues":[{"simpleDate":null,"value":"PBXLP_LimitReachedError","description":null}],"financialValues":[],"customValues":[],"error":null},"D|^54691-84Employees CountUSD":{"id":78979,"description":null,"headerValues":[{"simpleDate":null,"value":"PBXLP_LimitReachedError","description":null}],"financialValues":[],"customValues":[],"error":null},"D|^226881-28Employees CountUSD":{"id":78992,"description":null,"headerValues":[{"simpleDate":null,"value":"PBXLP_LimitReachedError","description":null}],"financialValues":[],"customValues":[],"error":null},"D|^343422-28Employees CountUSD":{"id":78996,"description":null,"headerValues":[{"simpleDate":null,"value":"PBXLP_LimitReachedError","description":null}],"financialValues":[],"customValues":[],"error":null},"D|^182478-97Employees CountUSD":{"id":78997,"description":null,"headerValues":[{"simpleDate":null,"value":"PBXLP_LimitReachedError","description":null}],"financialValues":[],"customValues":[],"error":null},"D|^59322-16Employees CountUSD":{"id":79002,"description":null,"headerValues":[{"simpleDate":null,"value":"PBXLP_LimitReachedError","description":null}],"financialValues":[],"customValues":[],"error":null},"D|^163356-58Employees CountUSD":{"id":79003,"description":null,"headerValues":[{"simpleDate":null,"value":"PBXLP_LimitReachedError","description":null}],"financialValues":[],"customValues":[],"error":null},"D|^63035-38Employees CountUSD":{"id":79004,"description":null,"headerValues":[{"simpleDate":null,"value":"PBXLP_LimitReachedError","description":null}],"financialValues":[],"customValues":[],"error":null},"D|^160984-09Employees CountUSD":{"id":79007,"description":null,"headerValues":[{"simpleDate":null,"value":"PBXLP_LimitReachedError","description":null}],"financialValues":[],"customValues":[],"error":null},"D|^59325-22Employees CountUSD":{"id":79020,"description":null,"headerValues":[{"simpleDate":null,"value":"PBXLP_LimitReachedError","description":null}],"financialValues":[],"customValues":[],"error":null},"D|^223522-75Employees CountUSD":{"id":79021,"description":null,"headerValues":[{"simpleDate":null,"value":"PBXLP_LimitReachedError","description":null}],"financialValues":[],"customValues":[],"error":null},"D|^165038-86Employees CountUSD":{"id":79024,"description":null,"headerValues":[{"simpleDate":null,"value":"PBXLP_LimitReachedError","description":null}],"financialValues":[],"customValues":[],"error":null},"D|^482051-71Employees CountUSD":{"id":79030,"description":null,"headerValues":[{"simpleDate":null,"value":"PBXLP_LimitReachedError","description":null}],"financialValues":[],"customValues":[],"error":null},"D|^59322-61WebsiteUSD":{"r":[["www.bombril.com.br"]],"a":["Companies!E203"]},"D|^169745-86NameUSD":{"r":[["Whirlpool (Brazil)"]],"a":["Companies!B779"]},"D|^170685-91HQ CountryUSD":{"r":[["Brazil"]],"a":["Companies!D600"]},"D|^66328-48HQ CountryUSD":{"r":[["Brazil"]],"a":["Companies!D696"]},"D|^107538-31HQ CountryUSD":{"r":[["Brazil"]],"a":["Companies!D388"]},"D|^99721-45HQ CountryUSD":{"r":[["Brazil"]],"a":["Companies!D365"]},"D|^40426-03HQ CountryUSD":{"r":[["Brazil"]],"a":["Companies!D293"]},"D|^155263-42HQ CountryUSD":{"r":[["Brazil"]],"a":["Companies!D506"]},"D|^61408-00HQ CountryUSD":{"r":[["Brazil"]],"a":["Companies!D280"]},"D|^59321-89HQ CountryUSD":{"r":[["Brazil"]],"a":["Companies!D557"]},"D|^165503-62HQ CountryUSD":{"r":[["Brazil"]],"a":["Companies!D637"]},"D|^42096-79HQ CountryUSD":{"r":[["Brazil"]],"a":["Companies!D301"]},"D|^443189-62HQ CountryUSD":{"r":[["Brazil"]],"a":["Companies!D502"]},"D|^164939-23HQ CountryUSD":{"r":[["Brazil"]],"a":["Companies!D528"]},"D|^165081-52HQ CountryUSD":{"r":[["Brazil"]],"a":["Companies!D618"]},"D|^64398-61HQ CountryUSD":{"r":[["Brazil"]],"a":["Companies!D625"]},"D|^41510-44HQ CountryUSD":{"r":[["Brazil"]],"a":["Companies!D605"]},"D|^59324-77HQ CountryUSD":{"r":[["Brazil"]],"a":["Companies!D483"]},"D|^157723-30HQ CountryUSD":{"r":[["Brazil"]],"a":["Companies!D659"]},"D|^55074-25HQ CountryUSD":{"r":[["Brazil"]],"a":["Companies!D584"]},"D|^41612-23HQ CountryUSD":{"r":[["Brazil"]],"a":["Companies!D358"]},"D|^55598-50HQ CountryUSD":{"r":[["Brazil"]],"a":["Companies!D443"]},"D|^471142-00HQ CountryUSD":{"r":[["Brazil"]],"a":["Companies!D218"]},"D|^154983-61HQ CountryUSD":{"r":[["Brazil"]],"a":["Companies!D740"]},"D|^500628-61HQ CountryUSD":{"r":[["Brazil"]],"a":["Companies!D417"]},"D|^121827-52HQ CountryUSD":{"r":[["Brazil"]],"a":["Companies!D479"]},"D|^165012-13HQ CountryUSD":{"r":[["Brazil"]],"a":["Companies!D256"]},"D|^59324-68HQ CountryUSD":{"r":[["Brazil"]],"a":["Companies!D472"]},"D|^470780-74HQ CountryUSD":{"r":[["Brazil"]],"a":["Companies!D560"]},"D|^164466-55HQ CountryUSD":{"r":[["Brazil"]],"a":["Companies!D556"]},"D|^13259-35HQ CountryUSD":{"r":[["Brazil"]],"a":["Companies!D458"]},"D|^165549-52HQ CountryUSD":{"r":[["Brazil"]],"a":["Companies!D633"]},"D|^25592-68HQ CountryUSD":{"r":[["Brazil"]],"a":["Companies!D630"]},"D|^227822-95HQ CountryUSD":{"r":[["Brazil"]],"a":["Companies!D325"]},"D|^92916-64HQ CountryUSD":{"r":[["Brazil"]],"a":["Companies!D593"]},"D|^59323-87HQ CountryUSD":{"r":[["Brazil"]],"a":["Companies!D539"]},"D|^62633-35HQ CountryUSD":{"id":76133,"description":null,"headerValues":[{"simpleDate":null,"value":"PBXLP_LimitReachedError","description":null}],"financialValues":[],"customValues":[],"error":null},"D|^53513-56HQ CountryUSD":{"id":76134,"description":null,"headerValues":[{"simpleDate":null,"value":"PBXLP_LimitReachedError","description":null}],"financialValues":[],"customValues":[],"error":null},"D|^99520-12HQ CountryUSD":{"id":76135,"description":null,"headerValues":[{"simpleDate":null,"value":"PBXLP_LimitReachedError","description":null}],"financialValues":[],"customValues":[],"error":null},"D|^66018-07HQ CountryUSD":{"id":76137,"description":null,"headerValues":[{"simpleDate":null,"value":"PBXLP_LimitReachedError","description":null}],"financialValues":[],"customValues":[],"error":null},"D|^14781-52HQ CountryUSD":{"id":76139,"description":null,"headerValues":[{"simpleDate":null,"value":"PBXLP_LimitReachedError","description":null}],"financialValues":[],"customValues":[],"error":null},"D|^31316-68HQ CountryUSD":{"id":76140,"description":null,"headerValues":[{"simpleDate":null,"value":"PBXLP_LimitReachedError","description":null}],"financialValues":[],"customValues":[],"error":null},"D|^228570-85HQ CountryUSD":{"id":76141,"description":null,"headerValues":[{"simpleDate":null,"value":"PBXLP_LimitReachedError","description":null}],"financialValues":[],"customValues":[],"error":null},"D|^12770-02HQ CountryUSD":{"id":76144,"description":null,"headerValues":[{"simpleDate":null,"value":"PBXLP_LimitReachedError","description":null}],"financialValues":[],"customValues":[],"error":null},"D|^163337-23HQ CountryUSD":{"id":76147,"description":null,"headerValues":[{"simpleDate":null,"value":"PBXLP_LimitReachedError","description":null}],"financialValues":[],"customValues":[],"error":null},"D|^41523-94HQ CountryUSD":{"id":76148,"description":null,"headerValues":[{"simpleDate":null,"value":"PBXLP_LimitReachedError","description":null}],"financialValues":[],"customValues":[],"error":null},"D|^40770-46HQ CountryUSD":{"id":76149,"description":null,"headerValues":[{"simpleDate":null,"value":"PBXLP_LimitReachedError","description":null}],"financialValues":[],"customValues":[],"error":null},"D|^277225-03HQ CountryUSD":{"id":76150,"description":null,"headerValues":[{"simpleDate":null,"value":"PBXLP_LimitReachedError","description":null}],"financialValues":[],"customValues":[],"error":null},"D|^152498-62HQ CountryUSD":{"id":76154,"description":null,"headerValues":[{"simpleDate":null,"value":"PBXLP_LimitReachedError","description":null}],"financialValues":[],"customValues":[],"error":null},"D|^53945-38HQ CountryUSD":{"id":76155,"description":null,"headerValues":[{"simpleDate":null,"value":"PBXLP_LimitReachedError","description":null}],"financialValues":[],"customValues":[],"error":null},"D|^66174-13HQ CountryUSD":{"id":76156,"description":null,"headerValues":[{"simpleDate":null,"value":"PBXLP_LimitReachedError","description":null}],"financialValues":[],"customValues":[],"error":null},"D|^615834-82HQ CountryUSD":{"id":76157,"description":null,"headerValues":[{"simpleDate":null,"value":"PBXLP_LimitReachedError","description":null}],"financialValues":[],"customValues":[],"error":null},"D|^63749-17HQ CountryUSD":{"id":76158,"description":null,"headerValues":[{"simpleDate":null,"value":"PBXLP_LimitReachedError","description":null}],"financialValues":[],"customValues":[],"error":null},"D|^86989-87HQ CountryUSD":{"id":76160,"description":null,"headerValues":[{"simpleDate":null,"value":"PBXLP_LimitReachedError","description":null}],"financialValues":[],"customValues":[],"error":null},"D|^229563-91HQ CountryUSD":{"id":79925,"description":null,"headerValues":[{"simpleDate":null,"value":"PBXLP_LimitReachedError","description":null}],"financialValues":[],"customValues":[],"error":null},"D|^101643-04HQ CountryUSD":{"id":76163,"description":null,"headerValues":[{"simpleDate":null,"value":"PBXLP_LimitReachedError","description":null}],"financialValues":[],"customValues":[],"error":null},"D|^42490-90HQ CountryUSD":{"id":76164,"description":null,"headerValues":[{"simpleDate":null,"value":"PBXLP_LimitReachedError","description":null}],"financialValues":[],"customValues":[],"error":null},"D|^158092-21HQ CountryUSD":{"id":76166,"description":null,"headerValues":[{"simpleDate":null,"value":"PBXLP_LimitReachedError","description":null}],"financialValues":[],"customValues":[],"error":null},"D|^158444-20HQ CountryUSD":{"id":76167,"description":null,"headerValues":[{"simpleDate":null,"value":"PBXLP_LimitReachedError","description":null}],"financialValues":[],"customValues":[],"error":null},"D|^153204-58HQ CountryUSD":{"id":76169,"description":null,"headerValues":[{"simpleDate":null,"value":"PBXLP_LimitReachedError","description":null}],"financialValues":[],"customValues":[],"error":null},"D|^107188-57HQ CountryUSD":{"id":76172,"description":null,"headerValues":[{"simpleDate":null,"value":"PBXLP_LimitReachedError","description":null}],"financialValues":[],"customValues":[],"error":null},"D|^167940-28HQ CountryUSD":{"id":76173,"description":null,"headerValues":[{"simpleDate":null,"value":"PBXLP_LimitReachedError","description":null}],"financialValues":[],"customValues":[],"error":null},"D|^166013-38HQ CountryUSD":{"id":76175,"description":null,"headerValues":[{"simpleDate":null,"value":"PBXLP_LimitReachedError","description":null}],"financialValues":[],"customValues":[],"error":null},"D|^165718-90HQ CountryUSD":{"id":76176,"description":null,"headerValues":[{"simpleDate":null,"value":"PBXLP_LimitReachedError","description":null}],"financialValues":[],"customValues":[],"error":null},"D|^234634-42HQ CountryUSD":{"id":76179,"description":null,"headerValues":[{"simpleDate":null,"value":"PBXLP_LimitReachedError","description":null}],"financialValues":[],"customValues":[],"error":null},"D|^124137-28HQ CountryUSD":{"id":76180,"description":null,"headerValues":[{"simpleDate":null,"value":"PBXLP_LimitReachedError","description":null}],"financialValues":[],"customValues":[],"error":null},"D|^541366-75HQ CountryUSD":{"id":76182,"description":null,"headerValues":[{"simpleDate":null,"value":"PBXLP_LimitReachedError","description":null}],"financialValues":[],"customValues":[],"error":null},"D|^565157-17HQ CountryUSD":{"id":76184,"description":null,"headerValues":[{"simpleDate":null,"value":"PBXLP_LimitReachedError","description":null}],"financialValues":[],"customValues":[],"error":null},"D|^165144-52HQ CountryUSD":{"id":76185,"description":null,"headerValues":[{"simpleDate":null,"value":"PBXLP_LimitReachedError","description":null}],"financialValues":[],"customValues":[],"error":null},"D|^165719-35HQ CountryUSD":{"id":76187,"description":null,"headerValues":[{"simpleDate":null,"value":"PBXLP_LimitReachedError","description":null}],"financialValues":[],"customValues":[],"error":null},"D|^153127-90HQ CountryUSD":{"id":76190,"description":null,"headerValues":[{"simpleDate":null,"value":"PBXLP_LimitReachedError","description":null}],"financialValues":[],"customValues":[],"error":null},"D|^165551-32HQ CountryUSD":{"id":76191,"description":null,"headerValues":[{"simpleDate":null,"value":"PBXLP_LimitReachedError","description":null}],"financialValues":[],"customValues":[],"error":null},"D|^59052-79HQ CountryUSD":{"id":76192,"description":null,"headerValues":[{"simpleDate":null,"value":"PBXLP_LimitReachedError","description":null}],"financialValues":[],"customValues":[],"error":null},"D|^277909-03HQ CountryUSD":{"id":76193,"description":null,"headerValues":[{"simpleDate":null,"value":"PBXLP_LimitReachedError","description":null}],"financialValues":[],"customValues":[],"error":null},"D|^152764-48HQ CountryUSD":{"id":76195,"description":null,"headerValues":[{"simpleDate":null,"value":"PBXLP_LimitReachedError","description":null}],"financialValues":[],"customValues":[],"error":null},"D|^10926-55HQ CountryUSD":{"id":76196,"description":null,"headerValues":[{"simpleDate":null,"value":"PBXLP_LimitReachedError","description":null}],"financialValues":[],"customValues":[],"error":null},"D|^161515-81HQ CountryUSD":{"id":76197,"description":null,"headerValues":[{"simpleDate":null,"value":"PBXLP_LimitReachedError","description":null}],"financialValues":[],"customValues":[],"error":null},"D|^343509-67HQ CountryUSD":{"id":76198,"description":null,"headerValues":[{"simpleDate":null,"value":"PBXLP_LimitReachedError","description":null}],"financialValues":[],"customValues":[],"error":null},"D|^155263-78HQ CountryUSD":{"id":76199,"description":null,"headerValues":[{"simpleDate":null,"value":"PBXLP_LimitReachedError","description":null}],"financialValues":[],"customValues":[],"error":null},"D|^99423-55HQ CountryUSD":{"id":76200,"description":null,"headerValues":[{"simpleDate":null,"value":"PBXLP_LimitReachedError","description":null}],"financialValues":[],"customValues":[],"error":null},"D|^338690-62NameUSD":{"id":76201,"description":null,"headerValues":[{"simpleDate":null,"value":"PBXLP_LimitReachedError","description":null}],"financialValues":[],"customValues":[],"error":null},"D|^222529-24HQ CountryUSD":{"id":76203,"description":null,"headerValues":[{"simpleDate":null,"value":"PBXLP_LimitReachedError","description":null}],"financialValues":[],"customValues":[],"error":null},"D|^466723-54HQ CountryUSD":{"id":76205,"description":null,"headerValues":[{"simpleDate":null,"value":"PBXLP_LimitReachedError","description":null}],"financialValues":[],"customValues":[],"error":null},"D|^544304-98HQ CountryUSD":{"id":76208,"description":null,"headerValues":[{"simpleDate":null,"value":"PBXLP_LimitReachedError","description":null}],"financialValues":[],"customValues":[],"error":null},"D|^234886-42HQ CountryUSD":{"id":76209,"description":null,"headerValues":[{"simpleDate":null,"value":"PBXLP_LimitReachedError","description":null}],"financialValues":[],"customValues":[],"error":null},"D|^160980-40HQ CountryUSD":{"id":76210,"description":null,"headerValues":[{"simpleDate":null,"value":"PBXLP_LimitReachedError","description":null}],"financialValues":[],"customValues":[],"error":null},"D|^99794-08HQ CountryUSD":{"id":76212,"description":null,"headerValues":[{"simpleDate":null,"value":"PBXLP_LimitReachedError","description":null}],"financialValues":[],"customValues":[],"error":null},"D|^501208-48HQ CountryUSD":{"id":76214,"description":null,"headerValues":[{"simpleDate":null,"value":"PBXLP_LimitReachedError","description":null}],"financialValues":[],"customValues":[],"error":null},"D|^264855-97HQ CountryUSD":{"id":76215,"description":null,"headerValues":[{"simpleDate":null,"value":"PBXLP_LimitReachedError","description":null}],"financialValues":[],"customValues":[],"error":null},"D|^151782-58HQ CountryUSD":{"id":76217,"description":null,"headerValues":[{"simpleDate":null,"value":"PBXLP_LimitReachedError","description":null}],"financialValues":[],"customValues":[],"error":null},"D|^98480-80HQ CountryUSD":{"id":76220,"description":null,"headerValues":[{"simpleDate":null,"value":"PBXLP_LimitReachedError","description":null}],"financialValues":[],"customValues":[],"error":null},"D|^266020-30HQ CountryUSD":{"id":76222,"description":null,"headerValues":[{"simpleDate":null,"value":"PBXLP_LimitReachedError","description":null}],"financialValues":[],"customValues":[],"error":null},"D|^516041-74HQ CountryUSD":{"id":76223,"description":null,"headerValues":[{"simpleDate":null,"value":"PBXLP_LimitReachedError","description":null}],"financialValues":[],"customValues":[],"error":null},"D|^156544-57HQ CountryUSD":{"id":76224,"description":null,"headerValues":[{"simpleDate":null,"value":"PBXLP_LimitReachedError","description":null}],"financialValues":[],"customValues":[],"error":null},"D|^100581-58HQ CountryUSD":{"id":76225,"description":null,"headerValues":[{"simpleDate":null,"value":"PBXLP_LimitReachedError","description":null}],"financialValues":[],"customValues":[],"error":null},"D|^497260-63HQ CountryUSD":{"id":76227,"description":null,"headerValues":[{"simpleDate":null,"value":"PBXLP_LimitReachedError","description":null}],"financialValues":[],"customValues":[],"error":null},"D|^114475-96HQ CountryUSD":{"id":76229,"description":null,"headerValues":[{"simpleDate":null,"value":"PBXLP_LimitReachedError","description":null}],"financialValues":[],"customValues":[],"error":null},"D|^50938-48HQ CountryUSD":{"id":76230,"description":null,"headerValues":[{"simpleDate":null,"value":"PBXLP_LimitReachedError","description":null}],"financialValues":[],"customValues":[],"error":null},"D|^268283-53HQ CountryUSD":{"id":76231,"description":null,"headerValues":[{"simpleDate":null,"value":"PBXLP_LimitReachedError","description":null}],"financialValues":[],"customValues":[],"error":null},"D|^165503-62NameUSD":{"r":[["Refinaria De Petroleos"]],"a":["Companies!B637"]},"D|^165660-76NameUSD":{"r":[["WLM Participações e Comércio de Máquinas e Veículos"]],"a":["Companies!B783"]},"D|^62311-60NameUSD":{"r":[["SLC Agricola"]],"a":["Companies!B670"]},"D|^467250-94NameUSD":{"r":[["Tres Tentos"]],"a":["Companies!B723"]},"D|^164996-02NameUSD":{"r":[["Tegra Incorporadora"]],"a":["Companies!B697"]},"D|^62870-05NameUSD":{"r":[["Valid (IT Services and Consulting)"]],"a":["Companies!B751"]},"D|^165346-48NameUSD":{"r":[["Minasmaquinas"]],"a":["Companies!B544"]},"D|^164968-03NameUSD":{"r":[["Suzano Holding"]],"a":["Companies!B688"]},"D|^58922-29HQ CountryUSD":{"r":[["Brazil"]],"a":["Companies!D352"]},"D|^10495-45HQ CountryUSD":{"r":[["Brazil"]],"a":["Companies!D283"]},"D|^165662-11HQ CountryUSD":{"r":[["Brazil"]],"a":["Companies!D523"]},"D|^13115</t>
  </si>
  <si>
    <t>1-16HQ CountryUSD":{"r":[["Brazil"]],"a":["Companies!D273"]},"D|^165662-20HQ CountryUSD":{"r":[["Brazil"]],"a":["Companies!D465"]},"D|^10046-17HQ CountryUSD":{"r":[["Brazil"]],"a":["Companies!D488"]},"D|^61805-98HQ CountryUSD":{"r":[["Brazil"]],"a":["Companies!D213"]},"D|^399569-77HQ CountryUSD":{"r":[["Brazil"]],"a":["Companies!D565"]},"D|^458071-66HQ CountryUSD":{"r":[["Brazil"]],"a":["Companies!D314"]},"D|^41966-56HQ CountryUSD":{"r":[["Brazil"]],"a":["Companies!D700"]},"D|^150480-19HQ CountryUSD":{"r":[["Brazil"]],"a":["Companies!D781"]},"D|^43308-10HQ CountryUSD":{"r":[["Brazil"]],"a":["Companies!D645"]},"D|^125466-94HQ CountryUSD":{"r":[["Brazil"]],"a":["Companies!D382"]},"D|^58968-01HQ CountryUSD":{"r":[["Brazil"]],"a":["Companies!D749"]},"D|^98052-13HQ CountryUSD":{"r":[["Brazil"]],"a":["Companies!D375"]},"D|^343717-21HQ CountryUSD":{"r":[["Brazil"]],"a":["Companies!D241"]},"D|^60393-25HQ CountryUSD":{"r":[["Brazil"]],"a":["Companies!D284"]},"D|^59324-50HQ CountryUSD":{"r":[["Brazil"]],"a":["Companies!D296"]},"D|^165471-22HQ CountryUSD":{"r":[["Brazil"]],"a":["Companies!D461"]},"D|^43041-97HQ CountryUSD":{"r":[["Brazil"]],"a":["Companies!D306"]},"D|^165566-17HQ CountryUSD":{"r":[["Brazil"]],"a":["Companies!D243"]},"D|^109299-79HQ CountryUSD":{"r":[["Brazil"]],"a":["Companies!D311"]},"D|^165660-85HQ CountryUSD":{"r":[["Brazil"]],"a":["Companies!D269"]},"D|^59320-99HQ CountryUSD":{"r":[["Brazil"]],"a":["Companies!D492"]},"D|^160458-13HQ CountryUSD":{"id":76033,"description":null,"headerValues":[{"simpleDate":null,"value":"PBXLP_LimitReachedError","description":null}],"financialValues":[],"customValues":[],"error":null},"D|^529788-07NameUSD":{"id":76035,"description":null,"headerValues":[{"simpleDate":null,"value":"PBXLP_LimitReachedError","description":null}],"financialValues":[],"customValues":[],"error":null},"D|^517445-74NameUSD":{"id":76036,"description":null,"headerValues":[{"simpleDate":null,"value":"PBXLP_LimitReachedError","description":null}],"financialValues":[],"customValues":[],"error":null},"D|^234524-44HQ CountryUSD":{"id":76039,"description":null,"headerValues":[{"simpleDate":null,"value":"PBXLP_LimitReachedError","description":null}],"financialValues":[],"customValues":[],"error":null},"D|^226272-16HQ CountryUSD":{"id":76041,"description":null,"headerValues":[{"simpleDate":null,"value":"PBXLP_LimitReachedError","description":null}],"financialValues":[],"customValues":[],"error":null},"D|^56904-22HQ CountryUSD":{"id":76044,"description":null,"headerValues":[{"simpleDate":null,"value":"PBXLP_LimitReachedError","description":null}],"financialValues":[],"customValues":[],"error":null},"D|^528343-66HQ CountryUSD":{"id":76045,"description":null,"headerValues":[{"simpleDate":null,"value":"PBXLP_LimitReachedError","description":null}],"financialValues":[],"customValues":[],"error":null},"D|^107186-86HQ CountryUSD":{"id":76048,"description":null,"headerValues":[{"simpleDate":null,"value":"PBXLP_LimitReachedError","description":null}],"financialValues":[],"customValues":[],"error":null},"D|^161725-42HQ CountryUSD":{"id":76049,"description":null,"headerValues":[{"simpleDate":null,"value":"PBXLP_LimitReachedError","description":null}],"financialValues":[],"customValues":[],"error":null},"D|^57093-58HQ CountryUSD":{"id":76051,"description":null,"headerValues":[{"simpleDate":null,"value":"PBXLP_LimitReachedError","description":null}],"financialValues":[],"customValues":[],"error":null},"D|^267332-23NameUSD":{"id":76054,"description":null,"headerValues":[{"simpleDate":null,"value":"PBXLP_LimitReachedError","description":null}],"financialValues":[],"customValues":[],"error":null},"D|^640234-90HQ CountryUSD":{"id":76055,"description":null,"headerValues":[{"simpleDate":null,"value":"PBXLP_LimitReachedError","description":null}],"financialValues":[],"customValues":[],"error":null},"D|^135958-33HQ CountryUSD":{"id":76056,"description":null,"headerValues":[{"simpleDate":null,"value":"PBXLP_LimitReachedError","description":null}],"financialValues":[],"customValues":[],"error":null},"D|^160982-56HQ CountryUSD":{"id":76058,"description":null,"headerValues":[{"simpleDate":null,"value":"PBXLP_LimitReachedError","description":null}],"financialValues":[],"customValues":[],"error":null},"D|^154223-38HQ CountryUSD":{"id":76059,"description":null,"headerValues":[{"simpleDate":null,"value":"PBXLP_LimitReachedError","description":null}],"financialValues":[],"customValues":[],"error":null},"D|^167940-28NameUSD":{"id":76061,"description":null,"headerValues":[{"simpleDate":null,"value":"PBXLP_LimitReachedError","description":null}],"financialValues":[],"customValues":[],"error":null},"D|^169913-08HQ CountryUSD":{"id":76063,"description":null,"headerValues":[{"simpleDate":null,"value":"PBXLP_LimitReachedError","description":null}],"financialValues":[],"customValues":[],"error":null},"D|^164620-18HQ CountryUSD":{"id":76064,"description":null,"headerValues":[{"simpleDate":null,"value":"PBXLP_LimitReachedError","description":null}],"financialValues":[],"customValues":[],"error":null},"D|^50915-35HQ CountryUSD":{"id":76065,"description":null,"headerValues":[{"simpleDate":null,"value":"PBXLP_LimitReachedError","description":null}],"financialValues":[],"customValues":[],"error":null},"D|^158444-20NameUSD":{"id":76066,"description":null,"headerValues":[{"simpleDate":null,"value":"PBXLP_LimitReachedError","description":null}],"financialValues":[],"customValues":[],"error":null},"D|^156765-97HQ CountryUSD":{"id":76067,"description":null,"headerValues":[{"simpleDate":null,"value":"PBXLP_LimitReachedError","description":null}],"financialValues":[],"customValues":[],"error":null},"D|^161724-25HQ CountryUSD":{"id":76069,"description":null,"headerValues":[{"simpleDate":null,"value":"PBXLP_LimitReachedError","description":null}],"financialValues":[],"customValues":[],"error":null},"D|^160040-53HQ CountryUSD":{"id":76070,"description":null,"headerValues":[{"simpleDate":null,"value":"PBXLP_LimitReachedError","description":null}],"financialValues":[],"customValues":[],"error":null},"D|^597571-57HQ CountryUSD":{"id":76071,"description":null,"headerValues":[{"simpleDate":null,"value":"PBXLP_LimitReachedError","description":null}],"financialValues":[],"customValues":[],"error":null},"D|^109468-18HQ CountryUSD":{"id":76072,"description":null,"headerValues":[{"simpleDate":null,"value":"PBXLP_LimitReachedError","description":null}],"financialValues":[],"customValues":[],"error":null},"D|^160596-46HQ CountryUSD":{"id":76073,"description":null,"headerValues":[{"simpleDate":null,"value":"PBXLP_LimitReachedError","description":null}],"financialValues":[],"customValues":[],"error":null},"D|^43567-39HQ CountryUSD":{"id":76074,"description":null,"headerValues":[{"simpleDate":null,"value":"PBXLP_LimitReachedError","description":null}],"financialValues":[],"customValues":[],"error":null},"D|^489504-25HQ CountryUSD":{"id":76076,"description":null,"headerValues":[{"simpleDate":null,"value":"PBXLP_LimitReachedError","description":null}],"financialValues":[],"customValues":[],"error":null},"D|^166608-82HQ CountryUSD":{"id":76077,"description":null,"headerValues":[{"simpleDate":null,"value":"PBXLP_LimitReachedError","description":null}],"financialValues":[],"customValues":[],"error":null},"D|^223386-22HQ CountryUSD":{"id":76078,"description":null,"headerValues":[{"simpleDate":null,"value":"PBXLP_LimitReachedError","description":null}],"financialValues":[],"customValues":[],"error":null},"D|^151601-32NameUSD":{"id":76080,"description":null,"headerValues":[{"simpleDate":null,"value":"PBXLP_LimitReachedError","description":null}],"financialValues":[],"customValues":[],"error":null},"D|^150760-63HQ CountryUSD":{"id":76081,"description":null,"headerValues":[{"simpleDate":null,"value":"PBXLP_LimitReachedError","description":null}],"financialValues":[],"customValues":[],"error":null},"D|^163216-00HQ CountryUSD":{"id":76084,"description":null,"headerValues":[{"simpleDate":null,"value":"PBXLP_LimitReachedError","description":null}],"financialValues":[],"customValues":[],"error":null},"D|^158321-80NameUSD":{"id":76085,"description":null,"headerValues":[{"simpleDate":null,"value":"PBXLP_LimitReachedError","description":null}],"financialValues":[],"customValues":[],"error":null},"D|^182574-10HQ CountryUSD":{"id":76086,"description":null,"headerValues":[{"simpleDate":null,"value":"PBXLP_LimitReachedError","description":null}],"financialValues":[],"customValues":[],"error":null},"D|^99160-39NameUSD":{"id":76087,"description":null,"headerValues":[{"simpleDate":null,"value":"PBXLP_LimitReachedError","description":null}],"financialValues":[],"customValues":[],"error":null},"D|^59322-97HQ CountryUSD":{"id":76088,"description":null,"headerValues":[{"simpleDate":null,"value":"PBXLP_LimitReachedError","description":null}],"financialValues":[],"customValues":[],"error":null},"D|^40726-09HQ CountryUSD":{"id":76089,"description":null,"headerValues":[{"simpleDate":null,"value":"PBXLP_LimitReachedError","description":null}],"financialValues":[],"customValues":[],"error":null},"D|^433236-25HQ CountryUSD":{"id":76090,"description":null,"headerValues":[{"simpleDate":null,"value":"PBXLP_LimitReachedError","description":null}],"financialValues":[],"customValues":[],"error":null},"D|^121795-57HQ CountryUSD":{"id":76092,"description":null,"headerValues":[{"simpleDate":null,"value":"PBXLP_LimitReachedError","description":null}],"financialValues":[],"customValues":[],"error":null},"D|^537157-27HQ CountryUSD":{"id":76096,"description":null,"headerValues":[{"simpleDate":null,"value":"PBXLP_LimitReachedError","description":null}],"financialValues":[],"customValues":[],"error":null},"D|^59323-69HQ CountryUSD":{"id":76097,"description":null,"headerValues":[{"simpleDate":null,"value":"PBXLP_LimitReachedError","description":null}],"financialValues":[],"customValues":[],"error":null},"D|^161419-87HQ CountryUSD":{"id":76099,"description":null,"headerValues":[{"simpleDate":null,"value":"PBXLP_LimitReachedError","description":null}],"financialValues":[],"customValues":[],"error":null},"D|^466180-84HQ CountryUSD":{"id":76100,"description":null,"headerValues":[{"simpleDate":null,"value":"PBXLP_LimitReachedError","description":null}],"financialValues":[],"customValues":[],"error":null},"D|^544643-56HQ CountryUSD":{"id":76102,"description":null,"headerValues":[{"simpleDate":null,"value":"PBXLP_LimitReachedError","description":null}],"financialValues":[],"customValues":[],"error":null},"D|^104338-90HQ CountryUSD":{"id":76104,"description":null,"headerValues":[{"simpleDate":null,"value":"PBXLP_LimitReachedError","description":null}],"financialValues":[],"customValues":[],"error":null},"D|^163270-90HQ CountryUSD":{"id":76108,"description":null,"headerValues":[{"simpleDate":null,"value":"PBXLP_LimitReachedError","description":null}],"financialValues":[],"customValues":[],"error":null},"D|^59323-78HQ CountryUSD":{"id":76109,"description":null,"headerValues":[{"simpleDate":null,"value":"PBXLP_LimitReachedError","description":null}],"financialValues":[],"customValues":[],"error":null},"D|^13303-81HQ CountryUSD":{"id":76110,"description":null,"headerValues":[{"simpleDate":null,"value":"PBXLP_LimitReachedError","description":null}],"financialValues":[],"customValues":[],"error":null},"D|^338690-62HQ CountryUSD":{"id":76111,"description":null,"headerValues":[{"simpleDate":null,"value":"PBXLP_LimitReachedError","description":null}],"financialValues":[],"customValues":[],"error":null},"D|^153231-31HQ CountryUSD":{"id":76112,"description":null,"headerValues":[{"simpleDate":null,"value":"PBXLP_LimitReachedError","description":null}],"financialValues":[],"customValues":[],"error":null},"D|^97575-31HQ CountryUSD":{"id":76113,"description":null,"headerValues":[{"simpleDate":null,"value":"PBXLP_LimitReachedError","description":null}],"financialValues":[],"customValues":[],"error":null},"D|^125589-61HQ CountryUSD":{"id":76114,"description":null,"headerValues":[{"simpleDate":null,"value":"PBXLP_LimitReachedError","description":null}],"financialValues":[],"customValues":[],"error":null},"D|^163136-35HQ CountryUSD":{"id":76115,"description":null,"headerValues":[{"simpleDate":null,"value":"PBXLP_LimitReachedError","description":null}],"financialValues":[],"customValues":[],"error":null},"D|^13196-71NameUSD":{"id":76116,"description":null,"headerValues":[{"simpleDate":null,"value":"PBXLP_LimitReachedError","description":null}],"financialValues":[],"customValues":[],"error":null},"D|^232224-49NameUSD":{"id":76117,"description":null,"headerValues":[{"simpleDate":null,"value":"PBXLP_LimitReachedError","description":null}],"financialValues":[],"customValues":[],"error":null},"D|^315183-07HQ CountryUSD":{"id":76118,"description":null,"headerValues":[{"simpleDate":null,"value":"PBXLP_LimitReachedError","description":null}],"financialValues":[],"customValues":[],"error":null},"D|^163975-60HQ CountryUSD":{"id":76119,"description":null,"headerValues":[{"simpleDate":null,"value":"PBXLP_LimitReachedError","description":null}],"financialValues":[],"customValues":[],"error":null},"D|^465543-19HQ CountryUSD":{"id":76120,"description":null,"headerValues":[{"simpleDate":null,"value":"PBXLP_LimitReachedError","description":null}],"financialValues":[],"customValues":[],"error":null},"D|^152821-45HQ CountryUSD":{"id":76121,"description":null,"headerValues":[{"simpleDate":null,"value":"PBXLP_LimitReachedError","description":null}],"financialValues":[],"customValues":[],"error":null},"D|^62020-81HQ CountryUSD":{"id":76122,"description":null,"headerValues":[{"simpleDate":null,"value":"PBXLP_LimitReachedError","description":null}],"financialValues":[],"customValues":[],"error":null},"D|^54240-13HQ CountryUSD":{"id":76123,"description":null,"headerValues":[{"simpleDate":null,"value":"PBXLP_LimitReachedError","description":null}],"financialValues":[],"customValues":[],"error":null},"D|^277909-03NameUSD":{"id":76126,"description":null,"headerValues":[{"simpleDate":null,"value":"PBXLP_LimitReachedError","description":null}],"financialValues":[],"customValues":[],"error":null},"D|^231229-00HQ CountryUSD":{"id":76127,"description":null,"headerValues":[{"simpleDate":null,"value":"PBXLP_LimitReachedError","description":null}],"financialValues":[],"customValues":[],"error":null},"D|^42012-55HQ CountryUSD":{"id":76128,"description":null,"headerValues":[{"simpleDate":null,"value":"PBXLP_LimitReachedError","description":null}],"financialValues":[],"customValues":[],"error":null},"D|^61183-99HQ CountryUSD":{"id":76129,"description":null,"headerValues":[{"simpleDate":null,"value":"PBXLP_LimitReachedError","description":null}],"financialValues":[],"customValues":[],"error":null},"D|^165833-83HQ CountryUSD":{"id":76130,"description":null,"headerValues":[{"simpleDate":null,"value":"PBXLP_LimitReachedError","description":null}],"financialValues":[],"customValues":[],"error":null},"D|^483987-52WebsiteUSD":{"r":[["www.commcor.com.br"]],"a":["Companies!E272"]},"D|^55598-50WebsiteUSD":{"r":[["ri.gruposbf.com.br"]],"a":["Companies!E443"]},"D|^165660-49WebsiteUSD":{"r":[["www.plascar.com.br"]],"a":["Companies!E612"]},"D|^13259-35WebsiteUSD":{"r":[["www.hypera.com.br"]],"a":["Companies!E458"]},"D|^459723-88WebsiteUSD":{"r":[["www.intelbras.com"]],"a":["Companies!E469"]},"D|^159628-42WebsiteUSD":{"r":[["www.helbor.com.br"]],"a":["Companies!E451"]},"D|^500628-61WebsiteUSD":{"r":[["www.granjafaria.com.br"]],"a":["Companies!E417"]},"D|^89723-62WebsiteUSD":{"r":[["www.ciandt.com"]],"a":["Companies!E254"]},"D|^124958-35WebsiteUSD":{"r":[["www.eurofarma.com"]],"a":["Companies!E376"]},"D|^57080-35WebsiteUSD":{"r":[["www.mills.com.br"]],"a":["Companies!E543"]},"D|^52631-02WebsiteUSD":{"r":[["www.eletrobras.com"]],"a":["Companies!E351"]},"D|^165123-91WebsiteUSD":{"id":76865,"description":null,"headerValues":[{"simpleDate":null,"value":"","description":null}],"financialValues":[],"customValues":[],"error":null},"D|^165660-76WebsiteUSD":{"r":[["www.wlm.com.br"]],"a":["Companies!E783"]},"D|^458086-15WebsiteUSD":{"r":[["ri.simpar.com.br"]],"a":["Companies!E665"]},"D|^165498-58WebsiteUSD":{"r":[["www.dexxos.com.br"]],"a":["Companies!E326"]},"D|^170583-22WebsiteUSD":{"id":76881,"description":null,"headerValues":[{"simpleDate":null,"value":"","description":null}],"financialValues":[],"customValues":[],"error":null},"D|^61805-98WebsiteUSD":{"r":[["www.brasvending.com.br"]],"a":["Companies!E213"]},"D|^161656-30WebsiteUSD":{"id":76886,"description":null,"headerValues":[{"simpleDate":null,"value":"","description":null}],"financialValues":[],"customValues":[],"error":null},"D|^157816-72WebsiteUSD":{"r":[["www.stoneco.com.br"]],"a":["Companies!E679"]},"D|^165667-51WebsiteUSD":{"r":[["www.cemat.com.br"]],"a":["Companies!E366"]},"D|^181473-94WebsiteUSD":{"r":[["www.ri.movida.com.br"]],"a":["Companies!E554"]},"D|^154222-84WebsiteUSD":{"r":[["www.elektro.com.br"]],"a":["Companies!E350"]},"D|^150480-19WebsiteUSD":{"r":[["www.wilsonsons.com.br"]],"a":["Companies!E781"]},"D|^59321-62WebsiteUSD":{"r":[["www.localizaco.com"]],"a":["Companies!E508"]},"D|^700627-78WebsiteUSD":{"id":76906,"description":null,"headerValues":[{"simpleDate":null,"value":"","description":null}],"financialValues":[],"customValues":[],"error":null},"D|^165458-17WebsiteUSD":{"id":76908,"description":null,"headerValues":[{"simpleDate":null,"value":"","description":null}],"financialValues":[],"customValues":[],"error":null},"D|^443189-62WebsiteUSD":{"r":[["www.lavvi.com.br"]],"a":["Companies!E502"]},"D|^157723-30WebsiteUSD":{"r":[["www.assai.com.br"]],"a":["Companies!E659"]},"D|^109299-79WebsiteUSD":{"r":[["www.cruzeirodosul.edu.br"]],"a":["Companies!E311"]},"D|^59323-87WebsiteUSD":{"r":[["www.metalfrio.com.br"]],"a":["Companies!E539"]},"D|^443161-27Employees CountUSD":{"r":[[4200]],"a":["Companies!I319"]},"D|^59325-04Employees CountUSD":{"r":[[1500]],"a":["Companies!I374"]},"D|^165081-52Employees CountUSD":{"r":[[13700]],"a":["Companies!I618"]},"D|^186770-89Employees CountUSD":{"r":[[1554]],"a":["Companies!I201"]},"D|^164452-78Employees CountUSD":{"id":76873,"description":null,"headerValues":[{"simpleDate":null,"value":"","description":null}],"financialValues":[],"customValues":[],"error":null},"D|^157704-49Employees CountUSD":{"id":76878,"description":null,"headerValues":[{"simpleDate":null,"value":"","description":null}],"financialValues":[],"customValues":[],"error":null},"D|^10495-45Employees CountUSD":{"r":[[742]],"a":["Companies!I283"]},"D|^52102-36Employees CountUSD":{"r":[[2478]],"a":["Companies!I315"]},"D|^14781-52Employees CountUSD":{"id":76916,"description":null,"headerValues":[{"simpleDate":null,"value":"","description":null}],"financialValues":[],"customValues":[],"error":null},"D|^59321-35Employees CountUSD":{"r":[[1636]],"a":["Companies!I474"]},"D|^165660-76HQ CountryUSD":{"r":[["Brazil"]],"a":["Companies!D783"]},"D|^155873-80HQ CountryUSD":{"r":[["Brazil"]],"a":["Companies!D762"]},"D|^153204-58WebsiteUSD":{"id":76833,"description":null,"headerValues":[{"simpleDate":null,"value":"PBXLP_LimitReachedError","description":null}],"financialValues":[],"customValues":[],"error":null},"D|^482696-29WebsiteUSD":{"id":76841,"description":null,"headerValues":[{"simpleDate":null,"value":"PBXLP_LimitReachedError","description":null}],"financialValues":[],"customValues":[],"error":null},"D|^124907-14HQ CountryUSD":{"id":76843,"description":null,"headerValues":[{"simpleDate":null,"value":"PBXLP_LimitReachedError","description":null}],"financialValues":[],"customValues":[],"error":null},"D|^163125-37WebsiteUSD":{"id":76844,"description":null,"headerValues":[{"simpleDate":null,"value":"PBXLP_LimitReachedError","description":null}],"financialValues":[],"customValues":[],"error":null},"D|^91718-56WebsiteUSD":{"id":76845,"description":null,"headerValues":[{"simpleDate":null,"value":"PBXLP_LimitReachedError","description":null}],"financialValues":[],"customValues":[],"error":null},"D|^161515-81WebsiteUSD":{"id":76846,"description":null,"headerValues":[{"simpleDate":null,"value":"PBXLP_LimitReachedError","description":null}],"financialValues":[],"customValues":[],"error":null},"D|^61647-40Employees CountUSD":{"id":76847,"description":null,"headerValues":[{"simpleDate":null,"value":"PBXLP_LimitReachedError","description":null}],"financialValues":[],"customValues":[],"error":null},"D|^161509-69WebsiteUSD":{"id":76848,"description":null,"headerValues":[{"simpleDate":null,"value":"PBXLP_LimitReachedError","description":null}],"financialValues":[],"customValues":[],"error":null},"D|^61450-84WebsiteUSD":{"id":76849,"description":null,"headerValues":[{"simpleDate":null,"value":"PBXLP_LimitReachedError","description":null}],"financialValues":[],"customValues":[],"error":null},"D|^99520-12WebsiteUSD":{"id":76850,"description":null,"headerValues":[{"simpleDate":null,"value":"PBXLP_LimitReachedError","description":null}],"financialValues":[],"customValues":[],"error":null},"D|^168681-88WebsiteUSD":{"id":76852,"description":null,"headerValues":[{"simpleDate":null,"value":"PBXLP_LimitReachedError","description":null}],"financialValues":[],"customValues":[],"error":null},"D|^62160-94WebsiteUSD":{"id":76853,"description":null,"headerValues":[{"simpleDate":null,"value":"PBXLP_LimitReachedError","description":null}],"financialValues":[],"customValues":[],"error":null},"D|^124083-28WebsiteUSD":{"id":76857,"description":null,"headerValues":[{"simpleDate":null,"value":"PBXLP_LimitReachedError","description":null}],"financialValues":[],"customValues":[],"error":null},"D|^168301-72WebsiteUSD":{"id":76858,"description":null,"headerValues":[{"simpleDate":null,"value":"PBXLP_LimitReachedError","description":null}],"financialValues":[],"customValues":[],"error":null},"D|^125488-45WebsiteUSD":{"id":76859,"description":null,"headerValues":[{"simpleDate":null,"value":"PBXLP_LimitReachedError","description":null}],"financialValues":[],"customValues":[],"error":null},"D|^233674-66WebsiteUSD":{"id":76860,"description":null,"headerValues":[{"simpleDate":null,"value":"PBXLP_LimitReachedError","description":null}],"financialValues":[],"customValues":[],"error":null},"D|^14781-52WebsiteUSD":{"id":76861,"description":null,"headerValues":[{"simpleDate":null,"value":"PBXLP_LimitReachedError","description":null}],"financialValues":[],"customValues":[],"error":null},"D|^152764-48WebsiteUSD":{"id":76863,"description":null,"headerValues":[{"simpleDate":null,"value":"PBXLP_LimitReachedError","description":null}],"financialValues":[],"customValues":[],"error":null},"D|^222460-66WebsiteUSD":{"id":76868,"description":null,"headerValues":[{"simpleDate":null,"value":"PBXLP_LimitReachedError","description":null}],"financialValues":[],"customValues":[],"error":null},"D|^541366-75WebsiteUSD":{"id":76870,"description":null,"headerValues":[{"simpleDate":null,"value":"PBXLP_LimitReachedError","description":null}],"financialValues":[],"customValues":[],"error":null},"D|^442222-03WebsiteUSD":{"id":76871,"description":null,"headerValues":[{"simpleDate":null,"value":"PBXLP_LimitReachedError","description":null}],"financialValues":[],"customValues":[],"error":null},"D|^233677-18WebsiteUSD":{"id":76872,"description":null,"headerValues":[{"simpleDate":null,"value":"PBXLP_LimitReachedError","description":null}],"financialValues":[],"customValues":[],"error":null},"D|^66174-13WebsiteUSD":{"id":76874,"description":null,"headerValues":[{"simpleDate":null,"value":"PBXLP_LimitReachedError","description":null}],"financialValues":[],"customValues":[],"error":null},"D|^10926-55WebsiteUSD":{"id":76875,"description":null,"headerValues":[{"simpleDate":null,"value":"PBXLP_LimitReachedError","description":null}],"financialValues":[],"customValues":[],"error":null},"D|^151586-02WebsiteUSD":{"id":76876,"description":null,"headerValues":[{"simpleDate":null,"value":"PBXLP_LimitReachedError","description":null}],"financialValues":[],"customValues":[],"error":null},"D|^156547-63HQ CountryUSD":{"id":76877,"description":null,"headerValues":[{"simpleDate":null,"value":"PBXLP_LimitReachedError","description":null}],"financialValues":[],"customValues":[],"error":null},"D|^63866-08Employees CountUSD":{"id":76879,"description":null,"headerValues":[{"simpleDate":null,"value":"PBXLP_LimitReachedError","description":null}],"financialValues":[],"customValues":[],"error":null},"D|^41966-65WebsiteUSD":{"id":76880,"description":null,"headerValues":[{"simpleDate":null,"value":"PBXLP_LimitReachedError","description":null}],"financialValues":[],"customValues":[],"error":null},"D|^152826-49WebsiteUSD":{"id":76883,"description":null,"headerValues":[{"simpleDate":null,"value":"PBXLP_LimitReachedError","description":null}],"financialValues":[],"customValues":[],"error":null},"D|^150760-63WebsiteUSD":{"id":76884,"description":null,"headerValues":[{"simpleDate":null,"value":"PBXLP_LimitReachedError","description":null}],"financialValues":[],"customValues":[],"error":null},"D|^149806-45WebsiteUSD":{"id":76887,"description":null,"headerValues":[{"simpleDate":null,"value":"PBXLP_LimitReachedError","description":null}],"financialValues":[],"customValues":[],"error":null},"D|^277225-03WebsiteUSD":{"id":76888,"description":null,"headerValues":[{"simpleDate":null,"value":"PBXLP_LimitReachedError","description":null}],"financialValues":[],"customValues":[],"error":null},"D|^66018-07WebsiteUSD":{"id":76889,"description":null,"headerValues":[{"simpleDate":null,"value":"PBXLP_LimitReachedError","description":null}],"financialValues":[],"customValues":[],"error":null},"D|^342018-73HQ CountryUSD":{"id":76891,"description":null,"headerValues":[{"simpleDate":null,"value":"PBXLP_LimitReachedError","description":null}],"financialValues":[],"customValues":[],"error":null},"D|^166013-38Employees CountUSD":{"id":76892,"description":null,"headerValues":[{"simpleDate":null,"value":"PBXLP_LimitReachedError","description":null}],"financialValues":[],"customValues":[],"error":null},"D|^497945-26WebsiteUSD":{"id":76893,"description":null,"headerValues":[{"simpleDate":null,"value":"PBXLP_LimitReachedError","description":null}],"financialValues":[],"customValues":[],"error":null},"D|^59052-97WebsiteUSD":{"id":76896,"description":null,"headerValues":[{"simpleDate":null,"value":"PBXLP_LimitReachedError","description":null}],"financialValues":[],"customValues":[],"error":null},"D|^537157-27WebsiteUSD":{"id":76898,"description":null,"headerValues":[{"simpleDate":null,"value":"PBXLP_LimitReachedError","description":null}],"financialValues":[],"customValues":[],"error":null},"D|^54744-04Employees CountUSD":{"id":76899,"description":null,"headerValues":[{"simpleDate":null,"value":"PBXLP_LimitReachedError","description":null}],"financialValues":[],"customValues":[],"error":null},"D|^165718-90WebsiteUSD":{"id":76900,"description":null,"headerValues":[{"simpleDate":null,"value":"PBXLP_LimitReachedError","description":null}],"financialValues":[],"customValues":[],"error":null},"D|^509346-82Employees CountUSD":{"id":76902,"description":null,"headerValues":[{"simpleDate":null,"value":"PBXLP_LimitReachedError","description":null}],"financialValues":[],"customValues":[],"error":null},"D|^154223-38Employees CountUSD":{"id":76907,"description":null,"headerValues":[{"simpleDate":null,"value":"PBXLP_LimitReachedError","description":null}],"financialValues":[],"customValues":[],"error":null},"D|^600473-71WebsiteUSD":{"id":76909,"description":null,"headerValues":[{"simpleDate":null,"value":"PBXLP_LimitReachedError","description":null}],"financialValues":[],"customValues":[],"error":null},"D|^226315-45Employees CountUSD":{"id":76910,"description":null,"headerValues":[{"simpleDate":null,"value":"PBXLP_LimitReachedError","description":null}],"financialValues":[],"customValues":[],"error":null},"D|^114475-96WebsiteUSD":{"id":76912,"description":null,"headerValues":[{"simpleDate":null,"value":"PBXLP_LimitReachedError","description":null}],"financialValues":[],"customValues":[],"error":null},"D|^121967-83WebsiteUSD":{"id":76914,"description":null,"headerValues":[{"simpleDate":null,"value":"PBXLP_LimitReachedError","description":null}],"financialValues":[],"customValues":[],"error":null},"D|^541366-75Employees CountUSD":{"id":76915,"description":null,"headerValues":[{"simpleDate":null,"value":"PBXLP_LimitReachedError","description":null}],"financialValues":[],"customValues":[],"error":null},"D|^158945-68HQ CountryUSD":{"id":76918,"description":null,"headerValues":[{"simpleDate":null,"value":"PBXLP_LimitReachedError","description":null}],"financialValues":[],"customValues":[],"error":null},"D|^268283-53Employees CountUSD":{"id":76919,"description":null,"headerValues":[{"simpleDate":null,"value":"PBXLP_LimitReachedError","description":null}],"financialValues":[],"customValues":[],"error":null},"D|^501803-11WebsiteUSD":{"id":76920,"description":null,"headerValues":[{"simpleDate":null,"value":"PBXLP_LimitReachedError","description":null}],"financialValues":[],"customValues":[],"error":null},"D|^233816-50Employees CountUSD":{"id":79859,"description":null,"headerValues":[{"simpleDate":null,"value":"PBXLP_LimitReachedError","description":null}],"financialValues":[],"customValues":[],"error":null},"D|^166331-44WebsiteUSD":{"id":76922,"description":null,"headerValues":[{"simpleDate":null,"value":"PBXLP_LimitReachedError","description":null}],"financialValues":[],"customValues":[],"error":null},"D|^170892-37WebsiteUSD":{"id":76923,"description":null,"headerValues":[{"simpleDate":null,"value":"PBXLP_LimitReachedError","description":null}],"financialValues":[],"customValues":[],"error":null},"D|^50913-10WebsiteUSD":{"id":76924,"description":null,"headerValues":[{"simpleDate":null,"value":"PBXLP_LimitReachedError","description":null}],"financialValues":[],"customValues":[],"error":null},"D|^529788-07Employees CountUSD":{"id":76928,"description":null,"headerValues":[{"simpleDate":null,"value":"PBXLP_LimitReachedError","description":null}],"financialValues":[],"customValues":[],"error":null},"D|^62160-94Employees CountUSD":{"id":76929,"description":null,"headerValues":[{"simpleDate":null,"value":"PBXLP_LimitReachedError","description":null}],"financialValues":[],"customValues":[],"error":null},"D|^465278-50Employees CountUSD":{"id":76930,"description":null,"headerValues":[{"simpleDate":null,"value":"PBXLP_LimitReachedError","description":null}],"financialValues":[],"customValues":[],"error":null},"D|^160458-13Employees CountUSD":{"id":76931,"description":null,"headerValues":[{"simpleDate":null,"value":"PBXLP_LimitReachedError","description":null}],"financialValues":[],"customValues":[],"error":null},"F|^55813-33EBITDATTM07/07/2025USD":{"id":78451,"description":null,"headerValues":[],"financialValues":[],"customValues":[],"error":null},"F|^61650-10EBITDATTM07/07/2025USD":{"r":[[3212603930.114]],"c":null,"a":["Companies!K477"]},"F|^41395-33EBITDATTM07/07/2025USD":{"id":78468,"description":null,"headerValues":[],"financialValues":[],"customValues":[],"error":null},"F|^154773-82EBITDATTM07/07/2025USD":{"id":78522,"description":null,"headerValues":[],"financialValues":[],"customValues":[],"error":null},"F|^62039-80EBITDATTM07/07/2025USD":{"r":[[83906703.245348]],"c":null,"a":["Companies!K372"]},"F|^42357-52EBITDATTM07/07/2025USD":{"id":78475,"description":null,"headerValues":[],"financialValues":[],"customValues":[],"error":null},"F|^521360-65EBITDATTM07/07/2025USD":{"id":78496,"description":null,"headerValues":[],"financialValues":[],"customValues":[],"error":null},"F|^58968-01Business RevenueTTM07/07/2025USD":{"r":[[37743000000]],"c":null,"a":["Companies!J749"]},"F|^458086-15EBITDATTM07/07/2025USD":{"r":[[1983995936.840983]],"c":null,"a":["Companies!K665"]},"F|^528343-66EBITDATTM07/07/2025USD":{"id":78450,"description":null,"headerValues":[],"financialValues":[],"customValues":[],"error":null},"F|^169745-86EBITDATTM07/07/2025USD":{"r":[[177111755.86332]],"c":null,"a":["Companies!K779"]},"F|^14781-52EBITDATTM07/07/2025USD":{"id":78448,"description":null,"headerValues":[],"financialValues":[],"customValues":[],"error":null},"F|^470960-11EBITDATTM07/07/2025USD":{"r":[[981978929.292728]],"c":null,"a":["Companies!K285"]},"F|^151782-58EBITDATTM07/07/2025USD":{"id":78456,"description":null,"headerValues":[],"financialValues":[],"customValues":[],"error":null},"F|^164626-39EBITDATTM07/07/2025USD":{"id":78440,"description":null,"headerValues":[],"financialValues":[],"customValues":[],"error":null},"F|^528834-97EBITDATTM07/07/2025USD":{"id":78458,"description":null,"headerValues":[],"financialValues":[],"customValues":[],"error":null},"F|^51001-84EBITDATTM07/07/2025USD":{"r":[[36334767.734033]],"c":null,"a":["Companies!K509"]},"F</t>
  </si>
  <si>
    <t>|^84640-15EBITDATTM07/07/2025USD":{"id":78433,"description":null,"headerValues":[],"financialValues":[],"customValues":[],"error":null},"F|^60112-81EBITDATTM07/07/2025USD":{"id":78498,"description":null,"headerValues":[],"financialValues":[],"customValues":[],"error":null},"F|^597106-09EBITDATTM07/07/2025USD":{"id":78485,"description":null,"headerValues":[],"financialValues":[],"customValues":[],"error":null},"F|^14532-94EBITDATTM07/07/2025USD":{"r":[[20979347.341382]],"c":null,"a":["Companies!K512"]},"F|^454909-87EBITDATTM07/07/2025USD":{"id":78504,"description":null,"headerValues":[],"financialValues":[],"customValues":[],"error":null},"F|^12444-13EBITDATTM07/07/2025USD":{"r":[[290473146.46681094]],"c":null,"a":["Companies!K787"]},"F|^226313-74EBITDATTM07/07/2025USD":{"id":78516,"description":null,"headerValues":[],"financialValues":[],"customValues":[],"error":null},"F|^104338-90EBITDATTM07/07/2025USD":{"id":78528,"description":null,"headerValues":[],"financialValues":[],"customValues":[],"error":null},"F|^107538-31EBITDATTM07/07/2025USD":{"r":[[-75347299.083171]],"c":null,"a":["Companies!K388"]},"F|^165503-62EBITDATTM07/07/2025USD":{"r":[[-166808574.678548]],"c":null,"a":["Companies!K637"]},"F|^97964-83EBITDATTM07/07/2025USD":{"r":[[35431968.680826]],"c":null,"a":["Companies!K377"]},"F|^155263-42EBITDATTM07/07/2025USD":{"r":[[582256767.471696]],"c":null,"a":["Companies!K506"]},"F|^155263-78EBITDATTM07/07/2025USD":{"id":78463,"description":null,"headerValues":[],"financialValues":[],"customValues":[],"error":null},"F|^443189-62EBITDATTM07/07/2025USD":{"r":[[86186052.67974201]],"c":null,"a":["Companies!K502"]},"F|^59324-41EBITDATTM07/07/2025USD":{"r":[[216215831.642]],"c":null,"a":["Companies!K429"]},"F|^497945-26EBITDATTM07/07/2025USD":{"id":78478,"description":null,"headerValues":[],"financialValues":[],"customValues":[],"error":null},"F|^160581-61EBITDATTM07/07/2025USD":{"id":78465,"description":null,"headerValues":[],"financialValues":[],"customValues":[],"error":null},"F|^506872-36EBITDATTM07/07/2025USD":{"id":78474,"description":null,"headerValues":[],"financialValues":[],"customValues":[],"error":null},"F|^66328-48Business RevenueTTM07/07/2025USD":{"r":[[426035486.050261]],"c":null,"a":["Companies!J696"]},"F|^442690-21EBITDATTM07/07/2025USD":{"id":78457,"description":null,"headerValues":[],"financialValues":[],"customValues":[],"error":null},"F|^470615-23EBITDATTM07/07/2025USD":{"id":78438,"description":null,"headerValues":[],"financialValues":[],"customValues":[],"error":null},"F|^59324-86EBITDATTM07/07/2025USD":{"r":[[2726246542.36166]],"c":null,"a":["Companies!K586"]},"F|^59325-40EBITDATTM07/07/2025USD":{"r":[[1607998920.9415839]],"c":null,"a":["Companies!K777"]},"F|^182488-69EBITDATTM07/07/2025USD":{"r":[[98435919.701684]],"c":null,"a":["Companies!K642"]},"F|^54251-83EBITDATTM07/07/2025USD":{"id":78507,"description":null,"headerValues":[],"financialValues":[],"customValues":[],"error":null},"F|^53381-53EBITDATTM07/07/2025USD":{"r":[[1178295958.445547]],"c":null,"a":["Companies!K551"]},"F|^167415-13EBITDATTM07/07/2025USD":{"id":78510,"description":null,"headerValues":[],"financialValues":[],"customValues":[],"error":null},"F|^496359-10EBITDATTM07/07/2025USD":{"id":78531,"description":null,"headerValues":[],"financialValues":[],"customValues":[],"error":null},"F|^86989-87Business RevenueTTM07/07/2025USD":{"id":78514,"description":null,"headerValues":[],"financialValues":[],"customValues":[],"error":null},"F|^155352-16Business RevenueTTM07/07/2025USD":{"r":[[1078935522.501892]],"c":null,"a":["Companies!J672"]},"F|^165081-52EBITDATTM07/07/2025USD":{"r":[[844288448.875431]],"c":null,"a":["Companies!K618"]},"F|^159242-95EBITDATTM07/07/2025USD":{"id":78484,"description":null,"headerValues":[],"financialValues":[],"customValues":[],"error":null},"F|^163288-27Business RevenueTTM07/07/2025USD":{"id":78439,"description":null,"headerValues":[],"financialValues":[],"customValues":[],"error":null},"F|^544304-98EBITDATTM07/07/2025USD":{"id":78503,"description":null,"headerValues":[],"financialValues":[],"customValues":[],"error":null},"F|^489786-85EBITDATTM07/07/2025USD":{"id":78519,"description":null,"headerValues":[],"financialValues":[],"customValues":[],"error":null},"F|^158444-20EBITDATTM07/07/2025USD":{"id":78469,"description":null,"headerValues":[],"financialValues":[],"customValues":[],"error":null},"F|^640234-90EBITDATTM07/07/2025USD":{"id":78500,"description":null,"headerValues":[],"financialValues":[],"customValues":[],"error":null},"F|^62311-60EBITDATTM07/07/2025USD":{"r":[[442112219.555062]],"c":null,"a":["Companies!K670"]},"F|^160596-46EBITDATTM07/07/2025USD":{"id":78435,"description":null,"headerValues":[],"financialValues":[],"customValues":[],"error":null},"F|^59321-44EBITDATTM07/07/2025USD":{"r":[[24438266.341645]],"c":null,"a":["Companies!K694"]},"F|^41514-76EBITDATTM07/07/2025USD":{"id":78518,"description":null,"headerValues":[],"financialValues":[],"customValues":[],"error":null},"F|^150480-19Business RevenueTTM07/07/2025USD":{"r":[[600044883.123324]],"c":null,"a":["Companies!J781"]},"F|^553099-51EBITDATTM07/07/2025USD":{"id":78470,"description":null,"headerValues":[],"financialValues":[],"customValues":[],"error":null},"F|^151586-02Business RevenueTTM07/07/2025USD":{"id":78490,"description":null,"headerValues":[],"financialValues":[],"customValues":[],"error":null},"F|^47657-89EBITDATTM07/07/2025USD":{"r":[[2015872455.23592]],"c":null,"a":["Companies!K217"]},"F|^165501-37Business RevenueTTM07/07/2025USD":{"id":78446,"description":null,"headerValues":[],"financialValues":[],"customValues":[],"error":null},"F|^59322-43EBITDATTM07/07/2025USD":{"r":[[1790114274.4771862]],"c":null,"a":["Companies!K622"]},"F|^163125-37EBITDATTM07/07/2025USD":{"id":78460,"description":null,"headerValues":[],"financialValues":[],"customValues":[],"error":null},"F|^233198-56EBITDATTM07/07/2025USD":{"r":[[3464841.7561559975]],"c":null,"a":["Companies!K501"]},"F|^498292-39EBITDATTM07/07/2025USD":{"id":78480,"description":null,"headerValues":[],"financialValues":[],"customValues":[],"error":null},"F|^164960-83EBITDATTM07/07/2025USD":{"r":[[139378531.201731]],"c":null,"a":["Companies!K400"]},"F|^101472-04EBITDATTM07/07/2025USD":{"id":78512,"description":null,"headerValues":[],"financialValues":[],"customValues":[],"error":null},"F|^97575-31EBITDATTM07/07/2025USD":{"id":78525,"description":null,"headerValues":[],"financialValues":[],"customValues":[],"error":null},"F|^513134-74EBITDATTM07/07/2025USD":{"id":78436,"description":null,"headerValues":[],"financialValues":[],"customValues":[],"error":null},"F|^234957-34EBITDATTM07/07/2025USD":{"r":[[699755467.604877]],"c":null,"a":["Companies!K214"]},"F|^163034-92EBITDATTM07/07/2025USD":{"id":78501,"description":null,"headerValues":[],"financialValues":[],"customValues":[],"error":null},"F|^462645-37EBITDATTM07/07/2025USD":{"id":78491,"description":null,"headerValues":[],"financialValues":[],"customValues":[],"error":null},"F|^482696-29EBITDATTM07/07/2025USD":{"id":78508,"description":null,"headerValues":[],"financialValues":[],"customValues":[],"error":null},"F|^97998-76EBITDATTM07/07/2025USD":{"id":78466,"description":null,"headerValues":[],"financialValues":[],"customValues":[],"error":null},"F|^267332-23EBITDATTM07/07/2025USD":{"id":78432,"description":null,"headerValues":[],"financialValues":[],"customValues":[],"error":null},"F|^163996-66Business RevenueTTM07/07/2025USD":{"r":[[387672314.604061]],"c":null,"a":["Companies!J657"]},"F|^182574-10Business RevenueTTM07/07/2025USD":{"id":78492,"description":null,"headerValues":[],"financialValues":[],"customValues":[],"error":null},"F|^150344-38EBITDATTM07/07/2025USD":{"id":78437,"description":null,"headerValues":[],"financialValues":[],"customValues":[],"error":null},"F|^230114-08EBITDATTM07/07/2025USD":{"id":78506,"description":null,"headerValues":[],"financialValues":[],"customValues":[],"error":null},"F|^62017-75EBITDATTM07/07/2025USD":{"id":78443,"description":null,"headerValues":[],"financialValues":[],"customValues":[],"error":null},"F|^160982-56EBITDATTM07/07/2025USD":{"id":78441,"description":null,"headerValues":[],"financialValues":[],"customValues":[],"error":null},"F|^157704-49EBITDATTM07/07/2025USD":{"id":78530,"description":null,"headerValues":[],"financialValues":[],"customValues":[],"error":null},"F|^231207-31EBITDATTM07/07/2025USD":{"id":78527,"description":null,"headerValues":[],"financialValues":[],"customValues":[],"error":null},"F|^100581-58EBITDATTM07/07/2025USD":{"id":78467,"description":null,"headerValues":[{"simpleDate":null,"value":"PBXLP_LimitReachedError","description":null}],"financialValues":[],"customValues":[],"error":null},"F|^115118-56EBITDATTM07/07/2025USD":{"id":78523,"description":null,"headerValues":[{"simpleDate":null,"value":"PBXLP_LimitReachedError","description":null}],"financialValues":[],"customValues":[],"error":null},"F|^53513-56EBITDATTM07/07/2025USD":{"id":78434,"description":null,"headerValues":[{"simpleDate":null,"value":"PBXLP_LimitReachedError","description":null}],"financialValues":[],"customValues":[],"error":null},"F|^60787-27EBITDATTM07/07/2025USD":{"id":78452,"description":null,"headerValues":[{"simpleDate":null,"value":"PBXLP_LimitReachedError","description":null}],"financialValues":[],"customValues":[],"error":null},"F|^529227-64Business RevenueTTM07/07/2025USD":{"id":78454,"description":null,"headerValues":[{"simpleDate":null,"value":"PBXLP_LimitReachedError","description":null}],"financialValues":[],"customValues":[],"error":null},"D|^125488-45Employees CountUSD":{"id":78482,"description":null,"headerValues":[{"simpleDate":null,"value":"","description":null}],"financialValues":[],"customValues":[],"error":null},"D|^62633-35Employees CountUSD":{"id":78472,"description":null,"headerValues":[{"simpleDate":null,"value":"PBXLP_LimitReachedError","description":null}],"financialValues":[],"customValues":[],"error":null},"D|^166501-27Employees CountUSD":{"id":78476,"description":null,"headerValues":[{"simpleDate":null,"value":"PBXLP_LimitReachedError","description":null}],"financialValues":[],"customValues":[],"error":null},"D|^233963-83Employees CountUSD":{"id":78529,"description":null,"headerValues":[{"simpleDate":null,"value":"PBXLP_LimitReachedError","description":null}],"financialValues":[],"customValues":[],"error":null},"F|^18862-03EBITDATTM07/07/2025USD":{"r":[[3808000000]],"c":null,"a":["Companies!K9"]},"F|^54834-67Business RevenueTTM07/07/2025USD":{"id":79858,"description":null,"headerValues":[],"financialValues":[],"customValues":[],"error":null},"F|^55567-99Business RevenueTTM07/07/2025USD":{"r":[[8899110704.2512]],"c":null,"a":["Companies!J56"]},"F|^452727-46EBITDATTM07/07/2025USD":{"id":79904,"description":null,"headerValues":[],"financialValues":[],"customValues":[],"error":null},"F|^11242-00Business RevenueTTM07/07/2025USD":{"r":[[33537000000]],"c":null,"a":["Companies!J32"]},"F|^10483-75EBITDATTM07/07/2025USD":{"r":[[4791000000]],"c":null,"a":["Companies!K34"]},"F|^12229-93EBITDATTM07/07/2025USD":{"r":[[28623000]],"c":null,"a":["Companies!K41"]},"F|^10260-73Business RevenueTTM07/07/2025USD":{"r":[[310232192000]],"c":null,"a":["Companies!J28"]},"F|^10260-73EBITDATTM07/07/2025USD":{"r":[[3592918000]],"c":null,"a":["Companies!K28"]},"F|^119915-92Business RevenueTTM07/07/2025USD":{"r":[[113403600.77820201]],"c":null,"a":["Companies!J5"]},"F|^119915-92EBITDATTM07/07/2025USD":{"r":[[18961985.953401]],"c":null,"a":["Companies!K5"]},"F|^53506-54Business RevenueTTM07/07/2025USD":{"id":79853,"description":null,"headerValues":[],"financialValues":[],"customValues":[],"error":null},"F|^53506-54EBITDATTM07/07/2025USD":{"id":79876,"description":null,"headerValues":[],"financialValues":[],"customValues":[],"error":null},"F|^10574-74EBITDATTM07/07/2025USD":{"r":[[587000000]],"c":null,"a":["Companies!K37"]},"F|^172312-48Business RevenueTTM07/07/2025USD":{"id":79846,"description":null,"headerValues":[],"financialValues":[],"customValues":[],"error":null},"F|^540911-35EBITDATTM07/07/2025USD":{"r":[[1291000000]],"c":null,"a":["Companies!K22"]},"F|^460312-21EBITDATTM07/07/2025USD":{"id":79880,"description":null,"headerValues":[],"financialValues":[],"customValues":[],"error":null},"F|^11660-50Business RevenueTTM07/07/2025USD":{"r":[[37732547527.06799]],"c":null,"a":["Companies!J19"]},"F|^40424-23Business RevenueTTM07/07/2025USD":{"r":[[12669000000]],"c":null,"a":["Companies!J31"]},"F|^11404-81EBITDATTM07/07/2025USD":{"r":[[3276595284.4919987]],"c":null,"a":["Companies!K51"]},"F|^59112-82Business RevenueTTM07/07/2025USD":{"r":[[3088931118.756]],"c":null,"a":["Companies!J17"]},"F|^55657-00Business RevenueTTM07/07/2025USD":{"id":79840,"description":null,"headerValues":[],"financialValues":[],"customValues":[],"error":null},"F|^10134-19Business RevenueTTM07/07/2025USD":{"id":79893,"description":null,"headerValues":[],"financialValues":[],"customValues":[],"error":null},"F|^178323-22Business RevenueTTM07/07/2025USD":{"id":79864,"description":null,"headerValues":[],"financialValues":[],"customValues":[],"error":null},"F|^268320-61Business RevenueTTM07/07/2025USD":{"r":[[754645792.5214651]],"c":null,"a":["Companies!J3"]},"F|^712542-79EBITDATTM07/07/2025USD":{"id":79913,"description":null,"headerValues":[],"financialValues":[],"customValues":[],"error":null},"F|^11534-32Business RevenueTTM07/07/2025USD":{"id":79905,"description":null,"headerValues":[],"financialValues":[],"customValues":[],"error":null},"F|^13186-81Business RevenueTTM07/07/2025USD":{"r":[[5459515000]],"c":null,"a":["Companies!J42"]},"F|^13186-81EBITDATTM07/07/2025USD":{"r":[[1350281000]],"c":null,"a":["Companies!K42"]},"F|^10435-69Business RevenueTTM07/07/2025USD":{"id":79883,"description":null,"headerValues":[{"simpleDate":null,"value":"PBXLP_LimitReachedError","description":null}],"financialValues":[],"customValues":[],"error":null},"F|^60211-45Business RevenueTTM07/07/2025USD":{"id":79836,"description":null,"headerValues":[{"simpleDate":null,"value":"PBXLP_LimitReachedError","description":null}],"financialValues":[],"customValues":[],"error":null},"F|^10435-69EBITDATTM07/07/2025USD":{"id":79900,"description":null,"headerValues":[{"simpleDate":null,"value":"PBXLP_LimitReachedError","description":null}],"financialValues":[],"customValues":[],"error":null},"F|^142711-66EBITDATTM07/07/2025USD":{"id":79838,"description":null,"headerValues":[{"simpleDate":null,"value":"PBXLP_LimitReachedError","description":null}],"financialValues":[],"customValues":[],"error":null},"F|^172312-48EBITDATTM07/07/2025USD":{"id":79869,"description":null,"headerValues":[{"simpleDate":null,"value":"PBXLP_LimitReachedError","description":null}],"financialValues":[],"customValues":[],"error":null},"D|^12229-93WebsiteUSD":{"r":[["www.owens-minor.com"]],"a":["Companies!E41"]},"D|^11987-92WebsiteUSD":{"r":[["www.atea.no"]],"a":["Companies!E49"]},"D|^10260-73WebsiteUSD":{"r":[["www.cencora.com"]],"a":["Companies!E28"]},"D|^228381-22WebsiteUSD":{"r":[["ri.hapvida.com.br"]],"a":["Companies!E44"]},"D|^466441-30WebsiteUSD":{"r":[["www.materdei.com.br"]],"a":["Companies!E47"]},"D|^40424-23WebsiteUSD":{"r":[["www.henryschein.com"]],"a":["Companies!E31"]},"D|^434450-35NameUSD":{"r":[["Mafra Hospitalar"]],"a":["Companies!B35"]},"D|^18862-03NameUSD":{"r":[["GE HealthCare Technologies"]],"a":["Companies!B9"]},"D|^11660-50NameUSD":{"r":[["SAP"]],"a":["Companies!B19"]},"D|^14203-99NameUSD":{"r":[["Cardinal Health"]],"a":["Companies!B27"]},"D|^268320-61NameUSD":{"r":[["Afya"]],"a":["Companies!B3"]},"D|^13360-69NameUSD":{"r":[["Siemens Healthineers"]],"a":["Companies!B21"]},"D|^170863-39NameUSD":{"r":[["DXC Technology"]],"a":["Companies!B57"]},"D|^11987-92NameUSD":{"r":[["Atea"]],"a":["Companies!B49"]},"D|^10483-75NameUSD":{"r":[["Stryker"]],"a":["Companies!B34"]},"D|^63240-22NameUSD":{"r":[["Oncoclínicas"]],"a":["Companies!B48"]},"D|^50952-07NameUSD":{"r":[["Bunzl (Distributors/Wholesale)"]],"a":["Companies!B26"]},"D|^10260-73NameUSD":{"r":[["Cencora"]],"a":["Companies!B28"]},"D|^13186-81NameUSD":{"r":[["Steris"]],"a":["Companies!B42"]},"D|^55958-32NameUSD":{"r":[["Atos"]],"a":["Companies!B50"]},"D|^119915-92NameUSD":{"r":[["BRQ Solucoes em Informatica"]],"a":["Companies!B5"]},"D|^11404-81Employees CountUSD":{"r":[[341118]],"a":["Companies!I51"]},"D|^14203-99Employees CountUSD":{"r":[[48900]],"a":["Companies!I27"]},"D|^50952-07Employees CountUSD":{"r":[[25019]],"a":["Companies!I26"]},"D|^40424-23Employees CountUSD":{"r":[[25000]],"a":["Companies!I31"]},"D|^12229-93Employees CountUSD":{"r":[[13500]],"a":["Companies!I41"]},"D|^434450-35Employees CountUSD":{"r":[[6000]],"a":["Companies!I35"]},"D|^10483-75Employees CountUSD":{"r":[[53000]],"a":["Companies!I34"]},"D|^10260-73Employees CountUSD":{"r":[[46000]],"a":["Companies!I28"]},"D|^10483-75HQ CountryUSD":{"r":[["United States"]],"a":["Companies!D34"]},"D|^40424-23HQ CountryUSD":{"r":[["United States"]],"a":["Companies!D31"]},"D|^63240-22HQ CountryUSD":{"r":[["Brazil"]],"a":["Companies!D48"]},"D|^50952-07HQ CountryUSD":{"r":[["United Kingdom"]],"a":["Companies!D26"]},"D|^10260-73HQ CountryUSD":{"r":[["United States"]],"a":["Companies!D28"]},"D|^228381-22HQ CountryUSD":{"r":[["Brazil"]],"a":["Companies!D44"]},"D|^59619-34HQ CountryUSD":{"r":[["Japan"]],"a":["Companies!D40"]},"D|^10574-74HQ CountryUSD":{"r":[["United States"]],"a":["Companies!D37"]},"D|^41095-18HQ CountryUSD":{"r":[["United States"]],"a":["Companies!D54"]},"D|^466441-30HQ CountryUSD":{"r":[["Brazil"]],"a":["Companies!D47"]},"D|^11534-32NameUSD":{"id":79837,"description":null,"headerValues":[{"simpleDate":null,"value":"PBXLP_LimitReachedError","description":null}],"financialValues":[],"customValues":[],"error":null},"D|^162223-03HQ CountryUSD":{"id":79847,"description":null,"headerValues":[{"simpleDate":null,"value":"PBXLP_LimitReachedError","description":null}],"financialValues":[],"customValues":[],"error":null},"D|^11534-32HQ CountryUSD":{"id":79850,"description":null,"headerValues":[{"simpleDate":null,"value":"PBXLP_LimitReachedError","description":null}],"financialValues":[],"customValues":[],"error":null},"D|^460312-21NameUSD":{"id":79860,"description":null,"headerValues":[{"simpleDate":null,"value":"PBXLP_LimitReachedError","description":null}],"financialValues":[],"customValues":[],"error":null},"D|^10435-69Employees CountUSD":{"id":79873,"description":null,"headerValues":[{"simpleDate":null,"value":"PBXLP_LimitReachedError","description":null}],"financialValues":[],"customValues":[],"error":null},"D|^470725-84NameUSD":{"id":79874,"description":null,"headerValues":[{"simpleDate":null,"value":"PBXLP_LimitReachedError","description":null}],"financialValues":[],"customValues":[],"error":null},"D|^10134-19NameUSD":{"id":79878,"description":null,"headerValues":[{"simpleDate":null,"value":"PBXLP_LimitReachedError","description":null}],"financialValues":[],"customValues":[],"error":null},"D|^142711-66NameUSD":{"id":79881,"description":null,"headerValues":[{"simpleDate":null,"value":"PBXLP_LimitReachedError","description":null}],"financialValues":[],"customValues":[],"error":null},"D|^57840-76NameUSD":{"id":79885,"description":null,"headerValues":[{"simpleDate":null,"value":"PBXLP_LimitReachedError","description":null}],"financialValues":[],"customValues":[],"error":null},"D|^53506-54NameUSD":{"id":79902,"description":null,"headerValues":[{"simpleDate":null,"value":"PBXLP_LimitReachedError","description":null}],"financialValues":[],"customValues":[],"error":null},"D|^11534-32WebsiteUSD":{"id":79908,"description":null,"headerValues":[{"simpleDate":null,"value":"PBXLP_LimitReachedError","description":null}],"financialValues":[],"customValues":[],"error":null},"D|^127441-00HQ CountryUSD":{"id":79909,"description":null,"headerValues":[{"simpleDate":null,"value":"PBXLP_LimitReachedError","description":null}],"financialValues":[],"customValues":[],"error":null},"D|^127441-00NameUSD":{"id":79910,"description":null,"headerValues":[{"simpleDate":null,"value":"PBXLP_LimitReachedError","description":null}],"financialValues":[],"customValues":[],"error":null},"D|^10435-69HQ CountryUSD":{"id":79919,"description":null,"headerValues":[{"simpleDate":null,"value":"PBXLP_LimitReachedError","description":null}],"financialValues":[],"customValues":[],"error":null},"D|^142711-66Employees CountUSD":{"id":79931,"description":null,"headerValues":[{"simpleDate":null,"value":"PBXLP_LimitReachedError","description":null}],"financialValues":[],"customValues":[],"error":null},"F|^57093-40Business RevenueTTM07/07/2025USD":{"r":[[599554212.105059]],"c":null,"a":["Companies!J653"]},"F|^62039-80Business RevenueTTM07/07/2025USD":{"r":[[319797285.056755]],"c":null,"a":["Companies!J372"]},"F|^160990-03Business RevenueTTM07/07/2025USD":{"id":78080,"description":null,"headerValues":[],"financialValues":[],"customValues":[],"error":null},"F|^62039-89EBITDATTM07/07/2025USD":{"id":78090,"description":null,"headerValues":[],"financialValues":[],"customValues":[],"error":null},"F|^159628-42Business RevenueTTM07/07/2025USD":{"r":[[230271997.922766]],"c":null,"a":["Companies!J451"]},"F|^160458-13Business RevenueTTM07/07/2025USD":{"id":78115,"description":null,"headerValues":[],"financialValues":[],"customValues":[],"error":null},"F|^151782-58Business RevenueTTM07/07/2025USD":{"id":78032,"description":null,"headerValues":[],"financialValues":[],"customValues":[],"error":null},"F|^62040-43Business RevenueTTM07/07/2025USD":{"id":78130,"description":null,"headerValues":[],"financialValues":[],"customValues":[],"error":null},"F|^40423-51Business RevenueTTM07/07/2025USD":{"id":78041,"description":null,"headerValues":[],"financialValues":[],"customValues":[],"error":null},"F|^160980-40EBITDATTM07/07/2025USD":{"id":78100,"description":null,"headerValues":[],"financialValues":[],"customValues":[],"error":null},"F|^153901-90EBITDATTM07/07/2025USD":{"id":78097,"description":null,"headerValues":[],"financialValues":[],"customValues":[],"error":null},"F|^151782-40EBITDATTM07/07/2025USD":{"id":78058,"description":null,"headerValues":[],"financialValues":[],"customValues":[],"error":null},"F|^125301-70Business RevenueTTM07/07/2025USD":{"id":78114,"description":null,"headerValues":[],"financialValues":[],"customValues":[],"error":null},"F|^25381-27Business RevenueTTM07/07/2025USD":{"id":78098,"description":null,"headerValues":[],"financialValues":[],"customValues":[],"error":null},"F|^489504-25Business RevenueTTM07/07/2025USD":{"id":78055,"description":null,"headerValues":[],"financialValues":[],"customValues":[],"error":null},"F|^125561-53Business RevenueTTM07/07/2025USD":{"id":78106,"description":null,"headerValues":[],"financialValues":[],"customValues":[],"error":null},"F|^165662-20EBITDATTM07/07/2025USD":{"r":[[30177425.286317]],"c":null,"a":["Companies!K465"]},"F|^59322-70Business RevenueTTM07/07/2025USD":{"id":78057,"description":null,"headerValues":[],"financialValues":[],"customValues":[],"error":null},"F|^517564-09EBITDATTM07/07/2025USD":{"id":78107,"description":null,"headerValues":[],"financialValues":[],"customValues":[],"error":null},"F|^165662-11Business RevenueTTM07/07/2025USD":{"r":[[1101555723.596913]],"c":null,"a":["Companies!J523"]},"F|^14389-03Business RevenueTTM07/07/2025USD":{"id":78076,"description":null,"headerValues":[],"financialValues":[],"customValues":[],"error":null},"F|^267694-66Business RevenueTTM07/07/2025USD":{"r":[[766993426.287452]],"c":null,"a":["Companies!J752"]},"F|^98480-80Business RevenueTTM07/07/2025USD":{"id":78099,"description":null,"headerValues":[],"financialValues":[],"customValues":[],"error":null},"F|^443189-62Business RevenueTTM07/07/2025USD":{"r":[[297184920.449866]],"c":null,"a":["Companies!J502"]},"F|^164940-49Business RevenueTTM07/07/2025USD":{"r":[[241514864.96414402]],"c":null,"a":["Companies!J725"]},"F|^58968-46Business RevenueTTM07/07/2025USD":{"r":[[5158705816.184686]],"c":null,"a":["Companies!J744"]},"F|^497945-26Business RevenueTTM07/07/2025USD":{"id":78104,"description":null,"headerValues":[],"financialValues":[],"customValues":[],"error":null},"F|^59324-68EBITDATTM07/07/2025USD":{"r":[[291419936.714759]],"c":null,"a":["Companies!K472"]},"F|^501803-11Business RevenueTTM07/07/2025USD":{"id":78112,"description":null,"headerValues":[],"financialValues":[],"customValues":[],"error":null},"F|^151601-32Business RevenueTTM07/07/2025USD":{"id":78120,"description":null,"headerValues":[],"financialValues":[],"customValues":[],"error":null},"F|^164939-23Business RevenueTTM07/07/2025USD":{"r":[[371343999.481536]],"c":null,"a":["Companies!J528"]},"F|^59325-40Business RevenueTTM07/07/2025USD":{"r":[[7560507501.721306]],"c":null,"a":["Companies!J777"]},"F|^531320-86Business RevenueTTM07/07/2025USD":{"id":78059,"description":null,"headerValues":[],"financialValues":[],"customValues":[],"error":null},"F|^124662-97Business RevenueTTM07/07/2025USD":{"id":78049,"description":null,"headerValues":[],"financialValues":[],"customValues":[],"error":null},"F|^168357-34EBITDATTM07/07/2025USD":{"id":78086,"description":null,"headerValues":[],"financialValues":[],"customValues":[],"error":null},"F|^126967-33Business RevenueTTM07/07/2025USD":{"id":78068,"description":null,"headerValues":[],"financialValues":[],"customValues":[],"error":null},"F|^56903-77EBITDATTM07/07/2025USD":{"id":78067,"description":null,"headerValues":[],"financialValues":[],"customValues":[],"error":null},"F|^166012-75EBITDATTM07/07/2025USD":{"id":78118,"description":null,"headerValues":[],"financialValues":[],"customValues":[],"error":null},"F|^158045-86Business RevenueTTM07/07/2025USD":{"id":78066,"description":null,"headerValues":[],"financialValues":[],"customValues":[],"error":null},"F|^169699-78Business RevenueTTM07/07/2025USD":{"id":78109,"description":null,"headerValues":[],"financialValues":[],"customValues":[],"error":null},"F|^12770-02Business RevenueTTM07/07/2025USD":{"id":78116,"description":null,"headerValues":[],"financialValues":[],"customValues":[],"error":null},"F|^222529-24EBITDATTM07/07/2025USD":{"id":78111,"description":null,"headerValues":[],"financialValues":[],"customValues":[],"error":null},"F|^182078-20Business RevenueTTM07/07/2025USD":{"id":78085,"description":null,"headerValues":[],"financialValues":[],"customValues":[],"error":null},"F|^158444-20Business RevenueTTM07/07/2025USD":{"id":78060,"description":null,"headerValues":[],"financialValues":[],"customValues":[],"error":null},"F|^461790-37EBITDATTM07/07/2025USD":{"id":78091,"description":null,"headerValues":[],"financialValues":[],"customValues":[],"error":null},"F|^157708-54Business RevenueTTM07/07/2025USD":{"id":78082,"description":null,"headerValues":[],"financialValues":[],"customValues":[],"error":null},"F|^443161-27Business RevenueTTM07/07/2025USD":{"r":[[423798881.096587]],"c":null,"a":["Companies!J319"]},"F|^157392-19Business RevenueTTM07/07/2025USD":{"id":78038,"description":null,"headerValues":[],"financialValues":[],"customValues":[],"error":null},"F|^443016-46Business RevenueTTM07/07/2025USD":{"r":[[495445042.455415]],"c":null,"a":["Companies!J610"]},"F|^153231-31Business RevenueTTM07/07/2025USD":{"id":78096,"description":null,"headerValues":[],"financialValues":[],"customValues":[],"error":null},"F|^438790-96Business RevenueTTM07/07/2025USD":{"id":78083,"description":null,"headerValues":[],"financialValues":[],"customValues":[],"error":null},"F|^124958-35EBITDATTM07/07/2025USD":{"r":[[334602772.36369205]],"c":null,"a":["Companies!K376"]},"F|^233198-56Business RevenueTTM07/07/2025USD":{"r":[[1756611308.895996]],"c":null,"a":["Companies!J501"]},"F|^268283-53EBITDATTM07/07/2025USD":{"id":78088,"description":null,"headerValues":[],"financialValues":[],"customValues":[],"error":null},"F|^498292-39Business RevenueTTM07/07/2025USD":{"id":78036,"description":null,"headerValues":[],"financialValues":[],"customValues":[],"error":null},"F|^52631-02Business RevenueTTM07/07/2025USD":{"r":[[7458459506.552381]],"c":null,"a":["Companies!J351"]},"F|^163337-23Business RevenueTTM07/07/2025USD":{"id":78122,"description":null,"headerValues":[],"financialValues":[],"customValues":[],"error":null},"F|^164996-02Business RevenueTTM07/07/2025USD":{"r":[[213986172.66644302]],"c":null,"a":["Companies!J697"]},"F|^31316-68Business RevenueTTM07/07/2025USD":{"id":78119,"description":null,"headerValues":[],"financialValues":[],"customValues":[],"error":null},"F|^231680-35EBITDATTM07/07/2025USD":{"id":78128,"description":null,"headerValues":[],"financialValues":[],"customValues":[],"error":null},"F|^103477-96Business RevenueTTM07/07/2025USD":{"id":78123,"description":null,"headerValues":[],"financialValues":[],"customValues":[],"error":null},"F|^601896-25Business RevenueTTM07/07/2025USD":{"r":[[501552872.546297]],"c":null,"a":["Companies!J767"]},"F|^154055-35Business RevenueTTM07/07/2025USD":{"id":78105,"description":null,"headerValues":[],"financialValues":[],"customValues":[],"error":null},"F|^41612-23Business RevenueTTM07/07/2025USD":{"r":[[6601100000]],"c":null,"a":["Companies!J358"]},"F|^482696-29Business RevenueTTM07/07/2025USD":{"id":78113,"description":null,"headerValues":[],"financialValues":[],"customValues":[],"error":null},"F|^54578-08Business RevenueTTM07/07/2025USD":{"r":[[2179314704.2669873]],"c":null,"a":["Companies!J371"]},"F|^62160-94Business RevenueTTM07/07/2025USD":{"id":78053,"description":null,"headerValues":[],"financialValues":[],"customValues":[],"error":null},"F|^338690-62Business RevenueTTM07/07/2025USD":{"id":78034,"description":null,"headerValues":[],"financialValues":[],"customValues":[],"error":null},"F|^43060-06Business RevenueTTM07/07/2025USD":{"r":[[14061509340.856]],"c":null,"a":["Companies!J211"]},"F|^165471-22Business RevenueTTM07/07/2025USD":{"r":[[268342725.88004002]],"c":null,"a":["Companies!J461"]},"F|^97156-09EBITDATTM07/07/2025USD":{"id":78069,"description":null,"headerValues":[],"financialValues":[],"customValues":[],"error":null},"F|^165551-32Business RevenueTTM07/07/2025USD":{"id":78129,"description":null,"headerValues":[],"financialValues":[],"customValues":[],"error":null},"F|^91718-56Business RevenueTTM07/07/2025USD":{"id":78045,"description":null,"headerValues":[],"financialValues":[],"customValues":[],"error":null},"F|^57093-58EBITDATTM07/07/2025USD":{"id":78124,"description":null,"headerValues":[],"financialValues":[],"customValues":[],"error":null},"F|^125488-45Business RevenueTTM07/07/2025USD":{"id":78051,"description":null,"headerValues":[],"financialValues":[],"customValues":[],"error":null},"F|^164513-62Business RevenueTTM07/07/2025USD":{"id":78127,"description":null,"headerValues":[{"simpleDate":null,"value":"PBXLP_LimitReachedError","description":null}],"financialValues":[],"customValues":[],"error":null},"F|^124907-14Business RevenueTTM07/07/2025USD":{"id":78052,"description":null,"headerValues":[{"simpleDate":null,"value":"PBXLP_LimitReachedError","description":null}],"financialValues":[],"customValues":[],"error":null},"F|^522679-87Business RevenueTTM07/07/2025USD":{"id":78070,"description":null,"headerValues":[{"simpleDate":null,"value":"PBXLP_LimitReachedError","description":null}],"financialValues":[],"customValues":[],"error":null},"F|^165667-87Business RevenueTTM07/07/2025USD":{"id":78075,"description":null,"headerValues":[{"simpleDate":null,"value":"PBXLP_LimitReachedError","description":null}],"financialValues":[],"customValues":[],"error":null},"D|^165501-37Employees CountUSD":{"id":78081,"description":null,"headerValues":[{"simpleDate":null,"value":"","description":null}],"financialValues":[],"customValues":[],"error":null},"D|^157248-82Employees CountUSD":{"id":78050,"description":null,"headerValues":[{"simpleDate":null,"value":"","description":null}],"financialValues":[],"customValues":[],"error":null},"D|^233677-18Employees CountUSD":{"id":78056,"description":null,"headerValues":[{"simpleDate":null,"value":"","description":null}],"financialValues":[],"customValues":[],"error":null},"D|^25592-68Employees CountUSD":{"r":[[1558]],"a":["Companies!I630"]},"D|^182328-04Employees CountUSD":{"id":78093,"description":null,"headerValues":[{"simpleDate":null,"value":"","description":null}],"financialValues":[],"customValues":[],"error":null},"D|^159623-47Employees CountUSD":{"r":[[25627]],"a":["Companies!I448"]},"D|^163216-00Employees CountUSD":{"id":78039,"description":null,"headerValues":[{"simpleDate":null,"value":"","description":null}],"financialValues":[],"customValues":[],"error":null},"D|^151782-49Employees CountUSD":{"id":78103,"description":null,"headerValues":[{"simpleDate":null,"value":"","description":null}],"financialValues":[],"customValues":[],"error":null},"D|^6041</t>
  </si>
  <si>
    <t>5-39Employees CountUSD":{"r":[[25102]],"a":["Companies!I513"]},"D|^59325-31Employees CountUSD":{"r":[[3380]],"a":["Companies!I726"]},"D|^338710-87Employees CountUSD":{"id":78046,"description":null,"headerValues":[{"simpleDate":null,"value":"","description":null}],"financialValues":[],"customValues":[],"error":null},"D|^470960-11Employees CountUSD":{"r":[[1215]],"a":["Companies!I285"]},"D|^264333-43Employees CountUSD":{"id":78037,"description":null,"headerValues":[{"simpleDate":null,"value":"PBXLP_LimitReachedError","description":null}],"financialValues":[],"customValues":[],"error":null},"D|^167415-13Employees CountUSD":{"id":78042,"description":null,"headerValues":[{"simpleDate":null,"value":"PBXLP_LimitReachedError","description":null}],"financialValues":[],"customValues":[],"error":null},"D|^231680-35Employees CountUSD":{"id":78064,"description":null,"headerValues":[{"simpleDate":null,"value":"PBXLP_LimitReachedError","description":null}],"financialValues":[],"customValues":[],"error":null},"D|^109468-18Employees CountUSD":{"id":78065,"description":null,"headerValues":[{"simpleDate":null,"value":"PBXLP_LimitReachedError","description":null}],"financialValues":[],"customValues":[],"error":null},"D|^164952-73Employees CountUSD":{"id":78071,"description":null,"headerValues":[{"simpleDate":null,"value":"PBXLP_LimitReachedError","description":null}],"financialValues":[],"customValues":[],"error":null},"D|^222529-24Employees CountUSD":{"id":78072,"description":null,"headerValues":[{"simpleDate":null,"value":"PBXLP_LimitReachedError","description":null}],"financialValues":[],"customValues":[],"error":null},"D|^529184-80Employees CountUSD":{"id":78084,"description":null,"headerValues":[{"simpleDate":null,"value":"PBXLP_LimitReachedError","description":null}],"financialValues":[],"customValues":[],"error":null},"D|^164513-62Employees CountUSD":{"id":78092,"description":null,"headerValues":[{"simpleDate":null,"value":"PBXLP_LimitReachedError","description":null}],"financialValues":[],"customValues":[],"error":null},"D|^126157-51Employees CountUSD":{"id":78102,"description":null,"headerValues":[{"simpleDate":null,"value":"PBXLP_LimitReachedError","description":null}],"financialValues":[],"customValues":[],"error":null},"F|^154773-82Business RevenueTTM07/07/2025USD":{"id":77746,"description":null,"headerValues":[],"financialValues":[],"customValues":[],"error":null},"F|^222460-66Business RevenueTTM07/07/2025USD":{"id":77777,"description":null,"headerValues":[],"financialValues":[],"customValues":[],"error":null},"F|^165566-17Business RevenueTTM07/07/2025USD":{"r":[[381648014.35258603]],"c":null,"a":["Companies!J243"]},"F|^165013-12Business RevenueTTM07/07/2025USD":{"r":[[410546778.76648396]],"c":null,"a":["Companies!J485"]},"F|^100582-12Business RevenueTTM07/07/2025USD":{"r":[[438119350.74980503]],"c":null,"a":["Companies!J257"]},"F|^165660-85Business RevenueTTM07/07/2025USD":{"r":[[5895888707.312]],"c":null,"a":["Companies!J269"]},"F|^465840-37Business RevenueTTM07/07/2025USD":{"r":[[371453306.94733995]],"c":null,"a":["Companies!J202"]},"F|^164941-57Business RevenueTTM07/07/2025USD":{"id":77800,"description":null,"headerValues":[],"financialValues":[],"customValues":[],"error":null},"F|^153901-90Business RevenueTTM07/07/2025USD":{"id":77742,"description":null,"headerValues":[],"financialValues":[],"customValues":[],"error":null},"F|^165660-49Business RevenueTTM07/07/2025USD":{"r":[[256916413.775572]],"c":null,"a":["Companies!J612"]},"F|^43055-92Business RevenueTTM07/07/2025USD":{"r":[[4114354475.3550005]],"c":null,"a":["Companies!J440"]},"F|^187645-42Business RevenueTTM07/07/2025USD":{"id":77759,"description":null,"headerValues":[],"financialValues":[],"customValues":[],"error":null},"F|^229196-62Business RevenueTTM07/07/2025USD":{"r":[[337109868.360373]],"c":null,"a":["Companies!J582"]},"F|^165662-20Business RevenueTTM07/07/2025USD":{"r":[[230048658.011004]],"c":null,"a":["Companies!J465"]},"F|^180371-44Business RevenueTTM07/07/2025USD":{"id":77784,"description":null,"headerValues":[],"financialValues":[],"customValues":[],"error":null},"F|^517564-09Business RevenueTTM07/07/2025USD":{"id":77736,"description":null,"headerValues":[],"financialValues":[],"customValues":[],"error":null},"F|^157239-46Business RevenueTTM07/07/2025USD":{"id":77739,"description":null,"headerValues":[],"financialValues":[],"customValues":[],"error":null},"F|^43041-97Business RevenueTTM07/07/2025USD":{"r":[[2399156870.79207]],"c":null,"a":["Companies!J306"]},"F|^164979-73Business RevenueTTM07/07/2025USD":{"id":77775,"description":null,"headerValues":[],"financialValues":[],"customValues":[],"error":null},"F|^165663-37Business RevenueTTM07/07/2025USD":{"r":[[13532388949.775349]],"c":null,"a":["Companies!J541"]},"F|^164952-19Business RevenueTTM07/07/2025USD":{"r":[[485590836.731428]],"c":null,"a":["Companies!J562"]},"F|^515720-53Business RevenueTTM07/07/2025USD":{"id":77740,"description":null,"headerValues":[],"financialValues":[],"customValues":[],"error":null},"F|^59325-49Business RevenueTTM07/07/2025USD":{"r":[[1810630200.4067621]],"c":null,"a":["Companies!J486"]},"F|^43079-14Business RevenueTTM07/07/2025USD":{"r":[[29700541144.104233]],"c":null,"a":["Companies!J527"]},"F|^489170-71Business RevenueTTM07/07/2025USD":{"id":77756,"description":null,"headerValues":[],"financialValues":[],"customValues":[],"error":null},"F|^597133-18Business RevenueTTM07/07/2025USD":{"id":77802,"description":null,"headerValues":[],"financialValues":[],"customValues":[],"error":null},"F|^234109-09Business RevenueTTM07/07/2025USD":{"id":77804,"description":null,"headerValues":[],"financialValues":[],"customValues":[],"error":null},"F|^163216-00Business RevenueTTM07/07/2025USD":{"id":77815,"description":null,"headerValues":[],"financialValues":[],"customValues":[],"error":null},"F|^170222-59Business RevenueTTM07/07/2025USD":{"id":77751,"description":null,"headerValues":[],"financialValues":[],"customValues":[],"error":null},"F|^537157-27Business RevenueTTM07/07/2025USD":{"id":77820,"description":null,"headerValues":[],"financialValues":[],"customValues":[],"error":null},"F|^222529-24Business RevenueTTM07/07/2025USD":{"id":77774,"description":null,"headerValues":[],"financialValues":[],"customValues":[],"error":null},"F|^61408-00Business RevenueTTM07/07/2025USD":{"r":[[1461593909.517497]],"c":null,"a":["Companies!J280"]},"F|^60415-39Business RevenueTTM07/07/2025USD":{"r":[[3359788850.209224]],"c":null,"a":["Companies!J513"]},"F|^59052-79Business RevenueTTM07/07/2025USD":{"id":77818,"description":null,"headerValues":[],"financialValues":[],"customValues":[],"error":null},"F|^59052-97Business RevenueTTM07/07/2025USD":{"id":77748,"description":null,"headerValues":[],"financialValues":[],"customValues":[],"error":null},"F|^159623-47Business RevenueTTM07/07/2025USD":{"r":[[2320327499.448246]],"c":null,"a":["Companies!J448"]},"F|^59322-43Business RevenueTTM07/07/2025USD":{"r":[[2948386224.7254434]],"c":null,"a":["Companies!J622"]},"F|^163125-37Business RevenueTTM07/07/2025USD":{"id":77779,"description":null,"headerValues":[],"financialValues":[],"customValues":[],"error":null},"F|^152764-48Business RevenueTTM07/07/2025USD":{"id":77831,"description":null,"headerValues":[],"financialValues":[],"customValues":[],"error":null},"F|^99894-16Business RevenueTTM07/07/2025USD":{"id":77768,"description":null,"headerValues":[],"financialValues":[],"customValues":[],"error":null},"F|^343717-21Business RevenueTTM07/07/2025USD":{"r":[[1658415679.746818]],"c":null,"a":["Companies!J241"]},"F|^431675-65Business RevenueTTM07/07/2025USD":{"r":[[224898347.86808798]],"c":null,"a":["Companies!J547"]},"F|^462645-37Business RevenueTTM07/07/2025USD":{"id":77763,"description":null,"headerValues":[],"financialValues":[],"customValues":[],"error":null},"F|^234526-60Business RevenueTTM07/07/2025USD":{"id":77810,"description":null,"headerValues":[],"financialValues":[],"customValues":[],"error":null},"F|^164693-62Business RevenueTTM07/07/2025USD":{"id":77747,"description":null,"headerValues":[],"financialValues":[],"customValues":[],"error":null},"F|^135838-18Business RevenueTTM07/07/2025USD":{"id":77824,"description":null,"headerValues":[],"financialValues":[],"customValues":[],"error":null},"F|^165144-52Business RevenueTTM07/07/2025USD":{"id":77823,"description":null,"headerValues":[],"financialValues":[],"customValues":[],"error":null},"F|^149806-45Business RevenueTTM07/07/2025USD":{"id":77733,"description":null,"headerValues":[],"financialValues":[],"customValues":[],"error":null},"F|^470780-74Business RevenueTTM07/07/2025USD":{"r":[[816467669.2928101]],"c":null,"a":["Companies!J560"]},"F|^121827-52Business RevenueTTM07/07/2025USD":{"r":[[468517800.621845]],"c":null,"a":["Companies!J479"]},"F|^150344-38Business RevenueTTM07/07/2025USD":{"id":77809,"description":null,"headerValues":[],"financialValues":[],"customValues":[],"error":null},"F|^57093-58Business RevenueTTM07/07/2025USD":{"id":77758,"description":null,"headerValues":[],"financialValues":[],"customValues":[],"error":null},"F|^160982-56Business RevenueTTM07/07/2025USD":{"id":77762,"description":null,"headerValues":[],"financialValues":[],"customValues":[],"error":null},"F|^166012-75Business RevenueTTM07/07/2025USD":{"id":77817,"description":null,"headerValues":[{"simpleDate":null,"value":"PBXLP_LimitReachedError","description":null}],"financialValues":[],"customValues":[],"error":null},"D|^59320-99WebsiteUSD":{"r":[["www.klabin.com.br"]],"a":["Companies!E492"]},"D|^170685-91WebsiteUSD":{"r":[["www.portobello.com.br"]],"a":["Companies!E600"]},"D|^12444-13WebsiteUSD":{"r":[["www.yduqs.com.br"]],"a":["Companies!E787"]},"D|^264458-98WebsiteUSD":{"r":[["www.positivotecnologia.com.br"]],"a":["Companies!E620"]},"D|^58968-01WebsiteUSD":{"r":[["www.vale.com"]],"a":["Companies!E749"]},"D|^157868-11Employees CountUSD":{"id":77825,"description":null,"headerValues":[{"simpleDate":null,"value":"","description":null}],"financialValues":[],"customValues":[],"error":null},"D|^459723-88Employees CountUSD":{"r":[[4748]],"a":["Companies!I469"]},"D|^160581-61Employees CountUSD":{"id":77778,"description":null,"headerValues":[{"simpleDate":null,"value":"","description":null}],"financialValues":[],"customValues":[],"error":null},"D|^166918-33Employees CountUSD":{"r":[[6994]],"a":["Companies!I621"]},"D|^157242-88Employees CountUSD":{"id":77789,"description":null,"headerValues":[{"simpleDate":null,"value":"","description":null}],"financialValues":[],"customValues":[],"error":null},"D|^165076-57Employees CountUSD":{"id":77793,"description":null,"headerValues":[{"simpleDate":null,"value":"","description":null}],"financialValues":[],"customValues":[],"error":null},"D|^182078-20Employees CountUSD":{"id":77735,"description":null,"headerValues":[{"simpleDate":null,"value":"","description":null}],"financialValues":[],"customValues":[],"error":null},"D|^266020-30Employees CountUSD":{"id":77734,"description":null,"headerValues":[{"simpleDate":null,"value":"","description":null}],"financialValues":[],"customValues":[],"error":null},"D|^153764-47Employees CountUSD":{"id":77803,"description":null,"headerValues":[{"simpleDate":null,"value":"","description":null}],"financialValues":[],"customValues":[],"error":null},"D|^169745-86Employees CountUSD":{"r":[[19223]],"a":["Companies!I779"]},"D|^165498-58Employees CountUSD":{"r":[[800]],"a":["Companies!I326"]},"D|^515723-86Employees CountUSD":{"id":77808,"description":null,"headerValues":[{"simpleDate":null,"value":"","description":null}],"financialValues":[],"customValues":[],"error":null},"D|^51311-53Employees CountUSD":{"r":[[7442]],"a":["Companies!I784"]},"D|^458086-15Employees CountUSD":{"r":[[57000]],"a":["Companies!I665"]},"D|^43567-12Employees CountUSD":{"r":[[9999]],"a":["Companies!I731"]},"D|^517445-74Employees CountUSD":{"id":77732,"description":null,"headerValues":[{"simpleDate":null,"value":"PBXLP_LimitReachedError","description":null}],"financialValues":[],"customValues":[],"error":null},"D|^740786-59Employees CountUSD":{"id":77744,"description":null,"headerValues":[{"simpleDate":null,"value":"PBXLP_LimitReachedError","description":null}],"financialValues":[],"customValues":[],"error":null},"D|^532530-37Employees CountUSD":{"id":77750,"description":null,"headerValues":[{"simpleDate":null,"value":"PBXLP_LimitReachedError","description":null}],"financialValues":[],"customValues":[],"error":null},"D|^489504-25Employees CountUSD":{"id":77754,"description":null,"headerValues":[{"simpleDate":null,"value":"PBXLP_LimitReachedError","description":null}],"financialValues":[],"customValues":[],"error":null},"D|^166608-82WebsiteUSD":{"id":77755,"description":null,"headerValues":[{"simpleDate":null,"value":"PBXLP_LimitReachedError","description":null}],"financialValues":[],"customValues":[],"error":null},"D|^267815-17Employees CountUSD":{"id":77761,"description":null,"headerValues":[{"simpleDate":null,"value":"PBXLP_LimitReachedError","description":null}],"financialValues":[],"customValues":[],"error":null},"D|^14389-03Employees CountUSD":{"id":77764,"description":null,"headerValues":[{"simpleDate":null,"value":"PBXLP_LimitReachedError","description":null}],"financialValues":[],"customValues":[],"error":null},"D|^42490-90WebsiteUSD":{"id":77772,"description":null,"headerValues":[{"simpleDate":null,"value":"PBXLP_LimitReachedError","description":null}],"financialValues":[],"customValues":[],"error":null},"D|^496359-10Employees CountUSD":{"id":77783,"description":null,"headerValues":[{"simpleDate":null,"value":"PBXLP_LimitReachedError","description":null}],"financialValues":[],"customValues":[],"error":null},"D|^327526-57Employees CountUSD":{"id":77788,"description":null,"headerValues":[{"simpleDate":null,"value":"PBXLP_LimitReachedError","description":null}],"financialValues":[],"customValues":[],"error":null},"D|^168681-88Employees CountUSD":{"id":77790,"description":null,"headerValues":[{"simpleDate":null,"value":"PBXLP_LimitReachedError","description":null}],"financialValues":[],"customValues":[],"error":null},"D|^61450-84Employees CountUSD":{"id":77791,"description":null,"headerValues":[{"simpleDate":null,"value":"PBXLP_LimitReachedError","description":null}],"financialValues":[],"customValues":[],"error":null},"D|^125589-61Employees CountUSD":{"id":77792,"description":null,"headerValues":[{"simpleDate":null,"value":"PBXLP_LimitReachedError","description":null}],"financialValues":[],"customValues":[],"error":null},"D|^157239-46Employees CountUSD":{"id":77794,"description":null,"headerValues":[{"simpleDate":null,"value":"PBXLP_LimitReachedError","description":null}],"financialValues":[],"customValues":[],"error":null},"D|^60397-39Employees CountUSD":{"id":77795,"description":null,"headerValues":[{"simpleDate":null,"value":"PBXLP_LimitReachedError","description":null}],"financialValues":[],"customValues":[],"error":null},"D|^234853-66Employees CountUSD":{"id":77796,"description":null,"headerValues":[{"simpleDate":null,"value":"PBXLP_LimitReachedError","description":null}],"financialValues":[],"customValues":[],"error":null},"D|^43567-39Employees CountUSD":{"id":77798,"description":null,"headerValues":[{"simpleDate":null,"value":"PBXLP_LimitReachedError","description":null}],"financialValues":[],"customValues":[],"error":null},"D|^151601-32Employees CountUSD":{"id":77799,"description":null,"headerValues":[{"simpleDate":null,"value":"PBXLP_LimitReachedError","description":null}],"financialValues":[],"customValues":[],"error":null},"D|^166608-82Employees CountUSD":{"id":77801,"description":null,"headerValues":[{"simpleDate":null,"value":"PBXLP_LimitReachedError","description":null}],"financialValues":[],"customValues":[],"error":null},"D|^565246-54Employees CountUSD":{"id":77805,"description":null,"headerValues":[{"simpleDate":null,"value":"PBXLP_LimitReachedError","description":null}],"financialValues":[],"customValues":[],"error":null},"D|^277225-03Employees CountUSD":{"id":77813,"description":null,"headerValues":[{"simpleDate":null,"value":"PBXLP_LimitReachedError","description":null}],"financialValues":[],"customValues":[],"error":null},"D|^151782-58Employees CountUSD":{"id":77816,"description":null,"headerValues":[{"simpleDate":null,"value":"PBXLP_LimitReachedError","description":null}],"financialValues":[],"customValues":[],"error":null},"D|^66174-13Employees CountUSD":{"id":77822,"description":null,"headerValues":[{"simpleDate":null,"value":"PBXLP_LimitReachedError","description":null}],"financialValues":[],"customValues":[],"error":null},"D|^158946-04Employees CountUSD":{"id":77826,"description":null,"headerValues":[{"simpleDate":null,"value":"PBXLP_LimitReachedError","description":null}],"financialValues":[],"customValues":[],"error":null},"D|^124083-28Employees CountUSD":{"id":77827,"description":null,"headerValues":[{"simpleDate":null,"value":"PBXLP_LimitReachedError","description":null}],"financialValues":[],"customValues":[],"error":null},"D|^165144-52Employees CountUSD":{"id":77830,"description":null,"headerValues":[{"simpleDate":null,"value":"PBXLP_LimitReachedError","description":null}],"financialValues":[],"customValues":[],"error":null}}}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</si>
</sst>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quot;$&quot;* #,##0.00_);_(&quot;$&quot;* \(#,##0.00\);_(&quot;$&quot;* &quot;-&quot;??_);_(@_)"/>
    <numFmt numFmtId="165" formatCode="_(* #,##0.00_);_(* \(#,##0.00\);_(* &quot;-&quot;??_);_(@_)"/>
    <numFmt numFmtId="166" formatCode="_([$$-409]* #,##0_);_([$$-409]* \(#,##0\);_([$$-409]* &quot;-&quot;??_);_(@_)"/>
    <numFmt numFmtId="167" formatCode="_(* #,##0_);_(* \(#,##0\);_(* &quot;-&quot;??_);_(@_)"/>
    <numFmt numFmtId="168" formatCode="dd\-mmm\-yy"/>
    <numFmt numFmtId="169" formatCode="_(&quot;$&quot;* #,##0_);_(&quot;$&quot;* \(#,##0\);_(&quot;$&quot;* &quot;-&quot;??_);_(@_)"/>
  </numFmts>
  <fonts count="4" x14ac:knownFonts="1">
    <font>
      <sz val="11"/>
      <color theme="1"/>
      <name val="Aptos Narrow"/>
      <family val="2"/>
      <scheme val="minor"/>
    </font>
    <font>
      <sz val="11"/>
      <color theme="0"/>
      <name val="Aptos Narrow"/>
      <family val="2"/>
      <scheme val="minor"/>
    </font>
    <font>
      <u/>
      <sz val="11"/>
      <color theme="10"/>
      <name val="Aptos Narrow"/>
      <family val="2"/>
      <scheme val="minor"/>
    </font>
    <font>
      <sz val="11"/>
      <color theme="1"/>
      <name val="Aptos Narrow"/>
      <family val="2"/>
      <scheme val="minor"/>
    </font>
  </fonts>
  <fills count="4">
    <fill>
      <patternFill patternType="none"/>
    </fill>
    <fill>
      <patternFill patternType="gray125"/>
    </fill>
    <fill>
      <patternFill patternType="solid">
        <fgColor theme="4"/>
        <bgColor indexed="64"/>
      </patternFill>
    </fill>
    <fill>
      <patternFill patternType="solid">
        <fgColor rgb="FFFFFF00"/>
        <bgColor indexed="64"/>
      </patternFill>
    </fill>
  </fills>
  <borders count="1">
    <border>
      <left/>
      <right/>
      <top/>
      <bottom/>
      <diagonal/>
    </border>
  </borders>
  <cellStyleXfs count="4">
    <xf numFmtId="0" fontId="0" fillId="0" borderId="0"/>
    <xf numFmtId="0" fontId="2" fillId="0" borderId="0" applyNumberFormat="0" applyFill="0" applyBorder="0" applyAlignment="0" applyProtection="0"/>
    <xf numFmtId="165" fontId="3" fillId="0" borderId="0" applyFont="0" applyFill="0" applyBorder="0" applyAlignment="0" applyProtection="0"/>
    <xf numFmtId="164" fontId="3" fillId="0" borderId="0" applyFont="0" applyFill="0" applyBorder="0" applyAlignment="0" applyProtection="0"/>
  </cellStyleXfs>
  <cellXfs count="19">
    <xf numFmtId="0" fontId="0" fillId="0" borderId="0" xfId="0"/>
    <xf numFmtId="0" fontId="1" fillId="2" borderId="0" xfId="0" applyFont="1" applyFill="1"/>
    <xf numFmtId="0" fontId="0" fillId="0" borderId="0" xfId="0" applyAlignment="1">
      <alignment vertical="center"/>
    </xf>
    <xf numFmtId="0" fontId="2" fillId="0" borderId="0" xfId="1" applyAlignment="1">
      <alignment vertical="center"/>
    </xf>
    <xf numFmtId="0" fontId="2" fillId="0" borderId="0" xfId="1" applyAlignment="1">
      <alignment horizontal="left" vertical="center"/>
    </xf>
    <xf numFmtId="0" fontId="2" fillId="0" borderId="0" xfId="1"/>
    <xf numFmtId="166" fontId="0" fillId="0" borderId="0" xfId="0" applyNumberFormat="1" applyAlignment="1">
      <alignment vertical="center"/>
    </xf>
    <xf numFmtId="166" fontId="0" fillId="0" borderId="0" xfId="0" applyNumberFormat="1"/>
    <xf numFmtId="166" fontId="1" fillId="2" borderId="0" xfId="0" applyNumberFormat="1" applyFont="1" applyFill="1"/>
    <xf numFmtId="0" fontId="0" fillId="0" borderId="0" xfId="0" applyAlignment="1">
      <alignment wrapText="1"/>
    </xf>
    <xf numFmtId="0" fontId="2" fillId="0" borderId="0" xfId="1" applyBorder="1" applyAlignment="1"/>
    <xf numFmtId="0" fontId="2" fillId="0" borderId="0" xfId="1" applyFill="1" applyBorder="1" applyAlignment="1"/>
    <xf numFmtId="167" fontId="0" fillId="0" borderId="0" xfId="2" applyNumberFormat="1" applyFont="1"/>
    <xf numFmtId="168" fontId="0" fillId="0" borderId="0" xfId="2" applyNumberFormat="1" applyFont="1"/>
    <xf numFmtId="169" fontId="0" fillId="0" borderId="0" xfId="3" applyNumberFormat="1" applyFont="1" applyAlignment="1">
      <alignment vertical="center"/>
    </xf>
    <xf numFmtId="168" fontId="0" fillId="0" borderId="0" xfId="0" applyNumberFormat="1"/>
    <xf numFmtId="0" fontId="0" fillId="3" borderId="0" xfId="0" applyFill="1"/>
    <xf numFmtId="167" fontId="0" fillId="3" borderId="0" xfId="2" applyNumberFormat="1" applyFont="1" applyFill="1"/>
    <xf numFmtId="168" fontId="0" fillId="3" borderId="0" xfId="2" applyNumberFormat="1" applyFont="1" applyFill="1"/>
  </cellXfs>
  <cellStyles count="4">
    <cellStyle name="Comma" xfId="2" builtinId="3"/>
    <cellStyle name="Currency" xfId="3" builtinId="4"/>
    <cellStyle name="Hyperlink" xfId="1" builtinId="8"/>
    <cellStyle name="Normal" xfId="0" builtinId="0"/>
  </cellStyles>
  <dxfs count="17">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font>
        <b val="0"/>
        <i val="0"/>
        <strike val="0"/>
        <condense val="0"/>
        <extend val="0"/>
        <outline val="0"/>
        <shadow val="0"/>
        <u val="none"/>
        <vertAlign val="baseline"/>
        <sz val="11"/>
        <color theme="1"/>
        <name val="Aptos Narrow"/>
        <family val="2"/>
        <scheme val="minor"/>
      </font>
      <numFmt numFmtId="167" formatCode="_(* #,##0_);_(* \(#,##0\);_(* &quot;-&quot;??_);_(@_)"/>
    </dxf>
    <dxf>
      <numFmt numFmtId="167" formatCode="_(* #,##0_);_(* \(#,##0\);_(* &quot;-&quot;??_);_(@_)"/>
    </dxf>
    <dxf>
      <font>
        <b val="0"/>
        <i val="0"/>
        <strike val="0"/>
        <condense val="0"/>
        <extend val="0"/>
        <outline val="0"/>
        <shadow val="0"/>
        <u val="none"/>
        <vertAlign val="baseline"/>
        <sz val="11"/>
        <color theme="1"/>
        <name val="Aptos Narrow"/>
        <family val="2"/>
        <scheme val="minor"/>
      </font>
      <alignment horizontal="general" vertical="bottom"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0"/>
        <name val="Aptos Narrow"/>
        <family val="2"/>
        <scheme val="minor"/>
      </font>
      <fill>
        <patternFill patternType="solid">
          <fgColor indexed="6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rfirio, Matheus" id="{2A769283-49E3-4BC5-86DE-3834D36E15BA}" userId="S::MPorfirio@lincolninternational.com::47cfd407-ca78-45ba-b299-92e9d8083f5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5A779-7FAF-4CFD-80BB-149561E6A622}" name="Table3" displayName="Table3" ref="B2:K9" totalsRowShown="0" headerRowDxfId="16">
  <autoFilter ref="B2:K9" xr:uid="{CBE5A779-7FAF-4CFD-80BB-149561E6A622}"/>
  <tableColumns count="10">
    <tableColumn id="1" xr3:uid="{BFC87B2E-793D-450B-8C17-AACC36B1B713}" name="potential_buyer"/>
    <tableColumn id="2" xr3:uid="{8480C715-4733-45FD-B683-BCAE09CFF948}" name="pb_id">
      <calculatedColumnFormula>_xlfn.XLOOKUP($B3,Table1[company_name],Table1[pb_id])</calculatedColumnFormula>
    </tableColumn>
    <tableColumn id="10" xr3:uid="{AAB7E48F-ACEC-40D0-9DF3-EE21C0121752}" name="exchange" dataDxfId="15">
      <calculatedColumnFormula array="1">_xlfn.IFNA(_xll.PBD(C3,"Stock Exchange Code","","USD","",""), "Private")</calculatedColumnFormula>
    </tableColumn>
    <tableColumn id="3" xr3:uid="{8B116660-D6F6-4E83-B397-E89F00895F5A}" name="ticker" dataDxfId="14">
      <calculatedColumnFormula array="1">_xlfn.IFNA(_xll.PBD(C3,"Stock Exchange Code","","USD","",""), "Private")</calculatedColumnFormula>
    </tableColumn>
    <tableColumn id="4" xr3:uid="{0E980BFA-DA43-40F9-9570-C377C21D0124}" name="country">
      <calculatedColumnFormula>_xlfn.XLOOKUP($B3,Table1[company_name],Table1[hq_country])</calculatedColumnFormula>
    </tableColumn>
    <tableColumn id="5" xr3:uid="{4B97F590-B404-477A-8ECB-F6E6CC523DBB}" name="description" dataDxfId="13">
      <calculatedColumnFormula array="1">_xll.PBD(C3,"Company Description","","USD","","")</calculatedColumnFormula>
    </tableColumn>
    <tableColumn id="6" xr3:uid="{9CDF2282-0114-478F-A9BD-0B2AF8C8CE0F}" name="brazil_presence">
      <calculatedColumnFormula>_xlfn.XLOOKUP(B3,Table1[company_name],Table1[brazil_presence])</calculatedColumnFormula>
    </tableColumn>
    <tableColumn id="7" xr3:uid="{AD7F3376-938A-43B0-9879-486DEC8F9146}" name="acquisition_count"/>
    <tableColumn id="8" xr3:uid="{0114B48D-18A2-4D00-B04F-2A237E85D41E}" name="acquired_companies"/>
    <tableColumn id="9" xr3:uid="{D820C369-07BF-4088-9FFF-F876F6BB331E}" name="website" dataDxfId="12">
      <calculatedColumnFormula>_xlfn.XLOOKUP($B3,Table1[company_name],Table1[website])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DA55D6F-C47A-4E39-838B-543E4097708F}" name="Table1" displayName="Table1" ref="B2:P790" totalsRowShown="0" headerRowDxfId="11" dataDxfId="10">
  <autoFilter ref="B2:P790" xr:uid="{5DA55D6F-C47A-4E39-838B-543E4097708F}"/>
  <tableColumns count="15">
    <tableColumn id="15" xr3:uid="{38D00244-B309-4824-A492-D4957386DD14}" name="company_name">
      <calculatedColumnFormula array="1">_xll.PBD(C3,"Name","","USD","","")</calculatedColumnFormula>
    </tableColumn>
    <tableColumn id="16" xr3:uid="{F351E4BE-8D92-44BD-B979-31BA42E08679}" name="pb_id"/>
    <tableColumn id="3" xr3:uid="{08BF54EA-6010-4928-8512-A3C29266F40B}" name="hq_country">
      <calculatedColumnFormula array="1">_xll.PBD(C3,"HQ Country","","USD","","")</calculatedColumnFormula>
    </tableColumn>
    <tableColumn id="4" xr3:uid="{938C55F6-DA45-4221-A2F2-3FF3C363C0A0}" name="website">
      <calculatedColumnFormula array="1">_xll.PBD(C3,"Website","","USD","","")</calculatedColumnFormula>
    </tableColumn>
    <tableColumn id="1" xr3:uid="{599BBD9C-FB07-BE42-938A-2A6175A6B635}" name="clean_domain">
      <calculatedColumnFormula>SUBSTITUTE(SUBSTITUTE(SUBSTITUTE(SUBSTITUTE(E3, "www.", ""), ".com.br", ""), ".com", ""), ".br", "")</calculatedColumnFormula>
    </tableColumn>
    <tableColumn id="5" xr3:uid="{3C3AE8DB-2C27-41A3-B4E9-FDD48F616689}" name="description"/>
    <tableColumn id="6" xr3:uid="{B0C164CF-55DA-4BD0-9661-45F991469702}" name="brazil_presence"/>
    <tableColumn id="7" xr3:uid="{61C65FF8-0D7C-454A-9375-C32CEADA4559}" name="employee_count" dataDxfId="9" dataCellStyle="Comma">
      <calculatedColumnFormula array="1">_xll.PBD(C3,"Employees Count","","USD","","")</calculatedColumnFormula>
    </tableColumn>
    <tableColumn id="12" xr3:uid="{0B8A541D-7D1A-4E94-8A3A-E75436CC8815}" name="revenue" dataDxfId="8" dataCellStyle="Comma">
      <calculatedColumnFormula array="1">_xll.PBF(C3,"Business Revenue","TTM","07-Jul-2025","","USD","","")</calculatedColumnFormula>
    </tableColumn>
    <tableColumn id="13" xr3:uid="{06ABB06A-E3FF-4C92-9DF2-7A2012E2D0E9}" name="ebitda" dataDxfId="7" dataCellStyle="Comma">
      <calculatedColumnFormula array="1">_xll.PBF(C3,"EBITDA","TTM","07-Jul-2025","","USD","","")</calculatedColumnFormula>
    </tableColumn>
    <tableColumn id="17" xr3:uid="{8C46CA28-0D94-4805-8F06-4C3BF9F60F23}" name="market_cap" dataDxfId="6" dataCellStyle="Comma"/>
    <tableColumn id="8" xr3:uid="{D24C5777-159E-4253-B324-57239A792D94}" name="contact_name" dataDxfId="5"/>
    <tableColumn id="9" xr3:uid="{F85E6C39-EEF1-489E-926E-A757174C30F9}" name="contact_role" dataDxfId="4"/>
    <tableColumn id="10" xr3:uid="{1099FBA4-3295-44A1-9DAE-924F5F3A8185}" name="contact_email" dataDxfId="3"/>
    <tableColumn id="11" xr3:uid="{4A569895-7EEB-48CA-888D-D47CC0327466}" name="contact_linkedin"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B12" dT="2025-07-07T16:37:24.19" personId="{2A769283-49E3-4BC5-86DE-3834D36E15BA}" id="{A2E469D0-69E9-4F17-92DC-D656906DEFDB}">
    <text>International SOS</text>
  </threadedComment>
  <threadedComment ref="B24" dT="2025-07-07T18:00:15.93" personId="{2A769283-49E3-4BC5-86DE-3834D36E15BA}" id="{AFBC23A0-5A28-456E-A41C-D9A7D716A78E}">
    <text>Start Clean Medical</text>
  </threadedComment>
  <threadedComment ref="B49" dT="2025-07-07T17:59:50.76" personId="{2A769283-49E3-4BC5-86DE-3834D36E15BA}" id="{705D814A-C089-4651-A54F-4BB63510FD62}">
    <text>Start Future</text>
  </threadedComment>
  <threadedComment ref="B96" dT="2025-07-07T18:51:36.85" personId="{2A769283-49E3-4BC5-86DE-3834D36E15BA}" id="{BB6CE289-02EA-4723-96A3-AC870206435F}">
    <text>Start Bullseye</text>
  </threadedComment>
</ThreadedComments>
</file>

<file path=xl/threadedComments/threadedComment2.xml><?xml version="1.0" encoding="utf-8"?>
<ThreadedComments xmlns="http://schemas.microsoft.com/office/spreadsheetml/2018/threadedcomments" xmlns:x="http://schemas.openxmlformats.org/spreadsheetml/2006/main">
  <threadedComment ref="H2" dT="2025-07-07T16:56:24.87" personId="{2A769283-49E3-4BC5-86DE-3834D36E15BA}" id="{D5E3DFDB-59FE-45DE-849D-2B460C8D33EF}">
    <text>Selecet specific funds for foreign managers that have capital allocated to LATAM/Brazil</text>
  </threadedComment>
</ThreadedComments>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78BDF6EE-AB9A-174F-ADC7-572A7113694D}">
  <we:reference id="wa200002663" version="1.8.0.0" store="en-US" storeType="OMEX"/>
  <we:alternateReferences>
    <we:reference id="wa200002663" version="1.8.0.0" store="" storeType="OMEX"/>
  </we:alternateReferences>
  <we:properties/>
  <we:bindings/>
  <we:snapshot xmlns:r="http://schemas.openxmlformats.org/officeDocument/2006/relationships"/>
  <we:extLst>
    <a:ext xmlns:a="http://schemas.openxmlformats.org/drawingml/2006/main" uri="{D87F86FE-615C-45B5-9D79-34F1136793EB}">
      <we:containsCustomFunctions val="1"/>
    </a:ext>
    <a:ext xmlns:a="http://schemas.openxmlformats.org/drawingml/2006/main" uri="{7C84B067-C214-45C3-A712-C9D94CD141B2}">
      <we:customFunctionIdList>
        <we:customFunctionIds>PBF</we:customFunctionIds>
        <we:customFunctionIds>PBM</we:customFunctionIds>
        <we:customFunctionIds>PBD</we:customFunctionIds>
        <we:customFunctionIds>PBA</we:customFunctionIds>
        <we:customFunctionIds>PBS</we:customFunctionIds>
        <we:customFunctionIds>PBEQR</we:customFunctionIds>
        <we:customFunctionIds>PBIMAGE</we:customFunctionIds>
        <we:customFunctionIds>PBFS</we:customFunctionIds>
        <we:customFunctionIds>PBMATCHPBID</we:customFunctionIds>
        <we:customFunctionIds>PBMATCHSYMBOL</we:customFunctionIds>
        <we:customFunctionIds>PBR</we:customFunctionIds>
        <we:customFunctionIds>PBCHARTMARKET</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mailto:cbaron@bionexo.com" TargetMode="External"/><Relationship Id="rId1" Type="http://schemas.openxmlformats.org/officeDocument/2006/relationships/hyperlink" Target="../AppData/Roaming/Microsoft/Excel/virgilio.gibbon@afya.com"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8" Type="http://schemas.openxmlformats.org/officeDocument/2006/relationships/hyperlink" Target="mailto:petlin@adventinternational.com" TargetMode="External"/><Relationship Id="rId3" Type="http://schemas.openxmlformats.org/officeDocument/2006/relationships/hyperlink" Target="mailto:ricardo.assef@23scapital.com" TargetMode="External"/><Relationship Id="rId7" Type="http://schemas.openxmlformats.org/officeDocument/2006/relationships/hyperlink" Target="mailto:nadia.armelin@aggircapital.com.br" TargetMode="External"/><Relationship Id="rId2" Type="http://schemas.openxmlformats.org/officeDocument/2006/relationships/hyperlink" Target="mailto:alberto.guth@angrapartners.com.br" TargetMode="External"/><Relationship Id="rId1" Type="http://schemas.openxmlformats.org/officeDocument/2006/relationships/hyperlink" Target="https://www.linkedin.com/in/albertoguth/" TargetMode="External"/><Relationship Id="rId6" Type="http://schemas.openxmlformats.org/officeDocument/2006/relationships/hyperlink" Target="mailto:tiago@chromoinvest.com" TargetMode="External"/><Relationship Id="rId11" Type="http://schemas.microsoft.com/office/2017/10/relationships/threadedComment" Target="../threadedComments/threadedComment2.xml"/><Relationship Id="rId5" Type="http://schemas.openxmlformats.org/officeDocument/2006/relationships/hyperlink" Target="mailto:mnovoa@axxongroup.com.br" TargetMode="External"/><Relationship Id="rId10" Type="http://schemas.openxmlformats.org/officeDocument/2006/relationships/comments" Target="../comments2.xml"/><Relationship Id="rId4" Type="http://schemas.openxmlformats.org/officeDocument/2006/relationships/hyperlink" Target="mailto:es@aqua.capital" TargetMode="External"/><Relationship Id="rId9"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39ED36-5606-4DCD-8C5C-A2B195261A1A}">
  <dimension ref="B1:K9"/>
  <sheetViews>
    <sheetView showGridLines="0" zoomScale="85" zoomScaleNormal="85" workbookViewId="0">
      <selection activeCell="B2" sqref="B2:K2"/>
    </sheetView>
  </sheetViews>
  <sheetFormatPr baseColWidth="10" defaultColWidth="8.83203125" defaultRowHeight="15" x14ac:dyDescent="0.2"/>
  <cols>
    <col min="1" max="1" width="1.6640625" customWidth="1"/>
    <col min="2" max="2" width="16" customWidth="1"/>
    <col min="3" max="3" width="7.5" customWidth="1"/>
    <col min="4" max="4" width="8" customWidth="1"/>
    <col min="5" max="5" width="9.5" customWidth="1"/>
    <col min="6" max="6" width="12.5" customWidth="1"/>
    <col min="7" max="7" width="16.33203125" customWidth="1"/>
    <col min="8" max="8" width="18" customWidth="1"/>
    <col min="9" max="9" width="20.5" customWidth="1"/>
  </cols>
  <sheetData>
    <row r="1" spans="2:11" ht="15" customHeight="1" x14ac:dyDescent="0.2">
      <c r="B1">
        <v>0</v>
      </c>
      <c r="C1">
        <f>B1+1</f>
        <v>1</v>
      </c>
      <c r="D1">
        <f t="shared" ref="D1:K1" si="0">C1+1</f>
        <v>2</v>
      </c>
      <c r="E1">
        <f t="shared" si="0"/>
        <v>3</v>
      </c>
      <c r="F1">
        <f t="shared" si="0"/>
        <v>4</v>
      </c>
      <c r="G1">
        <f t="shared" si="0"/>
        <v>5</v>
      </c>
      <c r="H1">
        <f t="shared" si="0"/>
        <v>6</v>
      </c>
      <c r="I1">
        <f t="shared" si="0"/>
        <v>7</v>
      </c>
      <c r="J1">
        <f t="shared" si="0"/>
        <v>8</v>
      </c>
      <c r="K1">
        <f t="shared" si="0"/>
        <v>9</v>
      </c>
    </row>
    <row r="2" spans="2:11" x14ac:dyDescent="0.2">
      <c r="B2" s="1" t="s">
        <v>460</v>
      </c>
      <c r="C2" s="1" t="s">
        <v>1</v>
      </c>
      <c r="D2" s="1" t="s">
        <v>467</v>
      </c>
      <c r="E2" s="1" t="s">
        <v>461</v>
      </c>
      <c r="F2" s="1" t="s">
        <v>462</v>
      </c>
      <c r="G2" s="1" t="s">
        <v>210</v>
      </c>
      <c r="H2" s="1" t="s">
        <v>204</v>
      </c>
      <c r="I2" s="1" t="s">
        <v>463</v>
      </c>
      <c r="J2" s="1" t="s">
        <v>464</v>
      </c>
      <c r="K2" s="1" t="s">
        <v>142</v>
      </c>
    </row>
    <row r="3" spans="2:11" x14ac:dyDescent="0.2">
      <c r="B3" t="s">
        <v>465</v>
      </c>
      <c r="C3" t="str">
        <f>_xlfn.XLOOKUP($B3,Table1[company_name],Table1[pb_id])</f>
        <v>268320-61</v>
      </c>
      <c r="D3" t="str" cm="1">
        <f t="array" ref="D3">_xlfn.IFNA(_xll.PBD(C3,"Stock Exchange Code","","USD","",""), "Private")</f>
        <v>NAS</v>
      </c>
      <c r="E3" t="str" cm="1">
        <f t="array" ref="E3">_xlfn.IFNA(_xll.PBD(C3,"Stock Exchange Code","","USD","",""), "Private")</f>
        <v>NAS</v>
      </c>
      <c r="F3" t="str">
        <f>_xlfn.XLOOKUP($B3,Table1[company_name],Table1[hq_country])</f>
        <v>Brazil</v>
      </c>
      <c r="G3" t="str" cm="1">
        <f t="array" ref="G3">_xll.PBD(C3,"Company Description","","USD","","")</f>
        <v>Afya Ltd is a medical education group based in Brazil. Its education portfolio has several courses in addition to Medicine, such as Management, Dentistry, Law, Engineering, Nursing, Psychology, and Accounting Sciences, among others. It has three segments; Undergrad provides educational services through undergraduate courses related to medical school, undergraduate health science and other ex-health undergraduate programs, Continuing Education provides medical education, specialization and graduate courses in medicine, delivered through digital and in-person content; and Medical practice solution provides clinical decision, clinical management and doctor-patient relationships for physicians and provide access, demand and efficiency for the healthcare players.</v>
      </c>
      <c r="H3" t="str">
        <f>_xlfn.XLOOKUP(B3,Table1[company_name],Table1[brazil_presence])</f>
        <v>Yes</v>
      </c>
      <c r="I3">
        <v>7</v>
      </c>
      <c r="K3" t="str">
        <f>_xlfn.XLOOKUP($B3,Table1[company_name],Table1[website])</f>
        <v>www.afya.com.br</v>
      </c>
    </row>
    <row r="4" spans="2:11" x14ac:dyDescent="0.2">
      <c r="B4" t="s">
        <v>466</v>
      </c>
      <c r="C4" t="e">
        <f>_xlfn.XLOOKUP($B4,Table1[company_name],Table1[pb_id])</f>
        <v>#N/A</v>
      </c>
      <c r="D4" t="str" cm="1">
        <f t="array" ref="D4">_xlfn.IFNA(_xll.PBD(C4,"Stock Exchange Code","","USD","",""), "Private")</f>
        <v>Private</v>
      </c>
      <c r="E4" t="str" cm="1">
        <f t="array" ref="E4">_xlfn.IFNA(_xll.PBD(C4,"Stock Exchange Code","","USD","",""), "Private")</f>
        <v>Private</v>
      </c>
      <c r="F4" t="e">
        <f>_xlfn.XLOOKUP($B4,Table1[company_name],Table1[hq_country])</f>
        <v>#N/A</v>
      </c>
      <c r="G4" t="e" cm="1">
        <f t="array" ref="G4">_xll.PBD(C4,"Company Description","","USD","","")</f>
        <v>#N/A</v>
      </c>
      <c r="H4" t="e">
        <f>_xlfn.XLOOKUP(B4,Table1[company_name],Table1[brazil_presence])</f>
        <v>#N/A</v>
      </c>
      <c r="I4">
        <v>1</v>
      </c>
      <c r="K4" t="e">
        <f>_xlfn.XLOOKUP($B4,Table1[company_name],Table1[website])</f>
        <v>#N/A</v>
      </c>
    </row>
    <row r="5" spans="2:11" x14ac:dyDescent="0.2">
      <c r="B5" t="s">
        <v>468</v>
      </c>
      <c r="C5" t="e">
        <f>_xlfn.XLOOKUP($B5,Table1[company_name],Table1[pb_id])</f>
        <v>#N/A</v>
      </c>
      <c r="D5" t="str" cm="1">
        <f t="array" ref="D5">_xlfn.IFNA(_xll.PBD(C5,"Stock Exchange Code","","USD","",""), "Private")</f>
        <v>Private</v>
      </c>
      <c r="E5" t="str" cm="1">
        <f t="array" ref="E5">_xlfn.IFNA(_xll.PBD(C5,"Stock Exchange Code","","USD","",""), "Private")</f>
        <v>Private</v>
      </c>
      <c r="F5" t="e">
        <f>_xlfn.XLOOKUP($B5,Table1[company_name],Table1[hq_country])</f>
        <v>#N/A</v>
      </c>
      <c r="G5" t="e" cm="1">
        <f t="array" ref="G5">_xll.PBD(C5,"Company Description","","USD","","")</f>
        <v>#N/A</v>
      </c>
      <c r="H5" t="e">
        <f>_xlfn.XLOOKUP(B5,Table1[company_name],Table1[brazil_presence])</f>
        <v>#N/A</v>
      </c>
      <c r="I5">
        <v>0</v>
      </c>
      <c r="K5" t="e">
        <f>_xlfn.XLOOKUP($B5,Table1[company_name],Table1[website])</f>
        <v>#N/A</v>
      </c>
    </row>
    <row r="6" spans="2:11" x14ac:dyDescent="0.2">
      <c r="B6" t="s">
        <v>469</v>
      </c>
      <c r="C6" t="e">
        <f>_xlfn.XLOOKUP($B6,Table1[company_name],Table1[pb_id])</f>
        <v>#N/A</v>
      </c>
      <c r="D6" t="str" cm="1">
        <f t="array" ref="D6">_xlfn.IFNA(_xll.PBD(C6,"Stock Exchange Code","","USD","",""), "Private")</f>
        <v>Private</v>
      </c>
      <c r="E6" t="str" cm="1">
        <f t="array" ref="E6">_xlfn.IFNA(_xll.PBD(C6,"Stock Exchange Code","","USD","",""), "Private")</f>
        <v>Private</v>
      </c>
      <c r="F6" t="e">
        <f>_xlfn.XLOOKUP($B6,Table1[company_name],Table1[hq_country])</f>
        <v>#N/A</v>
      </c>
      <c r="G6" t="e" cm="1">
        <f t="array" ref="G6">_xll.PBD(C6,"Company Description","","USD","","")</f>
        <v>#N/A</v>
      </c>
      <c r="H6" t="e">
        <f>_xlfn.XLOOKUP(B6,Table1[company_name],Table1[brazil_presence])</f>
        <v>#N/A</v>
      </c>
      <c r="I6">
        <v>3</v>
      </c>
      <c r="K6" t="e">
        <f>_xlfn.XLOOKUP($B6,Table1[company_name],Table1[website])</f>
        <v>#N/A</v>
      </c>
    </row>
    <row r="7" spans="2:11" x14ac:dyDescent="0.2">
      <c r="B7" t="s">
        <v>470</v>
      </c>
      <c r="C7" t="e">
        <f>_xlfn.XLOOKUP($B7,Table1[company_name],Table1[pb_id])</f>
        <v>#N/A</v>
      </c>
      <c r="D7" t="str" cm="1">
        <f t="array" ref="D7">_xlfn.IFNA(_xll.PBD(C7,"Stock Exchange Code","","USD","",""), "Private")</f>
        <v>Private</v>
      </c>
      <c r="E7" t="str" cm="1">
        <f t="array" ref="E7">_xlfn.IFNA(_xll.PBD(C7,"Stock Exchange Code","","USD","",""), "Private")</f>
        <v>Private</v>
      </c>
      <c r="F7" t="e">
        <f>_xlfn.XLOOKUP($B7,Table1[company_name],Table1[hq_country])</f>
        <v>#N/A</v>
      </c>
      <c r="G7" t="e" cm="1">
        <f t="array" ref="G7">_xll.PBD(C7,"Company Description","","USD","","")</f>
        <v>#N/A</v>
      </c>
      <c r="H7" t="e">
        <f>_xlfn.XLOOKUP(B7,Table1[company_name],Table1[brazil_presence])</f>
        <v>#N/A</v>
      </c>
      <c r="I7">
        <v>5</v>
      </c>
      <c r="K7" t="e">
        <f>_xlfn.XLOOKUP($B7,Table1[company_name],Table1[website])</f>
        <v>#N/A</v>
      </c>
    </row>
    <row r="8" spans="2:11" x14ac:dyDescent="0.2">
      <c r="B8" t="s">
        <v>471</v>
      </c>
      <c r="C8" t="str">
        <f>_xlfn.XLOOKUP($B8,Table1[company_name],Table1[pb_id])</f>
        <v>434450-35</v>
      </c>
      <c r="D8" t="str" cm="1">
        <f t="array" ref="D8">_xlfn.IFNA(_xll.PBD(C8,"Stock Exchange Code","","USD","",""), "Private")</f>
        <v>BVMF</v>
      </c>
      <c r="E8" t="str" cm="1">
        <f t="array" ref="E8">_xlfn.IFNA(_xll.PBD(C8,"Stock Exchange Code","","USD","",""), "Private")</f>
        <v>BVMF</v>
      </c>
      <c r="F8" t="str">
        <f>_xlfn.XLOOKUP($B8,Table1[company_name],Table1[hq_country])</f>
        <v>Brazil</v>
      </c>
      <c r="G8" t="str" cm="1">
        <f t="array" ref="G8">_xll.PBD(C8,"Company Description","","USD","","")</f>
        <v>CM Hospitalar SA is a distributor of hospital materials and medicines in the Brazilian market.</v>
      </c>
      <c r="H8" t="str">
        <f>_xlfn.XLOOKUP(B8,Table1[company_name],Table1[brazil_presence])</f>
        <v>Yes</v>
      </c>
      <c r="I8">
        <v>7</v>
      </c>
      <c r="K8" t="str">
        <f>_xlfn.XLOOKUP($B8,Table1[company_name],Table1[website])</f>
        <v>portal.mafrahospitalar.com.br</v>
      </c>
    </row>
    <row r="9" spans="2:11" x14ac:dyDescent="0.2">
      <c r="B9" t="s">
        <v>473</v>
      </c>
      <c r="C9" t="e">
        <f>_xlfn.XLOOKUP($B9,Table1[company_name],Table1[pb_id])</f>
        <v>#N/A</v>
      </c>
      <c r="D9" t="str" cm="1">
        <f t="array" ref="D9">_xlfn.IFNA(_xll.PBD(C9,"Stock Exchange Code","","USD","",""), "Private")</f>
        <v>Private</v>
      </c>
      <c r="E9" t="str" cm="1">
        <f t="array" ref="E9">_xlfn.IFNA(_xll.PBD(C9,"Stock Exchange Code","","USD","",""), "Private")</f>
        <v>Private</v>
      </c>
      <c r="F9" t="e">
        <f>_xlfn.XLOOKUP($B9,Table1[company_name],Table1[hq_country])</f>
        <v>#N/A</v>
      </c>
      <c r="G9" t="e" cm="1">
        <f t="array" ref="G9">_xll.PBD(C9,"Company Description","","USD","","")</f>
        <v>#N/A</v>
      </c>
      <c r="H9" t="e">
        <f>_xlfn.XLOOKUP(B9,Table1[company_name],Table1[brazil_presence])</f>
        <v>#N/A</v>
      </c>
      <c r="I9">
        <v>15</v>
      </c>
      <c r="K9" t="e">
        <f>_xlfn.XLOOKUP($B9,Table1[company_name],Table1[website])</f>
        <v>#N/A</v>
      </c>
    </row>
  </sheetData>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1">
        <x14:dataValidation type="list" allowBlank="1" showInputMessage="1" showErrorMessage="1" xr:uid="{F4AB63A0-61D0-4A3A-A74E-5F5E6B8E484A}">
          <x14:formula1>
            <xm:f>Companies!$B$3:$B$197</xm:f>
          </x14:formula1>
          <xm:sqref>B3:B1048576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47EFC6-6B69-49D5-9697-0F56CF3B18BF}">
  <dimension ref="B2:AD790"/>
  <sheetViews>
    <sheetView showGridLines="0" tabSelected="1" topLeftCell="A2" zoomScale="110" zoomScaleNormal="110" workbookViewId="0">
      <selection activeCell="B5" sqref="B5"/>
    </sheetView>
  </sheetViews>
  <sheetFormatPr baseColWidth="10" defaultColWidth="8.83203125" defaultRowHeight="15" customHeight="1" x14ac:dyDescent="0.2"/>
  <cols>
    <col min="1" max="1" width="1.6640625" customWidth="1"/>
    <col min="2" max="2" width="50" bestFit="1" customWidth="1"/>
    <col min="3" max="3" width="9.83203125" bestFit="1" customWidth="1"/>
    <col min="4" max="4" width="18.1640625" bestFit="1" customWidth="1"/>
    <col min="5" max="5" width="26.1640625" bestFit="1" customWidth="1"/>
    <col min="6" max="6" width="24.33203125" customWidth="1"/>
    <col min="7" max="7" width="16.33203125" customWidth="1"/>
    <col min="8" max="8" width="16.83203125" customWidth="1"/>
    <col min="9" max="9" width="16.33203125" bestFit="1" customWidth="1"/>
    <col min="10" max="10" width="17.5" customWidth="1"/>
    <col min="11" max="11" width="15.1640625" customWidth="1"/>
    <col min="12" max="12" width="17" customWidth="1"/>
  </cols>
  <sheetData>
    <row r="2" spans="2:30" ht="15" customHeight="1" x14ac:dyDescent="0.2">
      <c r="B2" s="1" t="s">
        <v>0</v>
      </c>
      <c r="C2" s="1" t="s">
        <v>1</v>
      </c>
      <c r="D2" s="1" t="s">
        <v>203</v>
      </c>
      <c r="E2" s="1" t="s">
        <v>142</v>
      </c>
      <c r="F2" s="1" t="s">
        <v>1840</v>
      </c>
      <c r="G2" s="1" t="s">
        <v>210</v>
      </c>
      <c r="H2" s="1" t="s">
        <v>204</v>
      </c>
      <c r="I2" s="1" t="s">
        <v>270</v>
      </c>
      <c r="J2" s="1" t="s">
        <v>299</v>
      </c>
      <c r="K2" s="1" t="s">
        <v>300</v>
      </c>
      <c r="L2" s="1" t="s">
        <v>472</v>
      </c>
      <c r="M2" s="1" t="s">
        <v>6</v>
      </c>
      <c r="N2" s="1" t="s">
        <v>7</v>
      </c>
      <c r="O2" s="1" t="s">
        <v>8</v>
      </c>
      <c r="P2" s="1" t="s">
        <v>9</v>
      </c>
      <c r="Q2" s="1"/>
      <c r="R2" s="1"/>
      <c r="S2" s="1"/>
      <c r="T2" s="1"/>
      <c r="U2" s="1"/>
      <c r="V2" s="1"/>
      <c r="W2" s="1"/>
      <c r="X2" s="1"/>
      <c r="Y2" s="1"/>
      <c r="Z2" s="1"/>
      <c r="AA2" s="1"/>
      <c r="AB2" s="1"/>
      <c r="AC2" s="1"/>
      <c r="AD2" s="1"/>
    </row>
    <row r="3" spans="2:30" ht="15" customHeight="1" x14ac:dyDescent="0.2">
      <c r="B3" t="str" cm="1">
        <f t="array" ref="B3">_xll.PBD(C3,"Name","","USD","","")</f>
        <v>Afya</v>
      </c>
      <c r="C3" t="s">
        <v>201</v>
      </c>
      <c r="D3" t="str" cm="1">
        <f t="array" ref="D3">_xll.PBD(C3,"HQ Country","","USD","","")</f>
        <v>Brazil</v>
      </c>
      <c r="E3" t="str" cm="1">
        <f t="array" ref="E3">_xll.PBD(C3,"Website","","USD","","")</f>
        <v>www.afya.com.br</v>
      </c>
      <c r="F3" t="str">
        <f>SUBSTITUTE(SUBSTITUTE(SUBSTITUTE(SUBSTITUTE(E3, "www.", ""), ".com.br", ""), ".com", ""), ".br", "")</f>
        <v>afya</v>
      </c>
      <c r="H3" t="s">
        <v>222</v>
      </c>
      <c r="I3" s="12" cm="1">
        <f t="array" ref="I3">_xll.PBD(C3,"Employees Count","","USD","","")</f>
        <v>9717</v>
      </c>
      <c r="J3" s="12" cm="1">
        <f t="array" ref="J3">_xll.PBF(C3,"Business Revenue","TTM","07-Jul-2025","","USD","","")</f>
        <v>754645792.52146506</v>
      </c>
      <c r="K3" s="12" cm="1">
        <f t="array" ref="K3">_xll.PBF(C3,"EBITDA","TTM","07-Jul-2025","","USD","","")</f>
        <v>255345376.00710899</v>
      </c>
      <c r="L3" s="13"/>
      <c r="M3" s="9" t="s">
        <v>223</v>
      </c>
      <c r="N3" s="9" t="s">
        <v>224</v>
      </c>
      <c r="O3" s="10" t="s">
        <v>225</v>
      </c>
    </row>
    <row r="4" spans="2:30" ht="15" customHeight="1" x14ac:dyDescent="0.2">
      <c r="B4" t="str" cm="1">
        <f t="array" ref="B4">_xll.PBD(C4,"Name","","USD","","")</f>
        <v>#LIMITREACHED</v>
      </c>
      <c r="C4" t="s">
        <v>202</v>
      </c>
      <c r="D4" t="str" cm="1">
        <f t="array" ref="D4">_xll.PBD(C4,"HQ Country","","USD","","")</f>
        <v>#LIMITREACHED</v>
      </c>
      <c r="E4" t="str" cm="1">
        <f t="array" ref="E4">_xll.PBD(C4,"Website","","USD","","")</f>
        <v>#LIMITREACHED</v>
      </c>
      <c r="F4" t="str">
        <f t="shared" ref="F4:F67" si="0">SUBSTITUTE(SUBSTITUTE(SUBSTITUTE(SUBSTITUTE(E4, "www.", ""), ".com.br", ""), ".com", ""), ".br", "")</f>
        <v>#LIMITREACHED</v>
      </c>
      <c r="H4" t="s">
        <v>222</v>
      </c>
      <c r="I4" s="12" t="str" cm="1">
        <f t="array" ref="I4">_xll.PBD(C4,"Employees Count","","USD","","")</f>
        <v>#LIMITREACHED</v>
      </c>
      <c r="J4" s="12" t="str" cm="1">
        <f t="array" ref="J4">_xll.PBF(C4,"Business Revenue","TTM","07-Jul-2025","","USD","","")</f>
        <v>#NOTAUTH</v>
      </c>
      <c r="K4" s="12" t="str" cm="1">
        <f t="array" ref="K4">_xll.PBF(C4,"EBITDA","FY","07-Jul-2025","","USD","","")</f>
        <v>#NOTAUTH</v>
      </c>
      <c r="L4" s="13"/>
      <c r="M4" s="9" t="s">
        <v>226</v>
      </c>
      <c r="N4" s="9" t="s">
        <v>227</v>
      </c>
      <c r="O4" s="11" t="s">
        <v>228</v>
      </c>
    </row>
    <row r="5" spans="2:30" ht="15" customHeight="1" x14ac:dyDescent="0.2">
      <c r="B5" t="str" cm="1">
        <f t="array" ref="B5">_xll.PBD(C5,"Name","","USD","","")</f>
        <v>BRQ Solucoes em Informatica</v>
      </c>
      <c r="C5" t="s">
        <v>205</v>
      </c>
      <c r="D5" t="str" cm="1">
        <f t="array" ref="D5">_xll.PBD(C5,"HQ Country","","USD","","")</f>
        <v>Brazil</v>
      </c>
      <c r="E5" t="str" cm="1">
        <f t="array" ref="E5">_xll.PBD(C5,"Website","","USD","","")</f>
        <v>www.brq.com</v>
      </c>
      <c r="F5" t="str">
        <f t="shared" si="0"/>
        <v>brq</v>
      </c>
      <c r="H5" t="s">
        <v>222</v>
      </c>
      <c r="I5" s="12" cm="1">
        <f t="array" ref="I5">_xll.PBD(C5,"Employees Count","","USD","","")</f>
        <v>2500</v>
      </c>
      <c r="J5" s="12" cm="1">
        <f t="array" ref="J5">_xll.PBF(C5,"Business Revenue","TTM","07-Jul-2025","","USD","","")</f>
        <v>113403600.778202</v>
      </c>
      <c r="K5" s="12" cm="1">
        <f t="array" ref="K5">_xll.PBF(C5,"EBITDA","TTM","07-Jul-2025","","USD","","")</f>
        <v>18961985.953400999</v>
      </c>
      <c r="L5" s="13"/>
      <c r="M5" t="s">
        <v>229</v>
      </c>
      <c r="N5" t="s">
        <v>230</v>
      </c>
      <c r="O5" t="s">
        <v>231</v>
      </c>
    </row>
    <row r="6" spans="2:30" ht="15" customHeight="1" x14ac:dyDescent="0.2">
      <c r="B6" t="str" cm="1">
        <f t="array" ref="B6">_xll.PBD(C6,"Name","","USD","","")</f>
        <v>#LIMITREACHED</v>
      </c>
      <c r="C6" t="s">
        <v>207</v>
      </c>
      <c r="D6" t="str" cm="1">
        <f t="array" ref="D6">_xll.PBD(C6,"HQ Country","","USD","","")</f>
        <v>#LIMITREACHED</v>
      </c>
      <c r="E6" t="str" cm="1">
        <f t="array" ref="E6">_xll.PBD(C6,"Website","","USD","","")</f>
        <v>#LIMITREACHED</v>
      </c>
      <c r="F6" t="str">
        <f t="shared" si="0"/>
        <v>#LIMITREACHED</v>
      </c>
      <c r="H6" t="s">
        <v>222</v>
      </c>
      <c r="I6" s="12" t="str" cm="1">
        <f t="array" ref="I6">_xll.PBD(C6,"Employees Count","","USD","","")</f>
        <v>#LIMITREACHED</v>
      </c>
      <c r="J6" s="12" t="str" cm="1">
        <f t="array" ref="J6">_xll.PBF(C6,"Business Revenue","TTM","07-Jul-2025","","USD","","")</f>
        <v>#NOTAUTH</v>
      </c>
      <c r="K6" s="12" t="str" cm="1">
        <f t="array" ref="K6">_xll.PBF(C6,"EBITDA","TTM","07-Jul-2025","","USD","","")</f>
        <v>#NOTAUTH</v>
      </c>
      <c r="L6" s="13"/>
    </row>
    <row r="7" spans="2:30" ht="15" customHeight="1" x14ac:dyDescent="0.2">
      <c r="B7" t="str" cm="1">
        <f t="array" ref="B7">_xll.PBD(C7,"Name","","USD","","")</f>
        <v>#LIMITREACHED</v>
      </c>
      <c r="C7" t="s">
        <v>206</v>
      </c>
      <c r="D7" t="str" cm="1">
        <f t="array" ref="D7">_xll.PBD(C7,"HQ Country","","USD","","")</f>
        <v>#LIMITREACHED</v>
      </c>
      <c r="E7" t="str" cm="1">
        <f t="array" ref="E7">_xll.PBD(C7,"Website","","USD","","")</f>
        <v>#LIMITREACHED</v>
      </c>
      <c r="F7" t="str">
        <f t="shared" si="0"/>
        <v>#LIMITREACHED</v>
      </c>
      <c r="H7" t="s">
        <v>222</v>
      </c>
      <c r="I7" s="12" t="str" cm="1">
        <f t="array" ref="I7">_xll.PBD(C7,"Employees Count","","USD","","")</f>
        <v>#LIMITREACHED</v>
      </c>
      <c r="J7" s="12" t="str" cm="1">
        <f t="array" ref="J7">_xll.PBF(C7,"Business Revenue","TTM","07-Jul-2025","","USD","","")</f>
        <v>#NOTAUTH</v>
      </c>
      <c r="K7" s="12" t="str" cm="1">
        <f t="array" ref="K7">_xll.PBF(C7,"EBITDA","TTM","07-Jul-2025","","USD","","")</f>
        <v>#NOTAUTH</v>
      </c>
      <c r="L7" s="13"/>
      <c r="M7" t="s">
        <v>232</v>
      </c>
      <c r="N7" t="s">
        <v>227</v>
      </c>
      <c r="O7" t="s">
        <v>233</v>
      </c>
    </row>
    <row r="8" spans="2:30" ht="15" customHeight="1" x14ac:dyDescent="0.2">
      <c r="B8" t="str" cm="1">
        <f t="array" ref="B8">_xll.PBD(C8,"Name","","USD","","")</f>
        <v>#LIMITREACHED</v>
      </c>
      <c r="C8" t="s">
        <v>208</v>
      </c>
      <c r="D8" t="str" cm="1">
        <f t="array" ref="D8">_xll.PBD(C8,"HQ Country","","USD","","")</f>
        <v>#LIMITREACHED</v>
      </c>
      <c r="E8" t="str" cm="1">
        <f t="array" ref="E8">_xll.PBD(C8,"Website","","USD","","")</f>
        <v>#LIMITREACHED</v>
      </c>
      <c r="F8" t="str">
        <f t="shared" si="0"/>
        <v>#LIMITREACHED</v>
      </c>
      <c r="H8" t="s">
        <v>222</v>
      </c>
      <c r="I8" s="12" t="str" cm="1">
        <f t="array" ref="I8">_xll.PBD(C8,"Employees Count","","USD","","")</f>
        <v>#LIMITREACHED</v>
      </c>
      <c r="J8" s="12" t="str" cm="1">
        <f t="array" ref="J8">_xll.PBF(C8,"Business Revenue","TTM","07-Jul-2025","","USD","","")</f>
        <v>#NOTAUTH</v>
      </c>
      <c r="K8" s="12" t="str" cm="1">
        <f t="array" ref="K8">_xll.PBF(C8,"EBITDA","TTM","07-Jul-2025","","USD","","")</f>
        <v>#NOTAUTH</v>
      </c>
      <c r="L8" s="13"/>
      <c r="M8" t="s">
        <v>234</v>
      </c>
      <c r="N8" t="s">
        <v>235</v>
      </c>
      <c r="O8" t="s">
        <v>236</v>
      </c>
    </row>
    <row r="9" spans="2:30" ht="15" customHeight="1" x14ac:dyDescent="0.2">
      <c r="B9" t="str" cm="1">
        <f t="array" ref="B9">_xll.PBD(C9,"Name","","USD","","")</f>
        <v>GE HealthCare Technologies</v>
      </c>
      <c r="C9" t="s">
        <v>209</v>
      </c>
      <c r="D9" t="str" cm="1">
        <f t="array" ref="D9">_xll.PBD(C9,"HQ Country","","USD","","")</f>
        <v>United States</v>
      </c>
      <c r="E9" t="str" cm="1">
        <f t="array" ref="E9">_xll.PBD(C9,"Website","","USD","","")</f>
        <v>www.gehealthcare.com</v>
      </c>
      <c r="F9" t="str">
        <f t="shared" si="0"/>
        <v>gehealthcare</v>
      </c>
      <c r="H9" t="s">
        <v>222</v>
      </c>
      <c r="I9" s="12" cm="1">
        <f t="array" ref="I9">_xll.PBD(C9,"Employees Count","","USD","","")</f>
        <v>53000</v>
      </c>
      <c r="J9" s="12" cm="1">
        <f t="array" ref="J9">_xll.PBF(C9,"Business Revenue","TTM","07-Jul-2025","","USD","","")</f>
        <v>19798000000</v>
      </c>
      <c r="K9" s="12" cm="1">
        <f t="array" ref="K9">_xll.PBF(C9,"EBITDA","TTM","07-Jul-2025","","USD","","")</f>
        <v>3808000000</v>
      </c>
      <c r="L9" s="13"/>
      <c r="M9" t="s">
        <v>237</v>
      </c>
      <c r="N9" t="s">
        <v>238</v>
      </c>
      <c r="O9" t="s">
        <v>239</v>
      </c>
    </row>
    <row r="10" spans="2:30" ht="15" customHeight="1" x14ac:dyDescent="0.2">
      <c r="B10" t="str" cm="1">
        <f t="array" ref="B10">_xll.PBD(C10,"Name","","USD","","")</f>
        <v>#LIMITREACHED</v>
      </c>
      <c r="C10" t="s">
        <v>211</v>
      </c>
      <c r="D10" t="str" cm="1">
        <f t="array" ref="D10">_xll.PBD(C10,"HQ Country","","USD","","")</f>
        <v>#LIMITREACHED</v>
      </c>
      <c r="E10" t="str" cm="1">
        <f t="array" ref="E10">_xll.PBD(C10,"Website","","USD","","")</f>
        <v>#LIMITREACHED</v>
      </c>
      <c r="F10" t="str">
        <f t="shared" si="0"/>
        <v>#LIMITREACHED</v>
      </c>
      <c r="H10" t="s">
        <v>222</v>
      </c>
      <c r="I10" s="12" t="str" cm="1">
        <f t="array" ref="I10">_xll.PBD(C10,"Employees Count","","USD","","")</f>
        <v>#LIMITREACHED</v>
      </c>
      <c r="J10" s="12" t="str" cm="1">
        <f t="array" ref="J10">_xll.PBF(C10,"Business Revenue","TTM","07-Jul-2025","","USD","","")</f>
        <v>#NOTAUTH</v>
      </c>
      <c r="K10" s="12" t="str" cm="1">
        <f t="array" ref="K10">_xll.PBF(C10,"EBITDA","TTM","07-Jul-2025","","USD","","")</f>
        <v>#NOTAUTH</v>
      </c>
      <c r="L10" s="13"/>
      <c r="M10" t="s">
        <v>240</v>
      </c>
      <c r="N10" t="s">
        <v>241</v>
      </c>
      <c r="O10" t="s">
        <v>242</v>
      </c>
    </row>
    <row r="11" spans="2:30" ht="15" customHeight="1" x14ac:dyDescent="0.2">
      <c r="B11" t="str" cm="1">
        <f t="array" ref="B11">_xll.PBD(C11,"Name","","USD","","")</f>
        <v>Indra Sistemas</v>
      </c>
      <c r="C11" t="s">
        <v>212</v>
      </c>
      <c r="D11" t="str" cm="1">
        <f t="array" ref="D11">_xll.PBD(C11,"HQ Country","","USD","","")</f>
        <v>Spain</v>
      </c>
      <c r="E11" t="str" cm="1">
        <f t="array" ref="E11">_xll.PBD(C11,"Website","","USD","","")</f>
        <v>www.indracompany.com</v>
      </c>
      <c r="F11" t="str">
        <f t="shared" si="0"/>
        <v>indracompany</v>
      </c>
      <c r="I11" s="12" cm="1">
        <f t="array" ref="I11">_xll.PBD(C11,"Employees Count","","USD","","")</f>
        <v>60598</v>
      </c>
      <c r="J11" s="12" cm="1">
        <f t="array" ref="J11">_xll.PBF(C11,"Business Revenue","TTM","07-Jul-2025","","USD","","")</f>
        <v>6425297091.4953232</v>
      </c>
      <c r="K11" s="12" cm="1">
        <f t="array" ref="K11">_xll.PBF(C11,"EBITDA","TTM","07-Jul-2025","","USD","","")</f>
        <v>679255633.16480398</v>
      </c>
      <c r="L11" s="13"/>
    </row>
    <row r="12" spans="2:30" ht="15" customHeight="1" x14ac:dyDescent="0.2">
      <c r="B12" t="str" cm="1">
        <f t="array" ref="B12">_xll.PBD(C12,"Name","","USD","","")</f>
        <v>#LIMITREACHED</v>
      </c>
      <c r="C12" t="s">
        <v>213</v>
      </c>
      <c r="D12" t="str" cm="1">
        <f t="array" ref="D12">_xll.PBD(C12,"HQ Country","","USD","","")</f>
        <v>#LIMITREACHED</v>
      </c>
      <c r="E12" t="str" cm="1">
        <f t="array" ref="E12">_xll.PBD(C12,"Website","","USD","","")</f>
        <v>#LIMITREACHED</v>
      </c>
      <c r="F12" t="str">
        <f t="shared" si="0"/>
        <v>#LIMITREACHED</v>
      </c>
      <c r="H12" t="s">
        <v>222</v>
      </c>
      <c r="I12" s="12" t="str" cm="1">
        <f t="array" ref="I12">_xll.PBD(C12,"Employees Count","","USD","","")</f>
        <v>#LIMITREACHED</v>
      </c>
      <c r="J12" s="12" t="str" cm="1">
        <f t="array" ref="J12">_xll.PBF(C12,"Business Revenue","TTM","07-Jul-2025","","USD","","")</f>
        <v>#NOTAUTH</v>
      </c>
      <c r="K12" s="12" t="str" cm="1">
        <f t="array" ref="K12">_xll.PBF(C12,"EBITDA","TTM","07-Jul-2025","","USD","","")</f>
        <v>#NOTAUTH</v>
      </c>
      <c r="L12" s="13"/>
      <c r="M12" t="s">
        <v>243</v>
      </c>
      <c r="N12" t="s">
        <v>244</v>
      </c>
      <c r="O12" t="s">
        <v>245</v>
      </c>
    </row>
    <row r="13" spans="2:30" ht="15" customHeight="1" x14ac:dyDescent="0.2">
      <c r="B13" t="str" cm="1">
        <f t="array" ref="B13">_xll.PBD(C13,"Name","","USD","","")</f>
        <v>#LIMITREACHED</v>
      </c>
      <c r="C13" t="s">
        <v>214</v>
      </c>
      <c r="D13" t="str" cm="1">
        <f t="array" ref="D13">_xll.PBD(C13,"HQ Country","","USD","","")</f>
        <v>#LIMITREACHED</v>
      </c>
      <c r="E13" t="str" cm="1">
        <f t="array" ref="E13">_xll.PBD(C13,"Website","","USD","","")</f>
        <v>#LIMITREACHED</v>
      </c>
      <c r="F13" t="str">
        <f t="shared" si="0"/>
        <v>#LIMITREACHED</v>
      </c>
      <c r="H13" t="s">
        <v>222</v>
      </c>
      <c r="I13" s="12" t="str" cm="1">
        <f t="array" ref="I13">_xll.PBD(C13,"Employees Count","","USD","","")</f>
        <v>#LIMITREACHED</v>
      </c>
      <c r="J13" s="12" t="str" cm="1">
        <f t="array" ref="J13">_xll.PBF(C13,"Business Revenue","TTM","07-Jul-2025","","USD","","")</f>
        <v>#NOTAUTH</v>
      </c>
      <c r="K13" s="12" t="str" cm="1">
        <f t="array" ref="K13">_xll.PBF(C13,"EBITDA","TTM","07-Jul-2025","","USD","","")</f>
        <v>#NOTAUTH</v>
      </c>
      <c r="L13" s="13"/>
      <c r="M13" t="s">
        <v>246</v>
      </c>
      <c r="N13" t="s">
        <v>247</v>
      </c>
      <c r="O13" t="s">
        <v>248</v>
      </c>
    </row>
    <row r="14" spans="2:30" ht="15" customHeight="1" x14ac:dyDescent="0.2">
      <c r="B14" t="str" cm="1">
        <f t="array" ref="B14">_xll.PBD(C14,"Name","","USD","","")</f>
        <v>#LIMITREACHED</v>
      </c>
      <c r="C14" t="s">
        <v>215</v>
      </c>
      <c r="D14" t="str" cm="1">
        <f t="array" ref="D14">_xll.PBD(C14,"HQ Country","","USD","","")</f>
        <v>#LIMITREACHED</v>
      </c>
      <c r="E14" t="str" cm="1">
        <f t="array" ref="E14">_xll.PBD(C14,"Website","","USD","","")</f>
        <v>#LIMITREACHED</v>
      </c>
      <c r="F14" t="str">
        <f t="shared" si="0"/>
        <v>#LIMITREACHED</v>
      </c>
      <c r="H14" t="s">
        <v>222</v>
      </c>
      <c r="I14" s="12" t="str" cm="1">
        <f t="array" ref="I14">_xll.PBD(C14,"Employees Count","","USD","","")</f>
        <v>#LIMITREACHED</v>
      </c>
      <c r="J14" s="12" t="str" cm="1">
        <f t="array" ref="J14">_xll.PBF(C14,"Business Revenue","TTM","07-Jul-2025","","USD","","")</f>
        <v>#NOTAUTH</v>
      </c>
      <c r="K14" s="12" t="str" cm="1">
        <f t="array" ref="K14">_xll.PBF(C14,"EBITDA","TTM","07-Jul-2025","","USD","","")</f>
        <v>#NOTAUTH</v>
      </c>
      <c r="L14" s="13"/>
      <c r="M14" t="s">
        <v>249</v>
      </c>
      <c r="N14" t="s">
        <v>250</v>
      </c>
      <c r="O14" t="s">
        <v>251</v>
      </c>
    </row>
    <row r="15" spans="2:30" ht="15" customHeight="1" x14ac:dyDescent="0.2">
      <c r="B15" t="str" cm="1">
        <f t="array" ref="B15">_xll.PBD(C15,"Name","","USD","","")</f>
        <v>#LIMITREACHED</v>
      </c>
      <c r="C15" t="s">
        <v>216</v>
      </c>
      <c r="D15" t="str" cm="1">
        <f t="array" ref="D15">_xll.PBD(C15,"HQ Country","","USD","","")</f>
        <v>#LIMITREACHED</v>
      </c>
      <c r="E15" t="str" cm="1">
        <f t="array" ref="E15">_xll.PBD(C15,"Website","","USD","","")</f>
        <v>#LIMITREACHED</v>
      </c>
      <c r="F15" t="str">
        <f t="shared" si="0"/>
        <v>#LIMITREACHED</v>
      </c>
      <c r="H15" t="s">
        <v>222</v>
      </c>
      <c r="I15" s="12" t="str" cm="1">
        <f t="array" ref="I15">_xll.PBD(C15,"Employees Count","","USD","","")</f>
        <v>#LIMITREACHED</v>
      </c>
      <c r="J15" s="12" t="str" cm="1">
        <f t="array" ref="J15">_xll.PBF(C15,"Business Revenue","TTM","07-Jul-2025","","USD","","")</f>
        <v>#NOTAUTH</v>
      </c>
      <c r="K15" s="12" t="str" cm="1">
        <f t="array" ref="K15">_xll.PBF(C15,"EBITDA","TTM","07-Jul-2025","","USD","","")</f>
        <v>#NOTAUTH</v>
      </c>
      <c r="L15" s="13"/>
      <c r="M15" t="s">
        <v>252</v>
      </c>
      <c r="N15" t="s">
        <v>227</v>
      </c>
      <c r="O15" t="s">
        <v>253</v>
      </c>
    </row>
    <row r="16" spans="2:30" ht="15" customHeight="1" x14ac:dyDescent="0.2">
      <c r="B16" t="str" cm="1">
        <f t="array" ref="B16">_xll.PBD(C16,"Name","","USD","","")</f>
        <v>Rede D'Or São Luiz</v>
      </c>
      <c r="C16" t="s">
        <v>217</v>
      </c>
      <c r="D16" t="str" cm="1">
        <f t="array" ref="D16">_xll.PBD(C16,"HQ Country","","USD","","")</f>
        <v>Brazil</v>
      </c>
      <c r="E16" t="str" cm="1">
        <f t="array" ref="E16">_xll.PBD(C16,"Website","","USD","","")</f>
        <v>www.rededorsaoluiz.com.br</v>
      </c>
      <c r="F16" t="str">
        <f t="shared" si="0"/>
        <v>rededorsaoluiz</v>
      </c>
      <c r="G16" s="9" t="s">
        <v>330</v>
      </c>
      <c r="H16" t="s">
        <v>222</v>
      </c>
      <c r="I16" s="12" cm="1">
        <f t="array" ref="I16">_xll.PBD(C16,"Employees Count","","USD","","")</f>
        <v>16128</v>
      </c>
      <c r="J16" s="12" cm="1">
        <f t="array" ref="J16">_xll.PBF(C16,"Business Revenue","TTM","07-Jul-2025","","USD","","")</f>
        <v>9912299569.6315498</v>
      </c>
      <c r="K16" s="12" cm="1">
        <f t="array" ref="K16">_xll.PBF(C16,"EBITDA","TTM","07-Jul-2025","","USD","","")</f>
        <v>998456036.10027301</v>
      </c>
      <c r="L16" s="13"/>
    </row>
    <row r="17" spans="2:16" ht="15" customHeight="1" x14ac:dyDescent="0.2">
      <c r="B17" t="str" cm="1">
        <f t="array" ref="B17">_xll.PBD(C17,"Name","","USD","","")</f>
        <v>Sage Group</v>
      </c>
      <c r="C17" t="s">
        <v>218</v>
      </c>
      <c r="D17" t="str" cm="1">
        <f t="array" ref="D17">_xll.PBD(C17,"HQ Country","","USD","","")</f>
        <v>United Kingdom</v>
      </c>
      <c r="E17" t="str" cm="1">
        <f t="array" ref="E17">_xll.PBD(C17,"Website","","USD","","")</f>
        <v>www.sage.com</v>
      </c>
      <c r="F17" t="str">
        <f t="shared" si="0"/>
        <v>sage</v>
      </c>
      <c r="I17" s="12" cm="1">
        <f t="array" ref="I17">_xll.PBD(C17,"Employees Count","","USD","","")</f>
        <v>10789</v>
      </c>
      <c r="J17" s="12" cm="1">
        <f t="array" ref="J17">_xll.PBF(C17,"Business Revenue","TTM","07-Jul-2025","","USD","","")</f>
        <v>3088931118.756</v>
      </c>
      <c r="K17" s="12" cm="1">
        <f t="array" ref="K17">_xll.PBF(C17,"EBITDA","TTM","07-Jul-2025","","USD","","")</f>
        <v>743537094.23399997</v>
      </c>
      <c r="L17" s="13"/>
      <c r="M17" s="9" t="s">
        <v>254</v>
      </c>
      <c r="N17" s="9" t="s">
        <v>255</v>
      </c>
      <c r="O17" s="11" t="s">
        <v>256</v>
      </c>
    </row>
    <row r="18" spans="2:16" ht="15" customHeight="1" x14ac:dyDescent="0.2">
      <c r="B18" t="str" cm="1">
        <f t="array" ref="B18">_xll.PBD(C18,"Name","","USD","","")</f>
        <v>#LIMITREACHED</v>
      </c>
      <c r="C18" t="s">
        <v>269</v>
      </c>
      <c r="D18" t="str" cm="1">
        <f t="array" ref="D18">_xll.PBD(C18,"HQ Country","","USD","","")</f>
        <v>#LIMITREACHED</v>
      </c>
      <c r="E18" t="str" cm="1">
        <f t="array" ref="E18">_xll.PBD(C18,"Website","","USD","","")</f>
        <v>#LIMITREACHED</v>
      </c>
      <c r="F18" t="str">
        <f t="shared" si="0"/>
        <v>#LIMITREACHED</v>
      </c>
      <c r="H18" t="s">
        <v>222</v>
      </c>
      <c r="I18" s="12" t="str" cm="1">
        <f t="array" ref="I18">_xll.PBD(C18,"Employees Count","","USD","","")</f>
        <v>#LIMITREACHED</v>
      </c>
      <c r="J18" s="12" t="str" cm="1">
        <f t="array" ref="J18">_xll.PBF(C18,"Business Revenue","TTM","07-Jul-2025","","USD","","")</f>
        <v>#NOTAUTH</v>
      </c>
      <c r="K18" s="12" t="str" cm="1">
        <f t="array" ref="K18">_xll.PBF(C18,"EBITDA","TTM","07-Jul-2025","","USD","","")</f>
        <v>#NOTAUTH</v>
      </c>
      <c r="L18" s="13"/>
      <c r="M18" s="9" t="s">
        <v>257</v>
      </c>
      <c r="N18" s="9" t="s">
        <v>224</v>
      </c>
      <c r="O18" s="11" t="s">
        <v>258</v>
      </c>
    </row>
    <row r="19" spans="2:16" ht="15" customHeight="1" x14ac:dyDescent="0.2">
      <c r="B19" t="str" cm="1">
        <f t="array" ref="B19">_xll.PBD(C19,"Name","","USD","","")</f>
        <v>SAP</v>
      </c>
      <c r="C19" t="s">
        <v>219</v>
      </c>
      <c r="D19" t="str" cm="1">
        <f t="array" ref="D19">_xll.PBD(C19,"HQ Country","","USD","","")</f>
        <v>Germany</v>
      </c>
      <c r="E19" t="str" cm="1">
        <f t="array" ref="E19">_xll.PBD(C19,"Website","","USD","","")</f>
        <v>www.sap.com</v>
      </c>
      <c r="F19" t="str">
        <f t="shared" si="0"/>
        <v>sap</v>
      </c>
      <c r="H19" t="s">
        <v>222</v>
      </c>
      <c r="I19" s="12" cm="1">
        <f t="array" ref="I19">_xll.PBD(C19,"Employees Count","","USD","","")</f>
        <v>109000</v>
      </c>
      <c r="J19" s="12" cm="1">
        <f t="array" ref="J19">_xll.PBF(C19,"Business Revenue","TTM","07-Jul-2025","","USD","","")</f>
        <v>37732547527.067993</v>
      </c>
      <c r="K19" s="12" cm="1">
        <f t="array" ref="K19">_xll.PBF(C19,"EBITDA","TTM","07-Jul-2025","","USD","","")</f>
        <v>9619657981.4519978</v>
      </c>
      <c r="L19" s="13"/>
      <c r="M19" t="s">
        <v>259</v>
      </c>
      <c r="N19" t="s">
        <v>260</v>
      </c>
      <c r="O19" t="s">
        <v>261</v>
      </c>
    </row>
    <row r="20" spans="2:16" ht="15" customHeight="1" x14ac:dyDescent="0.2">
      <c r="B20" t="str" cm="1">
        <f t="array" ref="B20">_xll.PBD(C20,"Name","","USD","","")</f>
        <v>#LIMITREACHED</v>
      </c>
      <c r="C20" t="s">
        <v>220</v>
      </c>
      <c r="D20" t="str" cm="1">
        <f t="array" ref="D20">_xll.PBD(C20,"HQ Country","","USD","","")</f>
        <v>#LIMITREACHED</v>
      </c>
      <c r="E20" t="str" cm="1">
        <f t="array" ref="E20">_xll.PBD(C20,"Website","","USD","","")</f>
        <v>#LIMITREACHED</v>
      </c>
      <c r="F20" t="str">
        <f t="shared" si="0"/>
        <v>#LIMITREACHED</v>
      </c>
      <c r="H20" t="s">
        <v>222</v>
      </c>
      <c r="I20" s="12" t="str" cm="1">
        <f t="array" ref="I20">_xll.PBD(C20,"Employees Count","","USD","","")</f>
        <v>#LIMITREACHED</v>
      </c>
      <c r="J20" s="12" t="str" cm="1">
        <f t="array" ref="J20">_xll.PBF(C20,"Business Revenue","TTM","07-Jul-2025","","USD","","")</f>
        <v>#NOTAUTH</v>
      </c>
      <c r="K20" s="12" t="str" cm="1">
        <f t="array" ref="K20">_xll.PBF(C20,"EBITDA","TTM","07-Jul-2025","","USD","","")</f>
        <v>#LIMITREACHED</v>
      </c>
      <c r="L20" s="13"/>
      <c r="M20" t="s">
        <v>262</v>
      </c>
      <c r="N20" t="s">
        <v>224</v>
      </c>
      <c r="O20" t="s">
        <v>263</v>
      </c>
    </row>
    <row r="21" spans="2:16" ht="15" customHeight="1" x14ac:dyDescent="0.2">
      <c r="B21" t="str" cm="1">
        <f t="array" ref="B21">_xll.PBD(C21,"Name","","USD","","")</f>
        <v>Siemens Healthineers</v>
      </c>
      <c r="C21" t="s">
        <v>221</v>
      </c>
      <c r="D21" t="str" cm="1">
        <f t="array" ref="D21">_xll.PBD(C21,"HQ Country","","USD","","")</f>
        <v>Germany</v>
      </c>
      <c r="E21" t="str" cm="1">
        <f t="array" ref="E21">_xll.PBD(C21,"Website","","USD","","")</f>
        <v>www.siemens-healthineers.com</v>
      </c>
      <c r="F21" t="str">
        <f t="shared" si="0"/>
        <v>siemens-healthineers</v>
      </c>
      <c r="H21" t="s">
        <v>222</v>
      </c>
      <c r="I21" s="12" cm="1">
        <f t="array" ref="I21">_xll.PBD(C21,"Employees Count","","USD","","")</f>
        <v>73000</v>
      </c>
      <c r="J21" s="12" cm="1">
        <f t="array" ref="J21">_xll.PBF(C21,"Business Revenue","TTM","07-Jul-2025","","USD","","")</f>
        <v>24844073726.675999</v>
      </c>
      <c r="K21" s="12" cm="1">
        <f t="array" ref="K21">_xll.PBF(C21,"EBITDA","TTM","07-Jul-2025","","USD","","")</f>
        <v>4684765922.448</v>
      </c>
      <c r="L21" s="13"/>
      <c r="M21" t="s">
        <v>264</v>
      </c>
      <c r="N21" t="s">
        <v>265</v>
      </c>
      <c r="O21" t="s">
        <v>266</v>
      </c>
    </row>
    <row r="22" spans="2:16" ht="15" customHeight="1" x14ac:dyDescent="0.2">
      <c r="B22" t="str" cm="1">
        <f t="array" ref="B22">_xll.PBD(C22,"Name","","USD","","")</f>
        <v>Solventum</v>
      </c>
      <c r="C22" t="s">
        <v>267</v>
      </c>
      <c r="D22" t="str" cm="1">
        <f t="array" ref="D22">_xll.PBD(C22,"HQ Country","","USD","","")</f>
        <v>United States</v>
      </c>
      <c r="E22" t="str" cm="1">
        <f t="array" ref="E22">_xll.PBD(C22,"Website","","USD","","")</f>
        <v>www.solventum.com</v>
      </c>
      <c r="F22" t="str">
        <f t="shared" si="0"/>
        <v>solventum</v>
      </c>
      <c r="H22" t="s">
        <v>222</v>
      </c>
      <c r="I22" s="12" cm="1">
        <f t="array" ref="I22">_xll.PBD(C22,"Employees Count","","USD","","")</f>
        <v>22000</v>
      </c>
      <c r="J22" s="12" cm="1">
        <f t="array" ref="J22">_xll.PBF(C22,"Business Revenue","TTM","07-Jul-2025","","USD","","")</f>
        <v>8308000000</v>
      </c>
      <c r="K22" s="12" cm="1">
        <f t="array" ref="K22">_xll.PBF(C22,"EBITDA","TTM","07-Jul-2025","","USD","","")</f>
        <v>1291000000</v>
      </c>
      <c r="L22" s="13"/>
      <c r="M22" t="s">
        <v>274</v>
      </c>
      <c r="N22" t="s">
        <v>272</v>
      </c>
      <c r="O22" t="s">
        <v>271</v>
      </c>
      <c r="P22" t="s">
        <v>273</v>
      </c>
    </row>
    <row r="23" spans="2:16" ht="15" customHeight="1" x14ac:dyDescent="0.2">
      <c r="B23" t="str" cm="1">
        <f t="array" ref="B23">_xll.PBD(C23,"Name","","USD","","")</f>
        <v>Totvs</v>
      </c>
      <c r="C23" t="s">
        <v>268</v>
      </c>
      <c r="D23" t="str" cm="1">
        <f t="array" ref="D23">_xll.PBD(C23,"HQ Country","","USD","","")</f>
        <v>Brazil</v>
      </c>
      <c r="E23" t="str" cm="1">
        <f t="array" ref="E23">_xll.PBD(C23,"Website","","USD","","")</f>
        <v>www.totvs.com</v>
      </c>
      <c r="F23" t="str">
        <f t="shared" si="0"/>
        <v>totvs</v>
      </c>
      <c r="H23" t="s">
        <v>222</v>
      </c>
      <c r="I23" s="12" cm="1">
        <f t="array" ref="I23">_xll.PBD(C23,"Employees Count","","USD","","")</f>
        <v>10000</v>
      </c>
      <c r="J23" s="12" cm="1">
        <f t="array" ref="J23">_xll.PBF(C23,"Business Revenue","TTM","07-Jul-2025","","USD","","")</f>
        <v>1097608092.700418</v>
      </c>
      <c r="K23" s="12" cm="1">
        <f t="array" ref="K23">_xll.PBF(C23,"EBITDA","TTM","07-Jul-2025","","USD","","")</f>
        <v>252328862.38229799</v>
      </c>
      <c r="L23" s="13"/>
      <c r="M23" t="s">
        <v>276</v>
      </c>
      <c r="N23" t="s">
        <v>224</v>
      </c>
      <c r="O23" t="s">
        <v>275</v>
      </c>
      <c r="P23" t="s">
        <v>277</v>
      </c>
    </row>
    <row r="24" spans="2:16" ht="15" customHeight="1" x14ac:dyDescent="0.2">
      <c r="B24" t="str" cm="1">
        <f t="array" ref="B24">_xll.PBD(C24,"Name","","USD","","")</f>
        <v>#LIMITREACHED</v>
      </c>
      <c r="C24" t="s">
        <v>278</v>
      </c>
      <c r="D24" t="str" cm="1">
        <f t="array" ref="D24">_xll.PBD(C24,"HQ Country","","USD","","")</f>
        <v>#LIMITREACHED</v>
      </c>
      <c r="E24" t="str" cm="1">
        <f t="array" ref="E24">_xll.PBD(C24,"Website","","USD","","")</f>
        <v>#LIMITREACHED</v>
      </c>
      <c r="F24" t="str">
        <f t="shared" si="0"/>
        <v>#LIMITREACHED</v>
      </c>
      <c r="G24" s="9" t="s">
        <v>285</v>
      </c>
      <c r="H24" t="s">
        <v>281</v>
      </c>
      <c r="I24" s="12" t="str" cm="1">
        <f t="array" ref="I24">_xll.PBD(C24,"Employees Count","","USD","","")</f>
        <v>#LIMITREACHED</v>
      </c>
      <c r="J24" s="12" t="str" cm="1">
        <f t="array" ref="J24">_xll.PBF(C24,"Business Revenue","TTM","07-Jul-2025","","USD","","")</f>
        <v>#LIMITREACHED</v>
      </c>
      <c r="K24" s="12" t="str" cm="1">
        <f t="array" ref="K24">_xll.PBF(C24,"EBITDA","TTM","07-Jul-2025","","USD","","")</f>
        <v>#LIMITREACHED</v>
      </c>
      <c r="L24" s="13"/>
    </row>
    <row r="25" spans="2:16" ht="15" customHeight="1" x14ac:dyDescent="0.2">
      <c r="B25" t="str" cm="1">
        <f t="array" ref="B25">_xll.PBD(C25,"Name","","USD","","")</f>
        <v>#LIMITREACHED</v>
      </c>
      <c r="C25" t="s">
        <v>279</v>
      </c>
      <c r="D25" t="str" cm="1">
        <f t="array" ref="D25">_xll.PBD(C25,"HQ Country","","USD","","")</f>
        <v>#LIMITREACHED</v>
      </c>
      <c r="E25" t="str" cm="1">
        <f t="array" ref="E25">_xll.PBD(C25,"Website","","USD","","")</f>
        <v>#LIMITREACHED</v>
      </c>
      <c r="F25" t="str">
        <f t="shared" si="0"/>
        <v>#LIMITREACHED</v>
      </c>
      <c r="G25" s="9" t="s">
        <v>286</v>
      </c>
      <c r="H25" t="s">
        <v>281</v>
      </c>
      <c r="I25" s="12" t="str" cm="1">
        <f t="array" ref="I25">_xll.PBD(C25,"Employees Count","","USD","","")</f>
        <v>#LIMITREACHED</v>
      </c>
      <c r="J25" s="12" t="str" cm="1">
        <f t="array" ref="J25">_xll.PBF(C25,"Business Revenue","TTM","07-Jul-2025","","USD","","")</f>
        <v>#NOTAUTH</v>
      </c>
      <c r="K25" s="12" t="str" cm="1">
        <f t="array" ref="K25">_xll.PBF(C25,"EBITDA","TTM","07-Jul-2025","","USD","","")</f>
        <v>#NOTAUTH</v>
      </c>
      <c r="L25" s="13"/>
    </row>
    <row r="26" spans="2:16" ht="15" customHeight="1" x14ac:dyDescent="0.2">
      <c r="B26" t="str" cm="1">
        <f t="array" ref="B26">_xll.PBD(C26,"Name","","USD","","")</f>
        <v>Bunzl (Distributors/Wholesale)</v>
      </c>
      <c r="C26" t="s">
        <v>280</v>
      </c>
      <c r="D26" t="str" cm="1">
        <f t="array" ref="D26">_xll.PBD(C26,"HQ Country","","USD","","")</f>
        <v>United Kingdom</v>
      </c>
      <c r="E26" t="str" cm="1">
        <f t="array" ref="E26">_xll.PBD(C26,"Website","","USD","","")</f>
        <v>www.bunzl.com</v>
      </c>
      <c r="F26" t="str">
        <f t="shared" si="0"/>
        <v>bunzl</v>
      </c>
      <c r="G26" s="9" t="s">
        <v>287</v>
      </c>
      <c r="H26" t="s">
        <v>222</v>
      </c>
      <c r="I26" s="12" cm="1">
        <f t="array" ref="I26">_xll.PBD(C26,"Employees Count","","USD","","")</f>
        <v>25019</v>
      </c>
      <c r="J26" s="12" cm="1">
        <f t="array" ref="J26">_xll.PBF(C26,"Business Revenue","TTM","07-Jul-2025","","USD","","")</f>
        <v>15047020344.8116</v>
      </c>
      <c r="K26" s="12" cm="1">
        <f t="array" ref="K26">_xll.PBF(C26,"EBITDA","TTM","07-Jul-2025","","USD","","")</f>
        <v>1478968619.3675001</v>
      </c>
      <c r="L26" s="13"/>
    </row>
    <row r="27" spans="2:16" ht="15" customHeight="1" x14ac:dyDescent="0.2">
      <c r="B27" t="str" cm="1">
        <f t="array" ref="B27">_xll.PBD(C27,"Name","","USD","","")</f>
        <v>Cardinal Health</v>
      </c>
      <c r="C27" t="s">
        <v>282</v>
      </c>
      <c r="D27" t="str" cm="1">
        <f t="array" ref="D27">_xll.PBD(C27,"HQ Country","","USD","","")</f>
        <v>United States</v>
      </c>
      <c r="E27" t="str" cm="1">
        <f t="array" ref="E27">_xll.PBD(C27,"Website","","USD","","")</f>
        <v>www.cardinalhealth.com</v>
      </c>
      <c r="F27" t="str">
        <f t="shared" si="0"/>
        <v>cardinalhealth</v>
      </c>
      <c r="G27" s="9" t="s">
        <v>288</v>
      </c>
      <c r="H27" t="s">
        <v>222</v>
      </c>
      <c r="I27" s="12" cm="1">
        <f t="array" ref="I27">_xll.PBD(C27,"Employees Count","","USD","","")</f>
        <v>48900</v>
      </c>
      <c r="J27" s="12" cm="1">
        <f t="array" ref="J27">_xll.PBF(C27,"Business Revenue","TTM","07-Jul-2025","","USD","","")</f>
        <v>222286000000</v>
      </c>
      <c r="K27" s="12" cm="1">
        <f t="array" ref="K27">_xll.PBF(C27,"EBITDA","TTM","07-Jul-2025","","USD","","")</f>
        <v>3025000000</v>
      </c>
      <c r="L27" s="13"/>
    </row>
    <row r="28" spans="2:16" ht="15" customHeight="1" x14ac:dyDescent="0.2">
      <c r="B28" t="str" cm="1">
        <f t="array" ref="B28">_xll.PBD(C28,"Name","","USD","","")</f>
        <v>Cencora</v>
      </c>
      <c r="C28" t="s">
        <v>283</v>
      </c>
      <c r="D28" t="str" cm="1">
        <f t="array" ref="D28">_xll.PBD(C28,"HQ Country","","USD","","")</f>
        <v>United States</v>
      </c>
      <c r="E28" t="str" cm="1">
        <f t="array" ref="E28">_xll.PBD(C28,"Website","","USD","","")</f>
        <v>www.cencora.com</v>
      </c>
      <c r="F28" t="str">
        <f t="shared" si="0"/>
        <v>cencora</v>
      </c>
      <c r="G28" s="9" t="s">
        <v>289</v>
      </c>
      <c r="H28" t="s">
        <v>222</v>
      </c>
      <c r="I28" s="12" cm="1">
        <f t="array" ref="I28">_xll.PBD(C28,"Employees Count","","USD","","")</f>
        <v>46000</v>
      </c>
      <c r="J28" s="12" cm="1">
        <f t="array" ref="J28">_xll.PBF(C28,"Business Revenue","TTM","07-Jul-2025","","USD","","")</f>
        <v>310232192000</v>
      </c>
      <c r="K28" s="12" cm="1">
        <f t="array" ref="K28">_xll.PBF(C28,"EBITDA","TTM","07-Jul-2025","","USD","","")</f>
        <v>3592918000</v>
      </c>
      <c r="L28" s="13"/>
    </row>
    <row r="29" spans="2:16" ht="15" customHeight="1" x14ac:dyDescent="0.2">
      <c r="B29" t="str" cm="1">
        <f t="array" ref="B29">_xll.PBD(C29,"Name","","USD","","")</f>
        <v>#LIMITREACHED</v>
      </c>
      <c r="C29" t="s">
        <v>284</v>
      </c>
      <c r="D29" t="str" cm="1">
        <f t="array" ref="D29">_xll.PBD(C29,"HQ Country","","USD","","")</f>
        <v>#LIMITREACHED</v>
      </c>
      <c r="E29" t="str" cm="1">
        <f t="array" ref="E29">_xll.PBD(C29,"Website","","USD","","")</f>
        <v>#LIMITREACHED</v>
      </c>
      <c r="F29" t="str">
        <f t="shared" si="0"/>
        <v>#LIMITREACHED</v>
      </c>
      <c r="G29" s="9" t="s">
        <v>290</v>
      </c>
      <c r="H29" t="s">
        <v>281</v>
      </c>
      <c r="I29" s="12" t="str" cm="1">
        <f t="array" ref="I29">_xll.PBD(C29,"Employees Count","","USD","","")</f>
        <v>#LIMITREACHED</v>
      </c>
      <c r="J29" s="12" t="str" cm="1">
        <f t="array" ref="J29">_xll.PBF(C29,"Business Revenue","TTM","07-Jul-2025","","USD","","")</f>
        <v>#NOTAUTH</v>
      </c>
      <c r="K29" s="12" t="str" cm="1">
        <f t="array" ref="K29">_xll.PBF(C29,"EBITDA","TTM","07-Jul-2025","","USD","","")</f>
        <v>#NOTAUTH</v>
      </c>
      <c r="L29" s="13"/>
    </row>
    <row r="30" spans="2:16" ht="15" customHeight="1" x14ac:dyDescent="0.2">
      <c r="B30" t="str" cm="1">
        <f t="array" ref="B30">_xll.PBD(C30,"Name","","USD","","")</f>
        <v>#LIMITREACHED</v>
      </c>
      <c r="C30" t="s">
        <v>291</v>
      </c>
      <c r="D30" t="str" cm="1">
        <f t="array" ref="D30">_xll.PBD(C30,"HQ Country","","USD","","")</f>
        <v>#LIMITREACHED</v>
      </c>
      <c r="E30" t="str" cm="1">
        <f t="array" ref="E30">_xll.PBD(C30,"Website","","USD","","")</f>
        <v>#LIMITREACHED</v>
      </c>
      <c r="F30" t="str">
        <f t="shared" si="0"/>
        <v>#LIMITREACHED</v>
      </c>
      <c r="G30" s="9" t="s">
        <v>295</v>
      </c>
      <c r="H30" t="s">
        <v>222</v>
      </c>
      <c r="I30" s="12" t="str" cm="1">
        <f t="array" ref="I30">_xll.PBD(C30,"Employees Count","","USD","","")</f>
        <v>#LIMITREACHED</v>
      </c>
      <c r="J30" s="12" t="str" cm="1">
        <f t="array" ref="J30">_xll.PBF(C30,"Business Revenue","TTM","07-Jul-2025","","USD","","")</f>
        <v>#NOTAUTH</v>
      </c>
      <c r="K30" s="12" t="str" cm="1">
        <f t="array" ref="K30">_xll.PBF(C30,"EBITDA","TTM","07-Jul-2025","","USD","","")</f>
        <v>#NOTAUTH</v>
      </c>
      <c r="L30" s="13"/>
    </row>
    <row r="31" spans="2:16" ht="15" customHeight="1" x14ac:dyDescent="0.2">
      <c r="B31" t="str" cm="1">
        <f t="array" ref="B31">_xll.PBD(C31,"Name","","USD","","")</f>
        <v>Henry Schein</v>
      </c>
      <c r="C31" t="s">
        <v>292</v>
      </c>
      <c r="D31" t="str" cm="1">
        <f t="array" ref="D31">_xll.PBD(C31,"HQ Country","","USD","","")</f>
        <v>United States</v>
      </c>
      <c r="E31" t="str" cm="1">
        <f t="array" ref="E31">_xll.PBD(C31,"Website","","USD","","")</f>
        <v>www.henryschein.com</v>
      </c>
      <c r="F31" t="str">
        <f t="shared" si="0"/>
        <v>henryschein</v>
      </c>
      <c r="G31" s="9" t="s">
        <v>296</v>
      </c>
      <c r="H31" t="s">
        <v>222</v>
      </c>
      <c r="I31" s="12" cm="1">
        <f t="array" ref="I31">_xll.PBD(C31,"Employees Count","","USD","","")</f>
        <v>25000</v>
      </c>
      <c r="J31" s="12" cm="1">
        <f t="array" ref="J31">_xll.PBF(C31,"Business Revenue","TTM","07-Jul-2025","","USD","","")</f>
        <v>12669000000</v>
      </c>
      <c r="K31" s="12" cm="1">
        <f t="array" ref="K31">_xll.PBF(C31,"EBITDA","TTM","07-Jul-2025","","USD","","")</f>
        <v>910000000</v>
      </c>
      <c r="L31" s="13"/>
    </row>
    <row r="32" spans="2:16" ht="15" customHeight="1" x14ac:dyDescent="0.2">
      <c r="B32" t="str" cm="1">
        <f t="array" ref="B32">_xll.PBD(C32,"Name","","USD","","")</f>
        <v>Medtronic</v>
      </c>
      <c r="C32" t="s">
        <v>293</v>
      </c>
      <c r="D32" t="str" cm="1">
        <f t="array" ref="D32">_xll.PBD(C32,"HQ Country","","USD","","")</f>
        <v>United States</v>
      </c>
      <c r="E32" t="str" cm="1">
        <f t="array" ref="E32">_xll.PBD(C32,"Website","","USD","","")</f>
        <v>www.medtronic.com</v>
      </c>
      <c r="F32" t="str">
        <f t="shared" si="0"/>
        <v>medtronic</v>
      </c>
      <c r="G32" s="9" t="s">
        <v>297</v>
      </c>
      <c r="H32" t="s">
        <v>222</v>
      </c>
      <c r="I32" s="12" cm="1">
        <f t="array" ref="I32">_xll.PBD(C32,"Employees Count","","USD","","")</f>
        <v>95000</v>
      </c>
      <c r="J32" s="12" cm="1">
        <f t="array" ref="J32">_xll.PBF(C32,"Business Revenue","TTM","07-Jul-2025","","USD","","")</f>
        <v>33537000000</v>
      </c>
      <c r="K32" s="12" cm="1">
        <f t="array" ref="K32">_xll.PBF(C32,"EBITDA","TTM","07-Jul-2025","","USD","","")</f>
        <v>9257000000</v>
      </c>
      <c r="L32" s="13"/>
    </row>
    <row r="33" spans="2:12" ht="15" customHeight="1" x14ac:dyDescent="0.2">
      <c r="B33" t="str" cm="1">
        <f t="array" ref="B33">_xll.PBD(C33,"Name","","USD","","")</f>
        <v>Raia Drogasil</v>
      </c>
      <c r="C33" t="s">
        <v>294</v>
      </c>
      <c r="D33" t="str" cm="1">
        <f t="array" ref="D33">_xll.PBD(C33,"HQ Country","","USD","","")</f>
        <v>Brazil</v>
      </c>
      <c r="E33" t="str" cm="1">
        <f t="array" ref="E33">_xll.PBD(C33,"Website","","USD","","")</f>
        <v>rdsaude.com.br</v>
      </c>
      <c r="F33" t="str">
        <f t="shared" si="0"/>
        <v>rdsaude</v>
      </c>
      <c r="G33" s="9" t="s">
        <v>298</v>
      </c>
      <c r="H33" t="s">
        <v>222</v>
      </c>
      <c r="I33" s="12" cm="1">
        <f t="array" ref="I33">_xll.PBD(C33,"Employees Count","","USD","","")</f>
        <v>66275</v>
      </c>
      <c r="J33" s="12" cm="1">
        <f t="array" ref="J33">_xll.PBF(C33,"Business Revenue","TTM","07-Jul-2025","","USD","","")</f>
        <v>7629079088.2023439</v>
      </c>
      <c r="K33" s="12" cm="1">
        <f t="array" ref="K33">_xll.PBF(C33,"EBITDA","TTM","07-Jul-2025","","USD","","")</f>
        <v>550084777.85378206</v>
      </c>
      <c r="L33" s="13"/>
    </row>
    <row r="34" spans="2:12" ht="15" customHeight="1" x14ac:dyDescent="0.2">
      <c r="B34" t="str" cm="1">
        <f t="array" ref="B34">_xll.PBD(C34,"Name","","USD","","")</f>
        <v>Stryker</v>
      </c>
      <c r="C34" t="s">
        <v>301</v>
      </c>
      <c r="D34" t="str" cm="1">
        <f t="array" ref="D34">_xll.PBD(C34,"HQ Country","","USD","","")</f>
        <v>United States</v>
      </c>
      <c r="E34" t="str" cm="1">
        <f t="array" ref="E34">_xll.PBD(C34,"Website","","USD","","")</f>
        <v>www.stryker.com</v>
      </c>
      <c r="F34" t="str">
        <f t="shared" si="0"/>
        <v>stryker</v>
      </c>
      <c r="G34" s="9" t="s">
        <v>304</v>
      </c>
      <c r="H34" t="s">
        <v>222</v>
      </c>
      <c r="I34" s="12" cm="1">
        <f t="array" ref="I34">_xll.PBD(C34,"Employees Count","","USD","","")</f>
        <v>53000</v>
      </c>
      <c r="J34" s="12" cm="1">
        <f t="array" ref="J34">_xll.PBF(C34,"Business Revenue","TTM","07-Jul-2025","","USD","","")</f>
        <v>23218000000</v>
      </c>
      <c r="K34" s="12" cm="1">
        <f t="array" ref="K34">_xll.PBF(C34,"EBITDA","TTM","07-Jul-2025","","USD","","")</f>
        <v>4791000000</v>
      </c>
      <c r="L34" s="13"/>
    </row>
    <row r="35" spans="2:12" ht="15" customHeight="1" x14ac:dyDescent="0.2">
      <c r="B35" t="str" cm="1">
        <f t="array" ref="B35">_xll.PBD(C35,"Name","","USD","","")</f>
        <v>Mafra Hospitalar</v>
      </c>
      <c r="C35" t="s">
        <v>302</v>
      </c>
      <c r="D35" t="str" cm="1">
        <f t="array" ref="D35">_xll.PBD(C35,"HQ Country","","USD","","")</f>
        <v>Brazil</v>
      </c>
      <c r="E35" t="str" cm="1">
        <f t="array" ref="E35">_xll.PBD(C35,"Website","","USD","","")</f>
        <v>portal.mafrahospitalar.com.br</v>
      </c>
      <c r="F35" t="s">
        <v>1841</v>
      </c>
      <c r="G35" s="9" t="s">
        <v>305</v>
      </c>
      <c r="H35" t="s">
        <v>222</v>
      </c>
      <c r="I35" s="12" cm="1">
        <f t="array" ref="I35">_xll.PBD(C35,"Employees Count","","USD","","")</f>
        <v>6000</v>
      </c>
      <c r="J35" s="12" cm="1">
        <f t="array" ref="J35">_xll.PBF(C35,"Business Revenue","TTM","07-Jul-2025","","USD","","")</f>
        <v>1866863592.5279732</v>
      </c>
      <c r="K35" s="12" cm="1">
        <f t="array" ref="K35">_xll.PBF(C35,"EBITDA","TTM","07-Jul-2025","","USD","","")</f>
        <v>-80159259.000225008</v>
      </c>
      <c r="L35" s="13"/>
    </row>
    <row r="36" spans="2:12" ht="15" customHeight="1" x14ac:dyDescent="0.2">
      <c r="B36" t="str" cm="1">
        <f t="array" ref="B36">_xll.PBD(C36,"Name","","USD","","")</f>
        <v>#LIMITREACHED</v>
      </c>
      <c r="C36" t="s">
        <v>303</v>
      </c>
      <c r="D36" t="str" cm="1">
        <f t="array" ref="D36">_xll.PBD(C36,"HQ Country","","USD","","")</f>
        <v>#LIMITREACHED</v>
      </c>
      <c r="E36" t="str" cm="1">
        <f t="array" ref="E36">_xll.PBD(C36,"Website","","USD","","")</f>
        <v>#LIMITREACHED</v>
      </c>
      <c r="F36" t="str">
        <f t="shared" si="0"/>
        <v>#LIMITREACHED</v>
      </c>
      <c r="G36" s="9" t="s">
        <v>306</v>
      </c>
      <c r="H36" t="s">
        <v>281</v>
      </c>
      <c r="I36" s="12" t="str" cm="1">
        <f t="array" ref="I36">_xll.PBD(C36,"Employees Count","","USD","","")</f>
        <v>#LIMITREACHED</v>
      </c>
      <c r="J36" s="12" t="str" cm="1">
        <f t="array" ref="J36">_xll.PBF(C36,"Business Revenue","TTM","07-Jul-2025","","USD","","")</f>
        <v>#NOTAUTH</v>
      </c>
      <c r="K36" s="12" t="str" cm="1">
        <f t="array" ref="K36">_xll.PBF(C36,"EBITDA","TTM","07-Jul-2025","","USD","","")</f>
        <v>#LIMITREACHED</v>
      </c>
      <c r="L36" s="13"/>
    </row>
    <row r="37" spans="2:12" ht="15" customHeight="1" x14ac:dyDescent="0.2">
      <c r="B37" t="str" cm="1">
        <f t="array" ref="B37">_xll.PBD(C37,"Name","","USD","","")</f>
        <v>Baxter International</v>
      </c>
      <c r="C37" t="s">
        <v>307</v>
      </c>
      <c r="D37" t="str" cm="1">
        <f t="array" ref="D37">_xll.PBD(C37,"HQ Country","","USD","","")</f>
        <v>United States</v>
      </c>
      <c r="E37" t="str" cm="1">
        <f t="array" ref="E37">_xll.PBD(C37,"Website","","USD","","")</f>
        <v>www.baxter.com</v>
      </c>
      <c r="F37" t="str">
        <f t="shared" si="0"/>
        <v>baxter</v>
      </c>
      <c r="G37" s="9" t="s">
        <v>317</v>
      </c>
      <c r="H37" t="s">
        <v>222</v>
      </c>
      <c r="I37" s="12" cm="1">
        <f t="array" ref="I37">_xll.PBD(C37,"Employees Count","","USD","","")</f>
        <v>38000</v>
      </c>
      <c r="J37" s="12" cm="1">
        <f t="array" ref="J37">_xll.PBF(C37,"Business Revenue","TTM","07-Jul-2025","","USD","","")</f>
        <v>11889000000</v>
      </c>
      <c r="K37" s="12" cm="1">
        <f t="array" ref="K37">_xll.PBF(C37,"EBITDA","TTM","07-Jul-2025","","USD","","")</f>
        <v>587000000</v>
      </c>
      <c r="L37" s="13"/>
    </row>
    <row r="38" spans="2:12" ht="15" customHeight="1" x14ac:dyDescent="0.2">
      <c r="B38" t="str" cm="1">
        <f t="array" ref="B38">_xll.PBD(C38,"Name","","USD","","")</f>
        <v>McKesson</v>
      </c>
      <c r="C38" t="s">
        <v>308</v>
      </c>
      <c r="D38" t="str" cm="1">
        <f t="array" ref="D38">_xll.PBD(C38,"HQ Country","","USD","","")</f>
        <v>United States</v>
      </c>
      <c r="E38" t="str" cm="1">
        <f t="array" ref="E38">_xll.PBD(C38,"Website","","USD","","")</f>
        <v>www.mckesson.com</v>
      </c>
      <c r="F38" t="str">
        <f t="shared" si="0"/>
        <v>mckesson</v>
      </c>
      <c r="G38" s="9" t="s">
        <v>318</v>
      </c>
      <c r="H38" t="s">
        <v>281</v>
      </c>
      <c r="I38" s="12" cm="1">
        <f t="array" ref="I38">_xll.PBD(C38,"Employees Count","","USD","","")</f>
        <v>51000</v>
      </c>
      <c r="J38" s="12" cm="1">
        <f t="array" ref="J38">_xll.PBF(C38,"Business Revenue","TTM","07-Jul-2025","","USD","","")</f>
        <v>359051000000</v>
      </c>
      <c r="K38" s="12" cm="1">
        <f t="array" ref="K38">_xll.PBF(C38,"EBITDA","TTM","07-Jul-2025","","USD","","")</f>
        <v>5087000000</v>
      </c>
      <c r="L38" s="13"/>
    </row>
    <row r="39" spans="2:12" ht="15" customHeight="1" x14ac:dyDescent="0.2">
      <c r="B39" t="str" cm="1">
        <f t="array" ref="B39">_xll.PBD(C39,"Name","","USD","","")</f>
        <v>#LIMITREACHED</v>
      </c>
      <c r="C39" t="s">
        <v>309</v>
      </c>
      <c r="D39" t="str" cm="1">
        <f t="array" ref="D39">_xll.PBD(C39,"HQ Country","","USD","","")</f>
        <v>#LIMITREACHED</v>
      </c>
      <c r="E39" t="str" cm="1">
        <f t="array" ref="E39">_xll.PBD(C39,"Website","","USD","","")</f>
        <v>#LIMITREACHED</v>
      </c>
      <c r="F39" t="str">
        <f t="shared" si="0"/>
        <v>#LIMITREACHED</v>
      </c>
      <c r="G39" s="9" t="s">
        <v>319</v>
      </c>
      <c r="H39" t="s">
        <v>281</v>
      </c>
      <c r="I39" s="12" t="str" cm="1">
        <f t="array" ref="I39">_xll.PBD(C39,"Employees Count","","USD","","")</f>
        <v>#LIMITREACHED</v>
      </c>
      <c r="J39" s="12" t="str" cm="1">
        <f t="array" ref="J39">_xll.PBF(C39,"Business Revenue","TTM","07-Jul-2025","","USD","","")</f>
        <v>#NOTAUTH</v>
      </c>
      <c r="K39" s="12" t="str" cm="1">
        <f t="array" ref="K39">_xll.PBF(C39,"EBITDA","TTM","07-Jul-2025","","USD","","")</f>
        <v>#NOTAUTH</v>
      </c>
      <c r="L39" s="13"/>
    </row>
    <row r="40" spans="2:12" ht="15" customHeight="1" x14ac:dyDescent="0.2">
      <c r="B40" t="str" cm="1">
        <f t="array" ref="B40">_xll.PBD(C40,"Name","","USD","","")</f>
        <v>Nihon Kohden</v>
      </c>
      <c r="C40" t="s">
        <v>310</v>
      </c>
      <c r="D40" t="str" cm="1">
        <f t="array" ref="D40">_xll.PBD(C40,"HQ Country","","USD","","")</f>
        <v>Japan</v>
      </c>
      <c r="E40" t="str" cm="1">
        <f t="array" ref="E40">_xll.PBD(C40,"Website","","USD","","")</f>
        <v>www.nihonkohden.co.jp</v>
      </c>
      <c r="F40" t="s">
        <v>1842</v>
      </c>
      <c r="G40" s="9" t="s">
        <v>320</v>
      </c>
      <c r="H40" t="s">
        <v>222</v>
      </c>
      <c r="I40" s="12" cm="1">
        <f t="array" ref="I40">_xll.PBD(C40,"Employees Count","","USD","","")</f>
        <v>6628</v>
      </c>
      <c r="J40" s="12" cm="1">
        <f t="array" ref="J40">_xll.PBF(C40,"Business Revenue","TTM","07-Jul-2025","","USD","","")</f>
        <v>1478329239.4560001</v>
      </c>
      <c r="K40" s="12" cm="1">
        <f t="array" ref="K40">_xll.PBF(C40,"EBITDA","TTM","07-Jul-2025","","USD","","")</f>
        <v>167071455.14399999</v>
      </c>
      <c r="L40" s="13"/>
    </row>
    <row r="41" spans="2:12" ht="15" customHeight="1" x14ac:dyDescent="0.2">
      <c r="B41" t="str" cm="1">
        <f t="array" ref="B41">_xll.PBD(C41,"Name","","USD","","")</f>
        <v>Owens &amp; Minor</v>
      </c>
      <c r="C41" t="s">
        <v>311</v>
      </c>
      <c r="D41" t="str" cm="1">
        <f t="array" ref="D41">_xll.PBD(C41,"HQ Country","","USD","","")</f>
        <v>United States</v>
      </c>
      <c r="E41" t="str" cm="1">
        <f t="array" ref="E41">_xll.PBD(C41,"Website","","USD","","")</f>
        <v>www.owens-minor.com</v>
      </c>
      <c r="F41" t="str">
        <f t="shared" si="0"/>
        <v>owens-minor</v>
      </c>
      <c r="G41" s="9" t="s">
        <v>321</v>
      </c>
      <c r="H41" t="s">
        <v>281</v>
      </c>
      <c r="I41" s="12" cm="1">
        <f t="array" ref="I41">_xll.PBD(C41,"Employees Count","","USD","","")</f>
        <v>13500</v>
      </c>
      <c r="J41" s="12" cm="1">
        <f t="array" ref="J41">_xll.PBF(C41,"Business Revenue","TTM","07-Jul-2025","","USD","","")</f>
        <v>10720252000</v>
      </c>
      <c r="K41" s="12" cm="1">
        <f t="array" ref="K41">_xll.PBF(C41,"EBITDA","TTM","07-Jul-2025","","USD","","")</f>
        <v>28623000</v>
      </c>
      <c r="L41" s="13"/>
    </row>
    <row r="42" spans="2:12" ht="15" customHeight="1" x14ac:dyDescent="0.2">
      <c r="B42" t="str" cm="1">
        <f t="array" ref="B42">_xll.PBD(C42,"Name","","USD","","")</f>
        <v>Steris</v>
      </c>
      <c r="C42" t="s">
        <v>312</v>
      </c>
      <c r="D42" t="str" cm="1">
        <f t="array" ref="D42">_xll.PBD(C42,"HQ Country","","USD","","")</f>
        <v>Ireland</v>
      </c>
      <c r="E42" t="str" cm="1">
        <f t="array" ref="E42">_xll.PBD(C42,"Website","","USD","","")</f>
        <v>www.steris.com</v>
      </c>
      <c r="F42" t="str">
        <f t="shared" si="0"/>
        <v>steris</v>
      </c>
      <c r="G42" s="9" t="s">
        <v>322</v>
      </c>
      <c r="H42" t="s">
        <v>222</v>
      </c>
      <c r="I42" s="12" cm="1">
        <f t="array" ref="I42">_xll.PBD(C42,"Employees Count","","USD","","")</f>
        <v>17787</v>
      </c>
      <c r="J42" s="12" cm="1">
        <f t="array" ref="J42">_xll.PBF(C42,"Business Revenue","TTM","07-Jul-2025","","USD","","")</f>
        <v>5459515000</v>
      </c>
      <c r="K42" s="12" cm="1">
        <f t="array" ref="K42">_xll.PBF(C42,"EBITDA","TTM","07-Jul-2025","","USD","","")</f>
        <v>1350281000</v>
      </c>
      <c r="L42" s="13"/>
    </row>
    <row r="43" spans="2:12" ht="15" customHeight="1" x14ac:dyDescent="0.2">
      <c r="B43" t="str" cm="1">
        <f t="array" ref="B43">_xll.PBD(C43,"Name","","USD","","")</f>
        <v>Diagnosticos da America</v>
      </c>
      <c r="C43" t="s">
        <v>354</v>
      </c>
      <c r="D43" t="str" cm="1">
        <f t="array" ref="D43">_xll.PBD(C43,"HQ Country","","USD","","")</f>
        <v>Brazil</v>
      </c>
      <c r="E43" t="str" cm="1">
        <f t="array" ref="E43">_xll.PBD(C43,"Website","","USD","","")</f>
        <v>www.dasa3.com.br</v>
      </c>
      <c r="F43" t="str">
        <f t="shared" si="0"/>
        <v>dasa3</v>
      </c>
      <c r="G43" s="9" t="s">
        <v>323</v>
      </c>
      <c r="H43" t="s">
        <v>222</v>
      </c>
      <c r="I43" s="12" cm="1">
        <f t="array" ref="I43">_xll.PBD(C43,"Employees Count","","USD","","")</f>
        <v>18142</v>
      </c>
      <c r="J43" s="12" cm="1">
        <f t="array" ref="J43">_xll.PBF(C43,"Business Revenue","TTM","07-Jul-2025","","USD","","")</f>
        <v>3017730239.593493</v>
      </c>
      <c r="K43" s="12" cm="1">
        <f t="array" ref="K43">_xll.PBF(C43,"EBITDA","TTM","07-Jul-2025","","USD","","")</f>
        <v>328013664.761154</v>
      </c>
      <c r="L43" s="13"/>
    </row>
    <row r="44" spans="2:12" ht="15" customHeight="1" x14ac:dyDescent="0.2">
      <c r="B44" t="str" cm="1">
        <f t="array" ref="B44">_xll.PBD(C44,"Name","","USD","","")</f>
        <v>Hapvida Participacoes</v>
      </c>
      <c r="C44" t="s">
        <v>313</v>
      </c>
      <c r="D44" t="str" cm="1">
        <f t="array" ref="D44">_xll.PBD(C44,"HQ Country","","USD","","")</f>
        <v>Brazil</v>
      </c>
      <c r="E44" t="str" cm="1">
        <f t="array" ref="E44">_xll.PBD(C44,"Website","","USD","","")</f>
        <v>ri.hapvida.com.br</v>
      </c>
      <c r="F44" t="s">
        <v>1843</v>
      </c>
      <c r="G44" s="9" t="s">
        <v>324</v>
      </c>
      <c r="H44" t="s">
        <v>222</v>
      </c>
      <c r="I44" s="12" cm="1">
        <f t="array" ref="I44">_xll.PBD(C44,"Employees Count","","USD","","")</f>
        <v>68000</v>
      </c>
      <c r="J44" s="12" cm="1">
        <f t="array" ref="J44">_xll.PBF(C44,"Business Revenue","TTM","07-Jul-2025","","USD","","")</f>
        <v>5143096066.1317501</v>
      </c>
      <c r="K44" s="12" cm="1">
        <f t="array" ref="K44">_xll.PBF(C44,"EBITDA","TTM","07-Jul-2025","","USD","","")</f>
        <v>548488627.702896</v>
      </c>
      <c r="L44" s="13"/>
    </row>
    <row r="45" spans="2:12" ht="15" customHeight="1" x14ac:dyDescent="0.2">
      <c r="B45" t="str" cm="1">
        <f t="array" ref="B45">_xll.PBD(C45,"Name","","USD","","")</f>
        <v>#LIMITREACHED</v>
      </c>
      <c r="C45" t="s">
        <v>314</v>
      </c>
      <c r="D45" t="str" cm="1">
        <f t="array" ref="D45">_xll.PBD(C45,"HQ Country","","USD","","")</f>
        <v>#LIMITREACHED</v>
      </c>
      <c r="E45" t="str" cm="1">
        <f t="array" ref="E45">_xll.PBD(C45,"Website","","USD","","")</f>
        <v>#LIMITREACHED</v>
      </c>
      <c r="F45" t="str">
        <f t="shared" si="0"/>
        <v>#LIMITREACHED</v>
      </c>
      <c r="G45" s="9" t="s">
        <v>325</v>
      </c>
      <c r="H45" t="s">
        <v>222</v>
      </c>
      <c r="I45" s="12" t="str" cm="1">
        <f t="array" ref="I45">_xll.PBD(C45,"Employees Count","","USD","","")</f>
        <v>#LIMITREACHED</v>
      </c>
      <c r="J45" s="12" t="str" cm="1">
        <f t="array" ref="J45">_xll.PBF(C45,"Business Revenue","TTM","07-Jul-2025","","USD","","")</f>
        <v>#NOTAUTH</v>
      </c>
      <c r="K45" s="12" t="str" cm="1">
        <f t="array" ref="K45">_xll.PBF(C45,"EBITDA","TTM","07-Jul-2025","","USD","","")</f>
        <v>#LIMITREACHED</v>
      </c>
      <c r="L45" s="13"/>
    </row>
    <row r="46" spans="2:12" ht="15" customHeight="1" x14ac:dyDescent="0.2">
      <c r="B46" t="str" cm="1">
        <f t="array" ref="B46">_xll.PBD(C46,"Name","","USD","","")</f>
        <v>#LIMITREACHED</v>
      </c>
      <c r="C46" t="s">
        <v>315</v>
      </c>
      <c r="D46" t="str" cm="1">
        <f t="array" ref="D46">_xll.PBD(C46,"HQ Country","","USD","","")</f>
        <v>#LIMITREACHED</v>
      </c>
      <c r="E46" t="str" cm="1">
        <f t="array" ref="E46">_xll.PBD(C46,"Website","","USD","","")</f>
        <v>#LIMITREACHED</v>
      </c>
      <c r="F46" t="str">
        <f t="shared" si="0"/>
        <v>#LIMITREACHED</v>
      </c>
      <c r="G46" s="9" t="s">
        <v>326</v>
      </c>
      <c r="H46" t="s">
        <v>222</v>
      </c>
      <c r="I46" s="12" t="str" cm="1">
        <f t="array" ref="I46">_xll.PBD(C46,"Employees Count","","USD","","")</f>
        <v>#LIMITREACHED</v>
      </c>
      <c r="J46" s="12" t="str" cm="1">
        <f t="array" ref="J46">_xll.PBF(C46,"Business Revenue","TTM","07-Jul-2025","","USD","","")</f>
        <v>#LIMITREACHED</v>
      </c>
      <c r="K46" s="12" t="str" cm="1">
        <f t="array" ref="K46">_xll.PBF(C46,"EBITDA","TTM","07-Jul-2025","","USD","","")</f>
        <v>#LIMITREACHED</v>
      </c>
      <c r="L46" s="13"/>
    </row>
    <row r="47" spans="2:12" ht="15" customHeight="1" x14ac:dyDescent="0.2">
      <c r="B47" t="str" cm="1">
        <f t="array" ref="B47">_xll.PBD(C47,"Name","","USD","","")</f>
        <v>Hospital Mater Dei</v>
      </c>
      <c r="C47" t="s">
        <v>316</v>
      </c>
      <c r="D47" t="str" cm="1">
        <f t="array" ref="D47">_xll.PBD(C47,"HQ Country","","USD","","")</f>
        <v>Brazil</v>
      </c>
      <c r="E47" t="str" cm="1">
        <f t="array" ref="E47">_xll.PBD(C47,"Website","","USD","","")</f>
        <v>www.materdei.com.br</v>
      </c>
      <c r="F47" t="str">
        <f t="shared" si="0"/>
        <v>materdei</v>
      </c>
      <c r="G47" s="9" t="s">
        <v>327</v>
      </c>
      <c r="H47" t="s">
        <v>222</v>
      </c>
      <c r="I47" s="12" cm="1">
        <f t="array" ref="I47">_xll.PBD(C47,"Employees Count","","USD","","")</f>
        <v>3677</v>
      </c>
      <c r="J47" s="12" cm="1">
        <f t="array" ref="J47">_xll.PBF(C47,"Business Revenue","TTM","07-Jul-2025","","USD","","")</f>
        <v>428673354.81669402</v>
      </c>
      <c r="K47" s="12" cm="1">
        <f t="array" ref="K47">_xll.PBF(C47,"EBITDA","TTM","07-Jul-2025","","USD","","")</f>
        <v>-40032877.724325001</v>
      </c>
      <c r="L47" s="13"/>
    </row>
    <row r="48" spans="2:12" ht="15" customHeight="1" x14ac:dyDescent="0.2">
      <c r="B48" t="str" cm="1">
        <f t="array" ref="B48">_xll.PBD(C48,"Name","","USD","","")</f>
        <v>Oncoclínicas</v>
      </c>
      <c r="C48" t="s">
        <v>328</v>
      </c>
      <c r="D48" t="str" cm="1">
        <f t="array" ref="D48">_xll.PBD(C48,"HQ Country","","USD","","")</f>
        <v>Brazil</v>
      </c>
      <c r="E48" t="str" cm="1">
        <f t="array" ref="E48">_xll.PBD(C48,"Website","","USD","","")</f>
        <v>www.grupooncoclinicas.com</v>
      </c>
      <c r="F48" t="str">
        <f t="shared" si="0"/>
        <v>grupooncoclinicas</v>
      </c>
      <c r="G48" s="9" t="s">
        <v>329</v>
      </c>
      <c r="H48" t="s">
        <v>222</v>
      </c>
      <c r="I48" s="12" cm="1">
        <f t="array" ref="I48">_xll.PBD(C48,"Employees Count","","USD","","")</f>
        <v>2137</v>
      </c>
      <c r="J48" s="12" cm="1">
        <f t="array" ref="J48">_xll.PBF(C48,"Business Revenue","TTM","07-Jul-2025","","USD","","")</f>
        <v>1218863142.1788721</v>
      </c>
      <c r="K48" s="12" cm="1">
        <f t="array" ref="K48">_xll.PBF(C48,"EBITDA","TTM","07-Jul-2025","","USD","","")</f>
        <v>29596990.858539999</v>
      </c>
      <c r="L48" s="13"/>
    </row>
    <row r="49" spans="2:12" ht="15" customHeight="1" x14ac:dyDescent="0.2">
      <c r="B49" t="str" cm="1">
        <f t="array" ref="B49">_xll.PBD(C49,"Name","","USD","","")</f>
        <v>Atea</v>
      </c>
      <c r="C49" t="s">
        <v>350</v>
      </c>
      <c r="D49" t="str" cm="1">
        <f t="array" ref="D49">_xll.PBD(C49,"HQ Country","","USD","","")</f>
        <v>Norway</v>
      </c>
      <c r="E49" t="str" cm="1">
        <f t="array" ref="E49">_xll.PBD(C49,"Website","","USD","","")</f>
        <v>www.atea.no</v>
      </c>
      <c r="F49" t="s">
        <v>1844</v>
      </c>
      <c r="H49" t="s">
        <v>281</v>
      </c>
      <c r="I49" s="12" cm="1">
        <f t="array" ref="I49">_xll.PBD(C49,"Employees Count","","USD","","")</f>
        <v>7894</v>
      </c>
      <c r="J49" s="12" cm="1">
        <f t="array" ref="J49">_xll.PBF(C49,"Business Revenue","TTM","07-Jul-2025","","USD","","")</f>
        <v>3254545193.1300001</v>
      </c>
      <c r="K49" s="12" cm="1">
        <f t="array" ref="K49">_xll.PBF(C49,"EBITDA","TTM","07-Jul-2025","","USD","","")</f>
        <v>172940650.84799999</v>
      </c>
      <c r="L49" s="13"/>
    </row>
    <row r="50" spans="2:12" ht="15" customHeight="1" x14ac:dyDescent="0.2">
      <c r="B50" t="str" cm="1">
        <f t="array" ref="B50">_xll.PBD(C50,"Name","","USD","","")</f>
        <v>Atos</v>
      </c>
      <c r="C50" t="s">
        <v>351</v>
      </c>
      <c r="D50" t="str" cm="1">
        <f t="array" ref="D50">_xll.PBD(C50,"HQ Country","","USD","","")</f>
        <v>France</v>
      </c>
      <c r="E50" t="str" cm="1">
        <f t="array" ref="E50">_xll.PBD(C50,"Website","","USD","","")</f>
        <v>www.atos.net</v>
      </c>
      <c r="F50" t="s">
        <v>1845</v>
      </c>
      <c r="H50" t="s">
        <v>222</v>
      </c>
      <c r="I50" s="12" cm="1">
        <f t="array" ref="I50">_xll.PBD(C50,"Employees Count","","USD","","")</f>
        <v>78112</v>
      </c>
      <c r="J50" s="12" cm="1">
        <f t="array" ref="J50">_xll.PBF(C50,"Business Revenue","TTM","07-Jul-2025","","USD","","")</f>
        <v>10363260581.103001</v>
      </c>
      <c r="K50" s="12" cm="1">
        <f t="array" ref="K50">_xll.PBF(C50,"EBITDA","TTM","07-Jul-2025","","USD","","")</f>
        <v>1346130955.7160001</v>
      </c>
      <c r="L50" s="13"/>
    </row>
    <row r="51" spans="2:12" ht="15" customHeight="1" x14ac:dyDescent="0.2">
      <c r="B51" t="str" cm="1">
        <f t="array" ref="B51">_xll.PBD(C51,"Name","","USD","","")</f>
        <v>Capgemini</v>
      </c>
      <c r="C51" t="s">
        <v>352</v>
      </c>
      <c r="D51" t="str" cm="1">
        <f t="array" ref="D51">_xll.PBD(C51,"HQ Country","","USD","","")</f>
        <v>France</v>
      </c>
      <c r="E51" t="str" cm="1">
        <f t="array" ref="E51">_xll.PBD(C51,"Website","","USD","","")</f>
        <v>www.capgemini.com</v>
      </c>
      <c r="F51" t="str">
        <f t="shared" si="0"/>
        <v>capgemini</v>
      </c>
      <c r="H51" t="s">
        <v>222</v>
      </c>
      <c r="I51" s="12" cm="1">
        <f t="array" ref="I51">_xll.PBD(C51,"Employees Count","","USD","","")</f>
        <v>341118</v>
      </c>
      <c r="J51" s="12" cm="1">
        <f t="array" ref="J51">_xll.PBF(C51,"Business Revenue","TTM","07-Jul-2025","","USD","","")</f>
        <v>23910055946.543999</v>
      </c>
      <c r="K51" s="12" cm="1">
        <f t="array" ref="K51">_xll.PBF(C51,"EBITDA","TTM","07-Jul-2025","","USD","","")</f>
        <v>3276595284.4919987</v>
      </c>
      <c r="L51" s="13"/>
    </row>
    <row r="52" spans="2:12" ht="15" customHeight="1" x14ac:dyDescent="0.2">
      <c r="B52" t="str" cm="1">
        <f t="array" ref="B52">_xll.PBD(C52,"Name","","USD","","")</f>
        <v>#LIMITREACHED</v>
      </c>
      <c r="C52" t="s">
        <v>353</v>
      </c>
      <c r="D52" t="str" cm="1">
        <f t="array" ref="D52">_xll.PBD(C52,"HQ Country","","USD","","")</f>
        <v>#LIMITREACHED</v>
      </c>
      <c r="E52" t="str" cm="1">
        <f t="array" ref="E52">_xll.PBD(C52,"Website","","USD","","")</f>
        <v>#LIMITREACHED</v>
      </c>
      <c r="F52" t="str">
        <f t="shared" si="0"/>
        <v>#LIMITREACHED</v>
      </c>
      <c r="H52" t="s">
        <v>222</v>
      </c>
      <c r="I52" s="12" t="str" cm="1">
        <f t="array" ref="I52">_xll.PBD(C52,"Employees Count","","USD","","")</f>
        <v>#LIMITREACHED</v>
      </c>
      <c r="J52" s="12" t="str" cm="1">
        <f t="array" ref="J52">_xll.PBF(C52,"Business Revenue","TTM","07-Jul-2025","","USD","","")</f>
        <v>#NOTAUTH</v>
      </c>
      <c r="K52" s="12" t="str" cm="1">
        <f t="array" ref="K52">_xll.PBF(C52,"EBITDA","TTM","07-Jul-2025","","USD","","")</f>
        <v>#NOTAUTH</v>
      </c>
      <c r="L52" s="13"/>
    </row>
    <row r="53" spans="2:12" ht="15" customHeight="1" x14ac:dyDescent="0.2">
      <c r="B53" t="str" cm="1">
        <f t="array" ref="B53">_xll.PBD(C53,"Name","","USD","","")</f>
        <v>#LIMITREACHED</v>
      </c>
      <c r="C53" t="s">
        <v>355</v>
      </c>
      <c r="D53" t="str" cm="1">
        <f t="array" ref="D53">_xll.PBD(C53,"HQ Country","","USD","","")</f>
        <v>#LIMITREACHED</v>
      </c>
      <c r="E53" t="str" cm="1">
        <f t="array" ref="E53">_xll.PBD(C53,"Website","","USD","","")</f>
        <v>#LIMITREACHED</v>
      </c>
      <c r="F53" t="str">
        <f t="shared" si="0"/>
        <v>#LIMITREACHED</v>
      </c>
      <c r="H53" t="s">
        <v>222</v>
      </c>
      <c r="I53" s="12" t="str" cm="1">
        <f t="array" ref="I53">_xll.PBD(C53,"Employees Count","","USD","","")</f>
        <v>#LIMITREACHED</v>
      </c>
      <c r="J53" s="12" t="str" cm="1">
        <f t="array" ref="J53">_xll.PBF(C53,"Business Revenue","TTM","07-Jul-2025","","USD","","")</f>
        <v>#NOTAUTH</v>
      </c>
      <c r="K53" s="12" t="str" cm="1">
        <f t="array" ref="K53">_xll.PBF(C53,"EBITDA","TTM","07-Jul-2025","","USD","","")</f>
        <v>#LIMITREACHED</v>
      </c>
      <c r="L53" s="13"/>
    </row>
    <row r="54" spans="2:12" ht="15" customHeight="1" x14ac:dyDescent="0.2">
      <c r="B54" t="str" cm="1">
        <f t="array" ref="B54">_xll.PBD(C54,"Name","","USD","","")</f>
        <v>Cognizant Technology Solutions</v>
      </c>
      <c r="C54" t="s">
        <v>356</v>
      </c>
      <c r="D54" t="str" cm="1">
        <f t="array" ref="D54">_xll.PBD(C54,"HQ Country","","USD","","")</f>
        <v>United States</v>
      </c>
      <c r="E54" t="str" cm="1">
        <f t="array" ref="E54">_xll.PBD(C54,"Website","","USD","","")</f>
        <v>www.cognizant.com</v>
      </c>
      <c r="F54" t="str">
        <f t="shared" si="0"/>
        <v>cognizant</v>
      </c>
      <c r="H54" t="s">
        <v>222</v>
      </c>
      <c r="I54" s="12" cm="1">
        <f t="array" ref="I54">_xll.PBD(C54,"Employees Count","","USD","","")</f>
        <v>336300</v>
      </c>
      <c r="J54" s="12" cm="1">
        <f t="array" ref="J54">_xll.PBF(C54,"Business Revenue","TTM","07-Jul-2025","","USD","","")</f>
        <v>20091000000</v>
      </c>
      <c r="K54" s="12" cm="1">
        <f t="array" ref="K54">_xll.PBF(C54,"EBITDA","TTM","07-Jul-2025","","USD","","")</f>
        <v>3569000000</v>
      </c>
      <c r="L54" s="13"/>
    </row>
    <row r="55" spans="2:12" ht="15" customHeight="1" x14ac:dyDescent="0.2">
      <c r="B55" t="str" cm="1">
        <f t="array" ref="B55">_xll.PBD(C55,"Name","","USD","","")</f>
        <v>#LIMITREACHED</v>
      </c>
      <c r="C55" t="s">
        <v>357</v>
      </c>
      <c r="D55" t="str" cm="1">
        <f t="array" ref="D55">_xll.PBD(C55,"HQ Country","","USD","","")</f>
        <v>#LIMITREACHED</v>
      </c>
      <c r="E55" t="str" cm="1">
        <f t="array" ref="E55">_xll.PBD(C55,"Website","","USD","","")</f>
        <v>#LIMITREACHED</v>
      </c>
      <c r="F55" t="str">
        <f t="shared" si="0"/>
        <v>#LIMITREACHED</v>
      </c>
      <c r="H55" t="s">
        <v>222</v>
      </c>
      <c r="I55" s="12" t="str" cm="1">
        <f t="array" ref="I55">_xll.PBD(C55,"Employees Count","","USD","","")</f>
        <v>#LIMITREACHED</v>
      </c>
      <c r="J55" s="12" t="str" cm="1">
        <f t="array" ref="J55">_xll.PBF(C55,"Business Revenue","TTM","07-Jul-2025","","USD","","")</f>
        <v>#LIMITREACHED</v>
      </c>
      <c r="K55" s="12" t="str" cm="1">
        <f t="array" ref="K55">_xll.PBF(C55,"EBITDA","TTM","07-Jul-2025","","USD","","")</f>
        <v>#LIMITREACHED</v>
      </c>
      <c r="L55" s="13"/>
    </row>
    <row r="56" spans="2:12" ht="15" customHeight="1" x14ac:dyDescent="0.2">
      <c r="B56" t="str" cm="1">
        <f t="array" ref="B56">_xll.PBD(C56,"Name","","USD","","")</f>
        <v>Computacenter</v>
      </c>
      <c r="C56" t="s">
        <v>358</v>
      </c>
      <c r="D56" t="str" cm="1">
        <f t="array" ref="D56">_xll.PBD(C56,"HQ Country","","USD","","")</f>
        <v>United Kingdom</v>
      </c>
      <c r="E56" t="str" cm="1">
        <f t="array" ref="E56">_xll.PBD(C56,"Website","","USD","","")</f>
        <v>www.computacenter.com</v>
      </c>
      <c r="F56" t="str">
        <f t="shared" si="0"/>
        <v>computacenter</v>
      </c>
      <c r="H56" t="s">
        <v>281</v>
      </c>
      <c r="I56" s="12" cm="1">
        <f t="array" ref="I56">_xll.PBD(C56,"Employees Count","","USD","","")</f>
        <v>20081</v>
      </c>
      <c r="J56" s="12" cm="1">
        <f t="array" ref="J56">_xll.PBF(C56,"Business Revenue","TTM","07-Jul-2025","","USD","","")</f>
        <v>8899110704.2511997</v>
      </c>
      <c r="K56" s="12" cm="1">
        <f t="array" ref="K56">_xll.PBF(C56,"EBITDA","TTM","07-Jul-2025","","USD","","")</f>
        <v>407083716.74339998</v>
      </c>
      <c r="L56" s="13"/>
    </row>
    <row r="57" spans="2:12" ht="15" customHeight="1" x14ac:dyDescent="0.2">
      <c r="B57" t="str" cm="1">
        <f t="array" ref="B57">_xll.PBD(C57,"Name","","USD","","")</f>
        <v>DXC Technology</v>
      </c>
      <c r="C57" t="s">
        <v>359</v>
      </c>
      <c r="D57" t="str" cm="1">
        <f t="array" ref="D57">_xll.PBD(C57,"HQ Country","","USD","","")</f>
        <v>United States</v>
      </c>
      <c r="E57" t="str" cm="1">
        <f t="array" ref="E57">_xll.PBD(C57,"Website","","USD","","")</f>
        <v>www.dxc.com</v>
      </c>
      <c r="F57" t="str">
        <f t="shared" si="0"/>
        <v>dxc</v>
      </c>
      <c r="H57" t="s">
        <v>222</v>
      </c>
      <c r="I57" s="12" cm="1">
        <f t="array" ref="I57">_xll.PBD(C57,"Employees Count","","USD","","")</f>
        <v>120000</v>
      </c>
      <c r="J57" s="12" cm="1">
        <f t="array" ref="J57">_xll.PBF(C57,"Business Revenue","TTM","07-Jul-2025","","USD","","")</f>
        <v>12871000000</v>
      </c>
      <c r="K57" s="12" cm="1">
        <f t="array" ref="K57">_xll.PBF(C57,"EBITDA","TTM","07-Jul-2025","","USD","","")</f>
        <v>2009000000</v>
      </c>
      <c r="L57" s="13"/>
    </row>
    <row r="58" spans="2:12" ht="15" customHeight="1" x14ac:dyDescent="0.2">
      <c r="B58" t="str" cm="1">
        <f t="array" ref="B58">_xll.PBD(C58,"Name","","USD","","")</f>
        <v>Econocom Group</v>
      </c>
      <c r="C58" t="s">
        <v>360</v>
      </c>
      <c r="D58" t="str" cm="1">
        <f t="array" ref="D58">_xll.PBD(C58,"HQ Country","","USD","","")</f>
        <v>France</v>
      </c>
      <c r="E58" t="str" cm="1">
        <f t="array" ref="E58">_xll.PBD(C58,"Website","","USD","","")</f>
        <v>www.econocom.com</v>
      </c>
      <c r="F58" t="str">
        <f t="shared" si="0"/>
        <v>econocom</v>
      </c>
      <c r="H58" t="s">
        <v>281</v>
      </c>
      <c r="I58" s="12" cm="1">
        <f t="array" ref="I58">_xll.PBD(C58,"Employees Count","","USD","","")</f>
        <v>8446</v>
      </c>
      <c r="J58" s="12" cm="1">
        <f t="array" ref="J58">_xll.PBF(C58,"Business Revenue","TTM","07-Jul-2025","","USD","","")</f>
        <v>2969279214.2159996</v>
      </c>
      <c r="K58" s="12" cm="1">
        <f t="array" ref="K58">_xll.PBF(C58,"EBITDA","TTM","07-Jul-2025","","USD","","")</f>
        <v>130825749.63510001</v>
      </c>
      <c r="L58" s="13"/>
    </row>
    <row r="59" spans="2:12" ht="15" customHeight="1" x14ac:dyDescent="0.2">
      <c r="B59" t="str" cm="1">
        <f t="array" ref="B59">_xll.PBD(C59,"Name","","USD","","")</f>
        <v>Equinix</v>
      </c>
      <c r="C59" t="s">
        <v>361</v>
      </c>
      <c r="D59" t="str" cm="1">
        <f t="array" ref="D59">_xll.PBD(C59,"HQ Country","","USD","","")</f>
        <v>United States</v>
      </c>
      <c r="E59" t="str" cm="1">
        <f t="array" ref="E59">_xll.PBD(C59,"Website","","USD","","")</f>
        <v>www.equinix.com</v>
      </c>
      <c r="F59" t="str">
        <f t="shared" si="0"/>
        <v>equinix</v>
      </c>
      <c r="H59" t="s">
        <v>222</v>
      </c>
      <c r="I59" s="12" cm="1">
        <f t="array" ref="I59">_xll.PBD(C59,"Employees Count","","USD","","")</f>
        <v>13606</v>
      </c>
      <c r="J59" s="12" cm="1">
        <f t="array" ref="J59">_xll.PBF(C59,"Business Revenue","TTM","07-Jul-2025","","USD","","")</f>
        <v>8846000000</v>
      </c>
      <c r="K59" s="12" cm="1">
        <f t="array" ref="K59">_xll.PBF(C59,"EBITDA","TTM","07-Jul-2025","","USD","","")</f>
        <v>3367000000</v>
      </c>
      <c r="L59" s="13"/>
    </row>
    <row r="60" spans="2:12" ht="15" customHeight="1" x14ac:dyDescent="0.2">
      <c r="B60" t="str" cm="1">
        <f t="array" ref="B60">_xll.PBD(C60,"Name","","USD","","")</f>
        <v>Fujitsu</v>
      </c>
      <c r="C60" t="s">
        <v>362</v>
      </c>
      <c r="D60" t="str" cm="1">
        <f t="array" ref="D60">_xll.PBD(C60,"HQ Country","","USD","","")</f>
        <v>Japan</v>
      </c>
      <c r="E60" t="str" cm="1">
        <f t="array" ref="E60">_xll.PBD(C60,"Website","","USD","","")</f>
        <v>global.fujitsu/en-global</v>
      </c>
      <c r="F60" t="s">
        <v>1846</v>
      </c>
      <c r="H60" t="s">
        <v>222</v>
      </c>
      <c r="I60" s="12" cm="1">
        <f t="array" ref="I60">_xll.PBD(C60,"Employees Count","","USD","","")</f>
        <v>124835</v>
      </c>
      <c r="J60" s="12" cm="1">
        <f t="array" ref="J60">_xll.PBF(C60,"Business Revenue","TTM","07-Jul-2025","","USD","","")</f>
        <v>23281639427.304001</v>
      </c>
      <c r="K60" s="12" cm="1">
        <f t="array" ref="K60">_xll.PBF(C60,"EBITDA","TTM","07-Jul-2025","","USD","","")</f>
        <v>2847684292.6139998</v>
      </c>
      <c r="L60" s="13"/>
    </row>
    <row r="61" spans="2:12" ht="15" customHeight="1" x14ac:dyDescent="0.2">
      <c r="B61" t="str" cm="1">
        <f t="array" ref="B61">_xll.PBD(C61,"Name","","USD","","")</f>
        <v>Globant</v>
      </c>
      <c r="C61" t="s">
        <v>363</v>
      </c>
      <c r="D61" t="str" cm="1">
        <f t="array" ref="D61">_xll.PBD(C61,"HQ Country","","USD","","")</f>
        <v>Luxembourg</v>
      </c>
      <c r="E61" t="str" cm="1">
        <f t="array" ref="E61">_xll.PBD(C61,"Website","","USD","","")</f>
        <v>www.globant.com</v>
      </c>
      <c r="F61" t="str">
        <f t="shared" si="0"/>
        <v>globant</v>
      </c>
      <c r="H61" t="s">
        <v>222</v>
      </c>
      <c r="I61" s="12" cm="1">
        <f t="array" ref="I61">_xll.PBD(C61,"Employees Count","","USD","","")</f>
        <v>31102</v>
      </c>
      <c r="J61" s="12" cm="1">
        <f t="array" ref="J61">_xll.PBF(C61,"Business Revenue","TTM","07-Jul-2025","","USD","","")</f>
        <v>2455696000</v>
      </c>
      <c r="K61" s="12" t="str" cm="1">
        <f t="array" ref="K61">_xll.PBF(C61,"EBITDA","TTM","07-Jul-2025","","USD","","")</f>
        <v>#NOTAUTH</v>
      </c>
      <c r="L61" s="13"/>
    </row>
    <row r="62" spans="2:12" ht="15" customHeight="1" x14ac:dyDescent="0.2">
      <c r="B62" t="str" cm="1">
        <f t="array" ref="B62">_xll.PBD(C62,"Name","","USD","","")</f>
        <v>#LIMITREACHED</v>
      </c>
      <c r="C62" t="s">
        <v>364</v>
      </c>
      <c r="D62" t="str" cm="1">
        <f t="array" ref="D62">_xll.PBD(C62,"HQ Country","","USD","","")</f>
        <v>#LIMITREACHED</v>
      </c>
      <c r="E62" t="str" cm="1">
        <f t="array" ref="E62">_xll.PBD(C62,"Website","","USD","","")</f>
        <v>#LIMITREACHED</v>
      </c>
      <c r="F62" t="str">
        <f t="shared" si="0"/>
        <v>#LIMITREACHED</v>
      </c>
      <c r="H62" t="s">
        <v>222</v>
      </c>
      <c r="I62" s="12" t="str" cm="1">
        <f t="array" ref="I62">_xll.PBD(C62,"Employees Count","","USD","","")</f>
        <v>#LIMITREACHED</v>
      </c>
      <c r="J62" s="12" t="str" cm="1">
        <f t="array" ref="J62">_xll.PBF(C62,"Business Revenue","TTM","07-Jul-2025","","USD","","")</f>
        <v>#NOTAUTH</v>
      </c>
      <c r="K62" s="12" t="str" cm="1">
        <f t="array" ref="K62">_xll.PBF(C62,"EBITDA","TTM","07-Jul-2025","","USD","","")</f>
        <v>#NOTAUTH</v>
      </c>
      <c r="L62" s="13"/>
    </row>
    <row r="63" spans="2:12" ht="15" customHeight="1" x14ac:dyDescent="0.2">
      <c r="B63" t="str" cm="1">
        <f t="array" ref="B63">_xll.PBD(C63,"Name","","USD","","")</f>
        <v>HCL Technologies</v>
      </c>
      <c r="C63" t="s">
        <v>365</v>
      </c>
      <c r="D63" t="str" cm="1">
        <f t="array" ref="D63">_xll.PBD(C63,"HQ Country","","USD","","")</f>
        <v>India</v>
      </c>
      <c r="E63" t="str" cm="1">
        <f t="array" ref="E63">_xll.PBD(C63,"Website","","USD","","")</f>
        <v>www.hcltech.com</v>
      </c>
      <c r="F63" t="str">
        <f t="shared" si="0"/>
        <v>hcltech</v>
      </c>
      <c r="H63" t="s">
        <v>222</v>
      </c>
      <c r="I63" s="12" cm="1">
        <f t="array" ref="I63">_xll.PBD(C63,"Employees Count","","USD","","")</f>
        <v>237248</v>
      </c>
      <c r="J63" s="12" cm="1">
        <f t="array" ref="J63">_xll.PBF(C63,"Business Revenue","TTM","07-Jul-2025","","USD","","")</f>
        <v>13843842011.200001</v>
      </c>
      <c r="K63" s="12" cm="1">
        <f t="array" ref="K63">_xll.PBF(C63,"EBITDA","TTM","07-Jul-2025","","USD","","")</f>
        <v>3310198573.7600002</v>
      </c>
      <c r="L63" s="13"/>
    </row>
    <row r="64" spans="2:12" ht="15" customHeight="1" x14ac:dyDescent="0.2">
      <c r="B64" t="str" cm="1">
        <f t="array" ref="B64">_xll.PBD(C64,"Name","","USD","","")</f>
        <v>International Business Machines</v>
      </c>
      <c r="C64" t="s">
        <v>366</v>
      </c>
      <c r="D64" t="str" cm="1">
        <f t="array" ref="D64">_xll.PBD(C64,"HQ Country","","USD","","")</f>
        <v>United States</v>
      </c>
      <c r="E64" t="str" cm="1">
        <f t="array" ref="E64">_xll.PBD(C64,"Website","","USD","","")</f>
        <v>www.ibm.com</v>
      </c>
      <c r="F64" t="str">
        <f t="shared" si="0"/>
        <v>ibm</v>
      </c>
      <c r="H64" t="s">
        <v>222</v>
      </c>
      <c r="I64" s="12" cm="1">
        <f t="array" ref="I64">_xll.PBD(C64,"Employees Count","","USD","","")</f>
        <v>270300</v>
      </c>
      <c r="J64" s="12" cm="1">
        <f t="array" ref="J64">_xll.PBF(C64,"Business Revenue","TTM","07-Jul-2025","","USD","","")</f>
        <v>62830000000</v>
      </c>
      <c r="K64" s="12" cm="1">
        <f t="array" ref="K64">_xll.PBF(C64,"EBITDA","TTM","07-Jul-2025","","USD","","")</f>
        <v>11601000000</v>
      </c>
      <c r="L64" s="13"/>
    </row>
    <row r="65" spans="2:12" ht="15" customHeight="1" x14ac:dyDescent="0.2">
      <c r="B65" t="str" cm="1">
        <f t="array" ref="B65">_xll.PBD(C65,"Name","","USD","","")</f>
        <v>Infosys</v>
      </c>
      <c r="C65" t="s">
        <v>367</v>
      </c>
      <c r="D65" t="str" cm="1">
        <f t="array" ref="D65">_xll.PBD(C65,"HQ Country","","USD","","")</f>
        <v>India</v>
      </c>
      <c r="E65" t="str" cm="1">
        <f t="array" ref="E65">_xll.PBD(C65,"Website","","USD","","")</f>
        <v>www.infosys.com</v>
      </c>
      <c r="F65" t="str">
        <f t="shared" si="0"/>
        <v>infosys</v>
      </c>
      <c r="H65" t="s">
        <v>222</v>
      </c>
      <c r="I65" s="12" cm="1">
        <f t="array" ref="I65">_xll.PBD(C65,"Employees Count","","USD","","")</f>
        <v>323578</v>
      </c>
      <c r="J65" s="12" cm="1">
        <f t="array" ref="J65">_xll.PBF(C65,"Business Revenue","TTM","07-Jul-2025","","USD","","")</f>
        <v>19277000000</v>
      </c>
      <c r="K65" s="12" cm="1">
        <f t="array" ref="K65">_xll.PBF(C65,"EBITDA","TTM","07-Jul-2025","","USD","","")</f>
        <v>4720000000</v>
      </c>
      <c r="L65" s="13"/>
    </row>
    <row r="66" spans="2:12" ht="15" customHeight="1" x14ac:dyDescent="0.2">
      <c r="B66" t="str" cm="1">
        <f t="array" ref="B66">_xll.PBD(C66,"Name","","USD","","")</f>
        <v>Kyndryl Holdings</v>
      </c>
      <c r="C66" t="s">
        <v>368</v>
      </c>
      <c r="D66" t="str" cm="1">
        <f t="array" ref="D66">_xll.PBD(C66,"HQ Country","","USD","","")</f>
        <v>United States</v>
      </c>
      <c r="E66" t="str" cm="1">
        <f t="array" ref="E66">_xll.PBD(C66,"Website","","USD","","")</f>
        <v>www.kyndryl.com</v>
      </c>
      <c r="F66" t="str">
        <f t="shared" si="0"/>
        <v>kyndryl</v>
      </c>
      <c r="H66" t="s">
        <v>222</v>
      </c>
      <c r="I66" s="12" cm="1">
        <f t="array" ref="I66">_xll.PBD(C66,"Employees Count","","USD","","")</f>
        <v>73000</v>
      </c>
      <c r="J66" s="12" cm="1">
        <f t="array" ref="J66">_xll.PBF(C66,"Business Revenue","TTM","07-Jul-2025","","USD","","")</f>
        <v>15057000000</v>
      </c>
      <c r="K66" s="12" cm="1">
        <f t="array" ref="K66">_xll.PBF(C66,"EBITDA","TTM","07-Jul-2025","","USD","","")</f>
        <v>1552000000</v>
      </c>
      <c r="L66" s="13"/>
    </row>
    <row r="67" spans="2:12" ht="15" customHeight="1" x14ac:dyDescent="0.2">
      <c r="B67" t="str" cm="1">
        <f t="array" ref="B67">_xll.PBD(C67,"Name","","USD","","")</f>
        <v>#LIMITREACHED</v>
      </c>
      <c r="C67" t="s">
        <v>369</v>
      </c>
      <c r="D67" t="str" cm="1">
        <f t="array" ref="D67">_xll.PBD(C67,"HQ Country","","USD","","")</f>
        <v>#LIMITREACHED</v>
      </c>
      <c r="E67" t="str" cm="1">
        <f t="array" ref="E67">_xll.PBD(C67,"Website","","USD","","")</f>
        <v>#LIMITREACHED</v>
      </c>
      <c r="F67" t="str">
        <f t="shared" si="0"/>
        <v>#LIMITREACHED</v>
      </c>
      <c r="H67" t="s">
        <v>222</v>
      </c>
      <c r="I67" s="12" t="str" cm="1">
        <f t="array" ref="I67">_xll.PBD(C67,"Employees Count","","USD","","")</f>
        <v>#LIMITREACHED</v>
      </c>
      <c r="J67" s="12" t="str" cm="1">
        <f t="array" ref="J67">_xll.PBF(C67,"Business Revenue","TTM","07-Jul-2025","","USD","","")</f>
        <v>#NOTAUTH</v>
      </c>
      <c r="K67" s="12" t="str" cm="1">
        <f t="array" ref="K67">_xll.PBF(C67,"EBITDA","TTM","07-Jul-2025","","USD","","")</f>
        <v>#NOTAUTH</v>
      </c>
      <c r="L67" s="13"/>
    </row>
    <row r="68" spans="2:12" ht="15" customHeight="1" x14ac:dyDescent="0.2">
      <c r="B68" t="str" cm="1">
        <f t="array" ref="B68">_xll.PBD(C68,"Name","","USD","","")</f>
        <v>#LIMITREACHED</v>
      </c>
      <c r="C68" t="s">
        <v>370</v>
      </c>
      <c r="D68" t="str" cm="1">
        <f t="array" ref="D68">_xll.PBD(C68,"HQ Country","","USD","","")</f>
        <v>#LIMITREACHED</v>
      </c>
      <c r="E68" t="str" cm="1">
        <f t="array" ref="E68">_xll.PBD(C68,"Website","","USD","","")</f>
        <v>#LIMITREACHED</v>
      </c>
      <c r="F68" t="str">
        <f t="shared" ref="F68:F130" si="1">SUBSTITUTE(SUBSTITUTE(SUBSTITUTE(SUBSTITUTE(E68, "www.", ""), ".com.br", ""), ".com", ""), ".br", "")</f>
        <v>#LIMITREACHED</v>
      </c>
      <c r="H68" t="s">
        <v>222</v>
      </c>
      <c r="I68" s="12" t="str" cm="1">
        <f t="array" ref="I68">_xll.PBD(C68,"Employees Count","","USD","","")</f>
        <v>#LIMITREACHED</v>
      </c>
      <c r="J68" s="12" t="str" cm="1">
        <f t="array" ref="J68">_xll.PBF(C68,"Business Revenue","TTM","07-Jul-2025","","USD","","")</f>
        <v>#NOTAUTH</v>
      </c>
      <c r="K68" s="12" t="str" cm="1">
        <f t="array" ref="K68">_xll.PBF(C68,"EBITDA","TTM","07-Jul-2025","","USD","","")</f>
        <v>#NOTAUTH</v>
      </c>
      <c r="L68" s="13"/>
    </row>
    <row r="69" spans="2:12" ht="15" customHeight="1" x14ac:dyDescent="0.2">
      <c r="B69" t="str" cm="1">
        <f t="array" ref="B69">_xll.PBD(C69,"Name","","USD","","")</f>
        <v>NEC (Japan)</v>
      </c>
      <c r="C69" t="s">
        <v>371</v>
      </c>
      <c r="D69" t="str" cm="1">
        <f t="array" ref="D69">_xll.PBD(C69,"HQ Country","","USD","","")</f>
        <v>Japan</v>
      </c>
      <c r="E69" t="str" cm="1">
        <f t="array" ref="E69">_xll.PBD(C69,"Website","","USD","","")</f>
        <v>www.nec.com</v>
      </c>
      <c r="F69" t="str">
        <f t="shared" si="1"/>
        <v>nec</v>
      </c>
      <c r="H69" t="s">
        <v>222</v>
      </c>
      <c r="I69" s="12" cm="1">
        <f t="array" ref="I69">_xll.PBD(C69,"Employees Count","","USD","","")</f>
        <v>104194</v>
      </c>
      <c r="J69" s="12" cm="1">
        <f t="array" ref="J69">_xll.PBF(C69,"Business Revenue","TTM","07-Jul-2025","","USD","","")</f>
        <v>22450839957.414001</v>
      </c>
      <c r="K69" s="12" cm="1">
        <f t="array" ref="K69">_xll.PBF(C69,"EBITDA","TTM","07-Jul-2025","","USD","","")</f>
        <v>2654879269.0139999</v>
      </c>
      <c r="L69" s="13"/>
    </row>
    <row r="70" spans="2:12" ht="15" customHeight="1" x14ac:dyDescent="0.2">
      <c r="B70" t="str" cm="1">
        <f t="array" ref="B70">_xll.PBD(C70,"Name","","USD","","")</f>
        <v>NTT Data Group</v>
      </c>
      <c r="C70" t="s">
        <v>372</v>
      </c>
      <c r="D70" t="str" cm="1">
        <f t="array" ref="D70">_xll.PBD(C70,"HQ Country","","USD","","")</f>
        <v>Japan</v>
      </c>
      <c r="E70" t="str" cm="1">
        <f t="array" ref="E70">_xll.PBD(C70,"Website","","USD","","")</f>
        <v>www.nttdata.com</v>
      </c>
      <c r="F70" t="str">
        <f t="shared" si="1"/>
        <v>nttdata</v>
      </c>
      <c r="H70" t="s">
        <v>222</v>
      </c>
      <c r="I70" s="12" cm="1">
        <f t="array" ref="I70">_xll.PBD(C70,"Employees Count","","USD","","")</f>
        <v>207939</v>
      </c>
      <c r="J70" s="12" cm="1">
        <f t="array" ref="J70">_xll.PBF(C70,"Business Revenue","TTM","07-Jul-2025","","USD","","")</f>
        <v>30420704485.674</v>
      </c>
      <c r="K70" s="12" cm="1">
        <f t="array" ref="K70">_xll.PBF(C70,"EBITDA","TTM","07-Jul-2025","","USD","","")</f>
        <v>4521205665.4860001</v>
      </c>
      <c r="L70" s="13"/>
    </row>
    <row r="71" spans="2:12" ht="15" customHeight="1" x14ac:dyDescent="0.2">
      <c r="B71" t="str" cm="1">
        <f t="array" ref="B71">_xll.PBD(C71,"Name","","USD","","")</f>
        <v>#LIMITREACHED</v>
      </c>
      <c r="C71" t="s">
        <v>373</v>
      </c>
      <c r="D71" t="str" cm="1">
        <f t="array" ref="D71">_xll.PBD(C71,"HQ Country","","USD","","")</f>
        <v>#LIMITREACHED</v>
      </c>
      <c r="E71" t="str" cm="1">
        <f t="array" ref="E71">_xll.PBD(C71,"Website","","USD","","")</f>
        <v>#LIMITREACHED</v>
      </c>
      <c r="F71" t="str">
        <f t="shared" si="1"/>
        <v>#LIMITREACHED</v>
      </c>
      <c r="H71" t="s">
        <v>222</v>
      </c>
      <c r="I71" s="12" t="str" cm="1">
        <f t="array" ref="I71">_xll.PBD(C71,"Employees Count","","USD","","")</f>
        <v>#LIMITREACHED</v>
      </c>
      <c r="J71" s="12" t="str" cm="1">
        <f t="array" ref="J71">_xll.PBF(C71,"Business Revenue","TTM","07-Jul-2025","","USD","","")</f>
        <v>#NOTAUTH</v>
      </c>
      <c r="K71" s="12" t="str" cm="1">
        <f t="array" ref="K71">_xll.PBF(C71,"EBITDA","TTM","07-Jul-2025","","USD","","")</f>
        <v>#NOTAUTH</v>
      </c>
      <c r="L71" s="13"/>
    </row>
    <row r="72" spans="2:12" ht="15" customHeight="1" x14ac:dyDescent="0.2">
      <c r="B72" t="str" cm="1">
        <f t="array" ref="B72">_xll.PBD(C72,"Name","","USD","","")</f>
        <v>RWS Holdings</v>
      </c>
      <c r="C72" t="s">
        <v>374</v>
      </c>
      <c r="D72" t="str" cm="1">
        <f t="array" ref="D72">_xll.PBD(C72,"HQ Country","","USD","","")</f>
        <v>United Kingdom</v>
      </c>
      <c r="E72" t="str" cm="1">
        <f t="array" ref="E72">_xll.PBD(C72,"Website","","USD","","")</f>
        <v>www.rws.com</v>
      </c>
      <c r="F72" t="str">
        <f t="shared" si="1"/>
        <v>rws</v>
      </c>
      <c r="H72" t="s">
        <v>222</v>
      </c>
      <c r="I72" s="12" cm="1">
        <f t="array" ref="I72">_xll.PBD(C72,"Employees Count","","USD","","")</f>
        <v>9059</v>
      </c>
      <c r="J72" s="12" cm="1">
        <f t="array" ref="J72">_xll.PBF(C72,"Business Revenue","TTM","07-Jul-2025","","USD","","")</f>
        <v>908314096.93560004</v>
      </c>
      <c r="K72" s="12" cm="1">
        <f t="array" ref="K72">_xll.PBF(C72,"EBITDA","TTM","07-Jul-2025","","USD","","")</f>
        <v>135826244.48699999</v>
      </c>
      <c r="L72" s="13"/>
    </row>
    <row r="73" spans="2:12" ht="15" customHeight="1" x14ac:dyDescent="0.2">
      <c r="B73" t="str" cm="1">
        <f t="array" ref="B73">_xll.PBD(C73,"Name","","USD","","")</f>
        <v>#LIMITREACHED</v>
      </c>
      <c r="C73" t="s">
        <v>375</v>
      </c>
      <c r="D73" t="str" cm="1">
        <f t="array" ref="D73">_xll.PBD(C73,"HQ Country","","USD","","")</f>
        <v>#LIMITREACHED</v>
      </c>
      <c r="E73" t="str" cm="1">
        <f t="array" ref="E73">_xll.PBD(C73,"Website","","USD","","")</f>
        <v>#LIMITREACHED</v>
      </c>
      <c r="F73" t="str">
        <f t="shared" si="1"/>
        <v>#LIMITREACHED</v>
      </c>
      <c r="H73" t="s">
        <v>222</v>
      </c>
      <c r="I73" s="12" t="str" cm="1">
        <f t="array" ref="I73">_xll.PBD(C73,"Employees Count","","USD","","")</f>
        <v>#NOTAUTH</v>
      </c>
      <c r="J73" s="12" t="str" cm="1">
        <f t="array" ref="J73">_xll.PBF(C73,"Business Revenue","TTM","07-Jul-2025","","USD","","")</f>
        <v>#NOTAUTH</v>
      </c>
      <c r="K73" s="12" t="str" cm="1">
        <f t="array" ref="K73">_xll.PBF(C73,"EBITDA","TTM","07-Jul-2025","","USD","","")</f>
        <v>#NOTAUTH</v>
      </c>
      <c r="L73" s="13"/>
    </row>
    <row r="74" spans="2:12" ht="15" customHeight="1" x14ac:dyDescent="0.2">
      <c r="B74" t="str" cm="1">
        <f t="array" ref="B74">_xll.PBD(C74,"Name","","USD","","")</f>
        <v>#LIMITREACHED</v>
      </c>
      <c r="C74" t="s">
        <v>376</v>
      </c>
      <c r="D74" t="str" cm="1">
        <f t="array" ref="D74">_xll.PBD(C74,"HQ Country","","USD","","")</f>
        <v>#LIMITREACHED</v>
      </c>
      <c r="E74" t="str" cm="1">
        <f t="array" ref="E74">_xll.PBD(C74,"Website","","USD","","")</f>
        <v>#LIMITREACHED</v>
      </c>
      <c r="F74" t="str">
        <f t="shared" si="1"/>
        <v>#LIMITREACHED</v>
      </c>
      <c r="H74" t="s">
        <v>222</v>
      </c>
      <c r="I74" s="12" t="str" cm="1">
        <f t="array" ref="I74">_xll.PBD(C74,"Employees Count","","USD","","")</f>
        <v>#LIMITREACHED</v>
      </c>
      <c r="J74" s="12" t="str" cm="1">
        <f t="array" ref="J74">_xll.PBF(C74,"Business Revenue","TTM","07-Jul-2025","","USD","","")</f>
        <v>#LIMITREACHED</v>
      </c>
      <c r="K74" s="12" t="str" cm="1">
        <f t="array" ref="K74">_xll.PBF(C74,"EBITDA","TTM","07-Jul-2025","","USD","","")</f>
        <v>#NOTAUTH</v>
      </c>
      <c r="L74" s="13"/>
    </row>
    <row r="75" spans="2:12" ht="15" customHeight="1" x14ac:dyDescent="0.2">
      <c r="B75" t="str" cm="1">
        <f t="array" ref="B75">_xll.PBD(C75,"Name","","USD","","")</f>
        <v>Tata Consultancy Services</v>
      </c>
      <c r="C75" t="s">
        <v>377</v>
      </c>
      <c r="D75" t="str" cm="1">
        <f t="array" ref="D75">_xll.PBD(C75,"HQ Country","","USD","","")</f>
        <v>India</v>
      </c>
      <c r="E75" t="str" cm="1">
        <f t="array" ref="E75">_xll.PBD(C75,"Website","","USD","","")</f>
        <v>www.tcs.com</v>
      </c>
      <c r="F75" t="str">
        <f t="shared" si="1"/>
        <v>tcs</v>
      </c>
      <c r="H75" t="s">
        <v>222</v>
      </c>
      <c r="I75" s="12" cm="1">
        <f t="array" ref="I75">_xll.PBD(C75,"Employees Count","","USD","","")</f>
        <v>607979</v>
      </c>
      <c r="J75" s="12" cm="1">
        <f t="array" ref="J75">_xll.PBF(C75,"Business Revenue","TTM","07-Jul-2025","","USD","","")</f>
        <v>30196617980.16</v>
      </c>
      <c r="K75" s="12" cm="1">
        <f t="array" ref="K75">_xll.PBF(C75,"EBITDA","TTM","07-Jul-2025","","USD","","")</f>
        <v>8050846672.3199997</v>
      </c>
      <c r="L75" s="13"/>
    </row>
    <row r="76" spans="2:12" ht="15" customHeight="1" x14ac:dyDescent="0.2">
      <c r="B76" t="str" cm="1">
        <f t="array" ref="B76">_xll.PBD(C76,"Name","","USD","","")</f>
        <v>Tech Mahindra</v>
      </c>
      <c r="C76" t="s">
        <v>378</v>
      </c>
      <c r="D76" t="str" cm="1">
        <f t="array" ref="D76">_xll.PBD(C76,"HQ Country","","USD","","")</f>
        <v>India</v>
      </c>
      <c r="E76" t="str" cm="1">
        <f t="array" ref="E76">_xll.PBD(C76,"Website","","USD","","")</f>
        <v>www.techmahindra.com</v>
      </c>
      <c r="F76" t="str">
        <f t="shared" si="1"/>
        <v>techmahindra</v>
      </c>
      <c r="H76" t="s">
        <v>222</v>
      </c>
      <c r="I76" s="12" cm="1">
        <f t="array" ref="I76">_xll.PBD(C76,"Employees Count","","USD","","")</f>
        <v>119343</v>
      </c>
      <c r="J76" s="12" cm="1">
        <f t="array" ref="J76">_xll.PBF(C76,"Business Revenue","TTM","07-Jul-2025","","USD","","")</f>
        <v>6000082326.7200003</v>
      </c>
      <c r="K76" s="12" cm="1">
        <f t="array" ref="K76">_xll.PBF(C76,"EBITDA","TTM","07-Jul-2025","","USD","","")</f>
        <v>902525540.60800004</v>
      </c>
      <c r="L76" s="13"/>
    </row>
    <row r="77" spans="2:12" ht="15" customHeight="1" x14ac:dyDescent="0.2">
      <c r="B77" t="str" cm="1">
        <f t="array" ref="B77">_xll.PBD(C77,"Name","","USD","","")</f>
        <v>#LIMITREACHED</v>
      </c>
      <c r="C77" t="s">
        <v>379</v>
      </c>
      <c r="D77" t="str" cm="1">
        <f t="array" ref="D77">_xll.PBD(C77,"HQ Country","","USD","","")</f>
        <v>#LIMITREACHED</v>
      </c>
      <c r="E77" t="str" cm="1">
        <f t="array" ref="E77">_xll.PBD(C77,"Website","","USD","","")</f>
        <v>#LIMITREACHED</v>
      </c>
      <c r="F77" t="str">
        <f t="shared" si="1"/>
        <v>#LIMITREACHED</v>
      </c>
      <c r="H77" t="s">
        <v>222</v>
      </c>
      <c r="I77" s="12" t="str" cm="1">
        <f t="array" ref="I77">_xll.PBD(C77,"Employees Count","","USD","","")</f>
        <v>#LIMITREACHED</v>
      </c>
      <c r="J77" s="12" t="str" cm="1">
        <f t="array" ref="J77">_xll.PBF(C77,"Business Revenue","TTM","07-Jul-2025","","USD","","")</f>
        <v>#NOTAUTH</v>
      </c>
      <c r="K77" s="12" t="str" cm="1">
        <f t="array" ref="K77">_xll.PBF(C77,"EBITDA","TTM","07-Jul-2025","","USD","","")</f>
        <v>#NOTAUTH</v>
      </c>
      <c r="L77" s="13"/>
    </row>
    <row r="78" spans="2:12" ht="15" customHeight="1" x14ac:dyDescent="0.2">
      <c r="B78" t="str" cm="1">
        <f t="array" ref="B78">_xll.PBD(C78,"Name","","USD","","")</f>
        <v>#LIMITREACHED</v>
      </c>
      <c r="C78" t="s">
        <v>380</v>
      </c>
      <c r="D78" t="str" cm="1">
        <f t="array" ref="D78">_xll.PBD(C78,"HQ Country","","USD","","")</f>
        <v>#LIMITREACHED</v>
      </c>
      <c r="E78" t="str" cm="1">
        <f t="array" ref="E78">_xll.PBD(C78,"Website","","USD","","")</f>
        <v>#LIMITREACHED</v>
      </c>
      <c r="F78" t="str">
        <f t="shared" si="1"/>
        <v>#LIMITREACHED</v>
      </c>
      <c r="H78" t="s">
        <v>222</v>
      </c>
      <c r="I78" s="12" t="str" cm="1">
        <f t="array" ref="I78">_xll.PBD(C78,"Employees Count","","USD","","")</f>
        <v>#LIMITREACHED</v>
      </c>
      <c r="J78" s="12" t="str" cm="1">
        <f t="array" ref="J78">_xll.PBF(C78,"Business Revenue","TTM","07-Jul-2025","","USD","","")</f>
        <v>#NOTAUTH</v>
      </c>
      <c r="K78" s="12" t="str" cm="1">
        <f t="array" ref="K78">_xll.PBF(C78,"EBITDA","TTM","07-Jul-2025","","USD","","")</f>
        <v>#NOTAUTH</v>
      </c>
      <c r="L78" s="13"/>
    </row>
    <row r="79" spans="2:12" ht="15" customHeight="1" x14ac:dyDescent="0.2">
      <c r="B79" t="str" cm="1">
        <f t="array" ref="B79">_xll.PBD(C79,"Name","","USD","","")</f>
        <v>Unifique Telecomunicacoes</v>
      </c>
      <c r="C79" t="s">
        <v>381</v>
      </c>
      <c r="D79" t="str" cm="1">
        <f t="array" ref="D79">_xll.PBD(C79,"HQ Country","","USD","","")</f>
        <v>Brazil</v>
      </c>
      <c r="E79" t="str" cm="1">
        <f t="array" ref="E79">_xll.PBD(C79,"Website","","USD","","")</f>
        <v>unifique.com.br</v>
      </c>
      <c r="F79" t="str">
        <f t="shared" si="1"/>
        <v>unifique</v>
      </c>
      <c r="H79" t="s">
        <v>222</v>
      </c>
      <c r="I79" s="12" cm="1">
        <f t="array" ref="I79">_xll.PBD(C79,"Employees Count","","USD","","")</f>
        <v>2764</v>
      </c>
      <c r="J79" s="12" cm="1">
        <f t="array" ref="J79">_xll.PBF(C79,"Business Revenue","TTM","07-Jul-2025","","USD","","")</f>
        <v>226453312.876443</v>
      </c>
      <c r="K79" s="12" cm="1">
        <f t="array" ref="K79">_xll.PBF(C79,"EBITDA","TTM","07-Jul-2025","","USD","","")</f>
        <v>88396832.842981011</v>
      </c>
      <c r="L79" s="13"/>
    </row>
    <row r="80" spans="2:12" ht="15" customHeight="1" x14ac:dyDescent="0.2">
      <c r="B80" t="str" cm="1">
        <f t="array" ref="B80">_xll.PBD(C80,"Name","","USD","","")</f>
        <v>Unisys</v>
      </c>
      <c r="C80" t="s">
        <v>382</v>
      </c>
      <c r="D80" t="str" cm="1">
        <f t="array" ref="D80">_xll.PBD(C80,"HQ Country","","USD","","")</f>
        <v>United States</v>
      </c>
      <c r="E80" t="str" cm="1">
        <f t="array" ref="E80">_xll.PBD(C80,"Website","","USD","","")</f>
        <v>www.unisys.com</v>
      </c>
      <c r="F80" t="str">
        <f t="shared" si="1"/>
        <v>unisys</v>
      </c>
      <c r="H80" t="s">
        <v>222</v>
      </c>
      <c r="I80" s="12" cm="1">
        <f t="array" ref="I80">_xll.PBD(C80,"Employees Count","","USD","","")</f>
        <v>15900</v>
      </c>
      <c r="J80" s="12" cm="1">
        <f t="array" ref="J80">_xll.PBF(C80,"Business Revenue","TTM","07-Jul-2025","","USD","","")</f>
        <v>1952700000</v>
      </c>
      <c r="K80" s="12" cm="1">
        <f t="array" ref="K80">_xll.PBF(C80,"EBITDA","TTM","07-Jul-2025","","USD","","")</f>
        <v>171400000</v>
      </c>
      <c r="L80" s="13"/>
    </row>
    <row r="81" spans="2:12" ht="15" customHeight="1" x14ac:dyDescent="0.2">
      <c r="B81" t="str" cm="1">
        <f t="array" ref="B81">_xll.PBD(C81,"Name","","USD","","")</f>
        <v>Wipro</v>
      </c>
      <c r="C81" t="s">
        <v>383</v>
      </c>
      <c r="D81" t="str" cm="1">
        <f t="array" ref="D81">_xll.PBD(C81,"HQ Country","","USD","","")</f>
        <v>India</v>
      </c>
      <c r="E81" t="str" cm="1">
        <f t="array" ref="E81">_xll.PBD(C81,"Website","","USD","","")</f>
        <v>www.wipro.com</v>
      </c>
      <c r="F81" t="str">
        <f t="shared" si="1"/>
        <v>wipro</v>
      </c>
      <c r="H81" t="s">
        <v>222</v>
      </c>
      <c r="I81" s="12" cm="1">
        <f t="array" ref="I81">_xll.PBD(C81,"Employees Count","","USD","","")</f>
        <v>230000</v>
      </c>
      <c r="J81" s="12" cm="1">
        <f t="array" ref="J81">_xll.PBF(C81,"Business Revenue","TTM","07-Jul-2025","","USD","","")</f>
        <v>10536292637.056</v>
      </c>
      <c r="K81" s="12" cm="1">
        <f t="array" ref="K81">_xll.PBF(C81,"EBITDA","TTM","07-Jul-2025","","USD","","")</f>
        <v>2206558571.2319999</v>
      </c>
      <c r="L81" s="13"/>
    </row>
    <row r="82" spans="2:12" ht="15" customHeight="1" x14ac:dyDescent="0.2">
      <c r="B82" t="str" cm="1">
        <f t="array" ref="B82">_xll.PBD(C82,"Name","","USD","","")</f>
        <v>#LIMITREACHED</v>
      </c>
      <c r="C82" t="s">
        <v>384</v>
      </c>
      <c r="D82" t="str" cm="1">
        <f t="array" ref="D82">_xll.PBD(C82,"HQ Country","","USD","","")</f>
        <v>#LIMITREACHED</v>
      </c>
      <c r="E82" t="str" cm="1">
        <f t="array" ref="E82">_xll.PBD(C82,"Website","","USD","","")</f>
        <v>#LIMITREACHED</v>
      </c>
      <c r="F82" t="str">
        <f t="shared" si="1"/>
        <v>#LIMITREACHED</v>
      </c>
      <c r="H82" t="s">
        <v>222</v>
      </c>
      <c r="I82" s="12" t="str" cm="1">
        <f t="array" ref="I82">_xll.PBD(C82,"Employees Count","","USD","","")</f>
        <v>#LIMITREACHED</v>
      </c>
      <c r="J82" s="12" t="str" cm="1">
        <f t="array" ref="J82">_xll.PBF(C82,"Business Revenue","TTM","07-Jul-2025","","USD","","")</f>
        <v>#NOTAUTH</v>
      </c>
      <c r="K82" s="12" t="str" cm="1">
        <f t="array" ref="K82">_xll.PBF(C82,"EBITDA","TTM","07-Jul-2025","","USD","","")</f>
        <v>#NOTAUTH</v>
      </c>
      <c r="L82" s="13"/>
    </row>
    <row r="83" spans="2:12" ht="15" customHeight="1" x14ac:dyDescent="0.2">
      <c r="B83" t="str" cm="1">
        <f t="array" ref="B83">_xll.PBD(C83,"Name","","USD","","")</f>
        <v>ADT (IT Security Company)</v>
      </c>
      <c r="C83" t="s">
        <v>385</v>
      </c>
      <c r="D83" t="str" cm="1">
        <f t="array" ref="D83">_xll.PBD(C83,"HQ Country","","USD","","")</f>
        <v>United States</v>
      </c>
      <c r="E83" t="str" cm="1">
        <f t="array" ref="E83">_xll.PBD(C83,"Website","","USD","","")</f>
        <v>www.adt.com</v>
      </c>
      <c r="F83" t="str">
        <f t="shared" si="1"/>
        <v>adt</v>
      </c>
      <c r="H83" t="s">
        <v>222</v>
      </c>
      <c r="I83" s="12" cm="1">
        <f t="array" ref="I83">_xll.PBD(C83,"Employees Count","","USD","","")</f>
        <v>12800</v>
      </c>
      <c r="J83" s="12" cm="1">
        <f t="array" ref="J83">_xll.PBF(C83,"Business Revenue","TTM","07-Jul-2025","","USD","","")</f>
        <v>4976265000</v>
      </c>
      <c r="K83" s="12" cm="1">
        <f t="array" ref="K83">_xll.PBF(C83,"EBITDA","TTM","07-Jul-2025","","USD","","")</f>
        <v>2612696000</v>
      </c>
      <c r="L83" s="13"/>
    </row>
    <row r="84" spans="2:12" ht="15" customHeight="1" x14ac:dyDescent="0.2">
      <c r="B84" t="str" cm="1">
        <f t="array" ref="B84">_xll.PBD(C84,"Name","","USD","","")</f>
        <v>#LIMITREACHED</v>
      </c>
      <c r="C84" t="s">
        <v>386</v>
      </c>
      <c r="D84" t="str" cm="1">
        <f t="array" ref="D84">_xll.PBD(C84,"HQ Country","","USD","","")</f>
        <v>#LIMITREACHED</v>
      </c>
      <c r="E84" t="str" cm="1">
        <f t="array" ref="E84">_xll.PBD(C84,"Website","","USD","","")</f>
        <v>#LIMITREACHED</v>
      </c>
      <c r="F84" t="str">
        <f t="shared" si="1"/>
        <v>#LIMITREACHED</v>
      </c>
      <c r="H84" t="s">
        <v>222</v>
      </c>
      <c r="I84" s="12" t="str" cm="1">
        <f t="array" ref="I84">_xll.PBD(C84,"Employees Count","","USD","","")</f>
        <v>#LIMITREACHED</v>
      </c>
      <c r="J84" s="12" t="str" cm="1">
        <f t="array" ref="J84">_xll.PBF(C84,"Business Revenue","TTM","07-Jul-2025","","USD","","")</f>
        <v>#NOTAUTH</v>
      </c>
      <c r="K84" s="12" t="str" cm="1">
        <f t="array" ref="K84">_xll.PBF(C84,"EBITDA","TTM","07-Jul-2025","","USD","","")</f>
        <v>#NOTAUTH</v>
      </c>
      <c r="L84" s="13"/>
    </row>
    <row r="85" spans="2:12" ht="15" customHeight="1" x14ac:dyDescent="0.2">
      <c r="B85" t="str" cm="1">
        <f t="array" ref="B85">_xll.PBD(C85,"Name","","USD","","")</f>
        <v>#LIMITREACHED</v>
      </c>
      <c r="C85" t="s">
        <v>387</v>
      </c>
      <c r="D85" t="str" cm="1">
        <f t="array" ref="D85">_xll.PBD(C85,"HQ Country","","USD","","")</f>
        <v>#LIMITREACHED</v>
      </c>
      <c r="E85" t="str" cm="1">
        <f t="array" ref="E85">_xll.PBD(C85,"Website","","USD","","")</f>
        <v>#LIMITREACHED</v>
      </c>
      <c r="F85" t="str">
        <f t="shared" si="1"/>
        <v>#LIMITREACHED</v>
      </c>
      <c r="H85" t="s">
        <v>222</v>
      </c>
      <c r="I85" s="12" t="str" cm="1">
        <f t="array" ref="I85">_xll.PBD(C85,"Employees Count","","USD","","")</f>
        <v>#NOTAUTH</v>
      </c>
      <c r="J85" s="12" t="str" cm="1">
        <f t="array" ref="J85">_xll.PBF(C85,"Business Revenue","TTM","07-Jul-2025","","USD","","")</f>
        <v>#NOTAUTH</v>
      </c>
      <c r="K85" s="12" t="str" cm="1">
        <f t="array" ref="K85">_xll.PBF(C85,"EBITDA","TTM","07-Jul-2025","","USD","","")</f>
        <v>#NOTAUTH</v>
      </c>
      <c r="L85" s="13"/>
    </row>
    <row r="86" spans="2:12" ht="15" customHeight="1" x14ac:dyDescent="0.2">
      <c r="B86" t="str" cm="1">
        <f t="array" ref="B86">_xll.PBD(C86,"Name","","USD","","")</f>
        <v>GPS Participacoes E Empreendimentos</v>
      </c>
      <c r="C86" t="s">
        <v>388</v>
      </c>
      <c r="D86" t="str" cm="1">
        <f t="array" ref="D86">_xll.PBD(C86,"HQ Country","","USD","","")</f>
        <v>Brazil</v>
      </c>
      <c r="E86" t="str" cm="1">
        <f t="array" ref="E86">_xll.PBD(C86,"Website","","USD","","")</f>
        <v>www.gpssa.com.br</v>
      </c>
      <c r="F86" t="str">
        <f t="shared" si="1"/>
        <v>gpssa</v>
      </c>
      <c r="H86" t="s">
        <v>222</v>
      </c>
      <c r="I86" s="12" cm="1">
        <f t="array" ref="I86">_xll.PBD(C86,"Employees Count","","USD","","")</f>
        <v>183000</v>
      </c>
      <c r="J86" s="12" cm="1">
        <f t="array" ref="J86">_xll.PBF(C86,"Business Revenue","TTM","07-Jul-2025","","USD","","")</f>
        <v>3077488092.2520714</v>
      </c>
      <c r="K86" s="12" cm="1">
        <f t="array" ref="K86">_xll.PBF(C86,"EBITDA","TTM","07-Jul-2025","","USD","","")</f>
        <v>316140850.93516499</v>
      </c>
      <c r="L86" s="13"/>
    </row>
    <row r="87" spans="2:12" ht="15" customHeight="1" x14ac:dyDescent="0.2">
      <c r="B87" t="str" cm="1">
        <f t="array" ref="B87">_xll.PBD(C87,"Name","","USD","","")</f>
        <v>Prosegur Compañia de Seguridad</v>
      </c>
      <c r="C87" t="s">
        <v>389</v>
      </c>
      <c r="D87" t="str" cm="1">
        <f t="array" ref="D87">_xll.PBD(C87,"HQ Country","","USD","","")</f>
        <v>Spain</v>
      </c>
      <c r="E87" t="str" cm="1">
        <f t="array" ref="E87">_xll.PBD(C87,"Website","","USD","","")</f>
        <v>www.prosegur.es</v>
      </c>
      <c r="F87" t="s">
        <v>1847</v>
      </c>
      <c r="H87" t="s">
        <v>222</v>
      </c>
      <c r="I87" s="12" cm="1">
        <f t="array" ref="I87">_xll.PBD(C87,"Employees Count","","USD","","")</f>
        <v>161416</v>
      </c>
      <c r="J87" s="12" t="str" cm="1">
        <f t="array" ref="J87">_xll.PBF(C87,"Business Revenue","TTM","07-Jul-2025","","USD","","")</f>
        <v>#NOTAUTH</v>
      </c>
      <c r="K87" s="12" t="str" cm="1">
        <f t="array" ref="K87">_xll.PBF(C87,"EBITDA","TTM","07-Jul-2025","","USD","","")</f>
        <v>#NOTAUTH</v>
      </c>
      <c r="L87" s="13"/>
    </row>
    <row r="88" spans="2:12" ht="15" customHeight="1" x14ac:dyDescent="0.2">
      <c r="B88" t="str" cm="1">
        <f t="array" ref="B88">_xll.PBD(C88,"Name","","USD","","")</f>
        <v>#LIMITREACHED</v>
      </c>
      <c r="C88" t="s">
        <v>390</v>
      </c>
      <c r="D88" t="str" cm="1">
        <f t="array" ref="D88">_xll.PBD(C88,"HQ Country","","USD","","")</f>
        <v>#LIMITREACHED</v>
      </c>
      <c r="E88" t="str" cm="1">
        <f t="array" ref="E88">_xll.PBD(C88,"Website","","USD","","")</f>
        <v>#LIMITREACHED</v>
      </c>
      <c r="F88" t="str">
        <f t="shared" si="1"/>
        <v>#LIMITREACHED</v>
      </c>
      <c r="H88" t="s">
        <v>222</v>
      </c>
      <c r="I88" s="12" t="str" cm="1">
        <f t="array" ref="I88">_xll.PBD(C88,"Employees Count","","USD","","")</f>
        <v>#LIMITREACHED</v>
      </c>
      <c r="J88" s="12" t="str" cm="1">
        <f t="array" ref="J88">_xll.PBF(C88,"Business Revenue","TTM","07-Jul-2025","","USD","","")</f>
        <v>#NOTAUTH</v>
      </c>
      <c r="K88" s="12" t="str" cm="1">
        <f t="array" ref="K88">_xll.PBF(C88,"EBITDA","TTM","07-Jul-2025","","USD","","")</f>
        <v>#NOTAUTH</v>
      </c>
      <c r="L88" s="13"/>
    </row>
    <row r="89" spans="2:12" ht="15" customHeight="1" x14ac:dyDescent="0.2">
      <c r="B89" t="str" cm="1">
        <f t="array" ref="B89">_xll.PBD(C89,"Name","","USD","","")</f>
        <v>#LIMITREACHED</v>
      </c>
      <c r="C89" t="s">
        <v>391</v>
      </c>
      <c r="D89" t="str" cm="1">
        <f t="array" ref="D89">_xll.PBD(C89,"HQ Country","","USD","","")</f>
        <v>#NOTAUTH</v>
      </c>
      <c r="E89" t="str" cm="1">
        <f t="array" ref="E89">_xll.PBD(C89,"Website","","USD","","")</f>
        <v>#LIMITREACHED</v>
      </c>
      <c r="F89" t="str">
        <f t="shared" si="1"/>
        <v>#LIMITREACHED</v>
      </c>
      <c r="H89" t="s">
        <v>222</v>
      </c>
      <c r="I89" s="12" t="str" cm="1">
        <f t="array" ref="I89">_xll.PBD(C89,"Employees Count","","USD","","")</f>
        <v>#NOTAUTH</v>
      </c>
      <c r="J89" s="12" t="str" cm="1">
        <f t="array" ref="J89">_xll.PBF(C89,"Business Revenue","TTM","07-Jul-2025","","USD","","")</f>
        <v>#NOTAUTH</v>
      </c>
      <c r="K89" s="12" t="str" cm="1">
        <f t="array" ref="K89">_xll.PBF(C89,"EBITDA","TTM","07-Jul-2025","","USD","","")</f>
        <v>#NOTAUTH</v>
      </c>
      <c r="L89" s="13"/>
    </row>
    <row r="90" spans="2:12" ht="15" customHeight="1" x14ac:dyDescent="0.2">
      <c r="B90" t="str" cm="1">
        <f t="array" ref="B90">_xll.PBD(C90,"Name","","USD","","")</f>
        <v>#LIMITREACHED</v>
      </c>
      <c r="C90" t="s">
        <v>392</v>
      </c>
      <c r="D90" t="str" cm="1">
        <f t="array" ref="D90">_xll.PBD(C90,"HQ Country","","USD","","")</f>
        <v>#LIMITREACHED</v>
      </c>
      <c r="E90" t="str" cm="1">
        <f t="array" ref="E90">_xll.PBD(C90,"Website","","USD","","")</f>
        <v>#LIMITREACHED</v>
      </c>
      <c r="F90" t="str">
        <f t="shared" si="1"/>
        <v>#LIMITREACHED</v>
      </c>
      <c r="H90" t="s">
        <v>222</v>
      </c>
      <c r="I90" s="12" t="str" cm="1">
        <f t="array" ref="I90">_xll.PBD(C90,"Employees Count","","USD","","")</f>
        <v>#LIMITREACHED</v>
      </c>
      <c r="J90" s="12" t="str" cm="1">
        <f t="array" ref="J90">_xll.PBF(C90,"Business Revenue","TTM","07-Jul-2025","","USD","","")</f>
        <v>#NOTAUTH</v>
      </c>
      <c r="K90" s="12" t="str" cm="1">
        <f t="array" ref="K90">_xll.PBF(C90,"EBITDA","TTM","07-Jul-2025","","USD","","")</f>
        <v>#NOTAUTH</v>
      </c>
      <c r="L90" s="13"/>
    </row>
    <row r="91" spans="2:12" ht="15" customHeight="1" x14ac:dyDescent="0.2">
      <c r="B91" t="str" cm="1">
        <f t="array" ref="B91">_xll.PBD(C91,"Name","","USD","","")</f>
        <v>#LIMITREACHED</v>
      </c>
      <c r="C91" t="s">
        <v>393</v>
      </c>
      <c r="D91" t="str" cm="1">
        <f t="array" ref="D91">_xll.PBD(C91,"HQ Country","","USD","","")</f>
        <v>#LIMITREACHED</v>
      </c>
      <c r="E91" t="str" cm="1">
        <f t="array" ref="E91">_xll.PBD(C91,"Website","","USD","","")</f>
        <v>#LIMITREACHED</v>
      </c>
      <c r="F91" t="str">
        <f t="shared" si="1"/>
        <v>#LIMITREACHED</v>
      </c>
      <c r="H91" t="s">
        <v>222</v>
      </c>
      <c r="I91" s="12" t="str" cm="1">
        <f t="array" ref="I91">_xll.PBD(C91,"Employees Count","","USD","","")</f>
        <v>#LIMITREACHED</v>
      </c>
      <c r="J91" s="12" t="str" cm="1">
        <f t="array" ref="J91">_xll.PBF(C91,"Business Revenue","TTM","07-Jul-2025","","USD","","")</f>
        <v>#NOTAUTH</v>
      </c>
      <c r="K91" s="12" t="str" cm="1">
        <f t="array" ref="K91">_xll.PBF(C91,"EBITDA","TTM","07-Jul-2025","","USD","","")</f>
        <v>#NOTAUTH</v>
      </c>
      <c r="L91" s="13"/>
    </row>
    <row r="92" spans="2:12" ht="15" customHeight="1" x14ac:dyDescent="0.2">
      <c r="B92" t="str" cm="1">
        <f t="array" ref="B92">_xll.PBD(C92,"Name","","USD","","")</f>
        <v>#LIMITREACHED</v>
      </c>
      <c r="C92" t="s">
        <v>394</v>
      </c>
      <c r="D92" t="str" cm="1">
        <f t="array" ref="D92">_xll.PBD(C92,"HQ Country","","USD","","")</f>
        <v>#LIMITREACHED</v>
      </c>
      <c r="E92" t="str" cm="1">
        <f t="array" ref="E92">_xll.PBD(C92,"Website","","USD","","")</f>
        <v>#LIMITREACHED</v>
      </c>
      <c r="F92" t="str">
        <f t="shared" si="1"/>
        <v>#LIMITREACHED</v>
      </c>
      <c r="H92" t="s">
        <v>222</v>
      </c>
      <c r="I92" s="12" t="str" cm="1">
        <f t="array" ref="I92">_xll.PBD(C92,"Employees Count","","USD","","")</f>
        <v>#LIMITREACHED</v>
      </c>
      <c r="J92" s="12" t="str" cm="1">
        <f t="array" ref="J92">_xll.PBF(C92,"Business Revenue","TTM","07-Jul-2025","","USD","","")</f>
        <v>#NOTAUTH</v>
      </c>
      <c r="K92" s="12" t="str" cm="1">
        <f t="array" ref="K92">_xll.PBF(C92,"EBITDA","TTM","07-Jul-2025","","USD","","")</f>
        <v>#NOTAUTH</v>
      </c>
      <c r="L92" s="13"/>
    </row>
    <row r="93" spans="2:12" ht="15" customHeight="1" x14ac:dyDescent="0.2">
      <c r="B93" t="str" cm="1">
        <f t="array" ref="B93">_xll.PBD(C93,"Name","","USD","","")</f>
        <v>#LIMITREACHED</v>
      </c>
      <c r="C93" t="s">
        <v>395</v>
      </c>
      <c r="D93" t="str" cm="1">
        <f t="array" ref="D93">_xll.PBD(C93,"HQ Country","","USD","","")</f>
        <v>#LIMITREACHED</v>
      </c>
      <c r="E93" t="str" cm="1">
        <f t="array" ref="E93">_xll.PBD(C93,"Website","","USD","","")</f>
        <v>#LIMITREACHED</v>
      </c>
      <c r="F93" t="str">
        <f t="shared" si="1"/>
        <v>#LIMITREACHED</v>
      </c>
      <c r="H93" t="s">
        <v>222</v>
      </c>
      <c r="I93" s="12" t="str" cm="1">
        <f t="array" ref="I93">_xll.PBD(C93,"Employees Count","","USD","","")</f>
        <v>#LIMITREACHED</v>
      </c>
      <c r="J93" s="12" t="str" cm="1">
        <f t="array" ref="J93">_xll.PBF(C93,"Business Revenue","TTM","07-Jul-2025","","USD","","")</f>
        <v>#NOTAUTH</v>
      </c>
      <c r="K93" s="12" t="str" cm="1">
        <f t="array" ref="K93">_xll.PBF(C93,"EBITDA","TTM","07-Jul-2025","","USD","","")</f>
        <v>#NOTAUTH</v>
      </c>
      <c r="L93" s="13"/>
    </row>
    <row r="94" spans="2:12" ht="15" customHeight="1" x14ac:dyDescent="0.2">
      <c r="B94" t="str" cm="1">
        <f t="array" ref="B94">_xll.PBD(C94,"Name","","USD","","")</f>
        <v>Teleperformance</v>
      </c>
      <c r="C94" t="s">
        <v>396</v>
      </c>
      <c r="D94" t="str" cm="1">
        <f t="array" ref="D94">_xll.PBD(C94,"HQ Country","","USD","","")</f>
        <v>France</v>
      </c>
      <c r="E94" t="str" cm="1">
        <f t="array" ref="E94">_xll.PBD(C94,"Website","","USD","","")</f>
        <v>www.tp.com</v>
      </c>
      <c r="F94" t="str">
        <f t="shared" si="1"/>
        <v>tp</v>
      </c>
      <c r="H94" t="s">
        <v>222</v>
      </c>
      <c r="I94" s="12" cm="1">
        <f t="array" ref="I94">_xll.PBD(C94,"Employees Count","","USD","","")</f>
        <v>489488</v>
      </c>
      <c r="J94" s="12" cm="1">
        <f t="array" ref="J94">_xll.PBF(C94,"Business Revenue","TTM","07-Jul-2025","","USD","","")</f>
        <v>11123976064.92</v>
      </c>
      <c r="K94" s="12" cm="1">
        <f t="array" ref="K94">_xll.PBF(C94,"EBITDA","TTM","07-Jul-2025","","USD","","")</f>
        <v>2033263718.4809999</v>
      </c>
      <c r="L94" s="13"/>
    </row>
    <row r="95" spans="2:12" ht="15" customHeight="1" x14ac:dyDescent="0.2">
      <c r="B95" t="str" cm="1">
        <f t="array" ref="B95">_xll.PBD(C95,"Name","","USD","","")</f>
        <v>#LIMITREACHED</v>
      </c>
      <c r="C95" t="s">
        <v>397</v>
      </c>
      <c r="D95" t="str" cm="1">
        <f t="array" ref="D95">_xll.PBD(C95,"HQ Country","","USD","","")</f>
        <v>#LIMITREACHED</v>
      </c>
      <c r="E95" t="str" cm="1">
        <f t="array" ref="E95">_xll.PBD(C95,"Website","","USD","","")</f>
        <v>#LIMITREACHED</v>
      </c>
      <c r="F95" t="str">
        <f t="shared" si="1"/>
        <v>#LIMITREACHED</v>
      </c>
      <c r="H95" t="s">
        <v>222</v>
      </c>
      <c r="I95" s="12" t="str" cm="1">
        <f t="array" ref="I95">_xll.PBD(C95,"Employees Count","","USD","","")</f>
        <v>#LIMITREACHED</v>
      </c>
      <c r="J95" s="12" t="str" cm="1">
        <f t="array" ref="J95">_xll.PBF(C95,"Business Revenue","TTM","07-Jul-2025","","USD","","")</f>
        <v>#NOTAUTH</v>
      </c>
      <c r="K95" s="12" t="str" cm="1">
        <f t="array" ref="K95">_xll.PBF(C95,"EBITDA","TTM","07-Jul-2025","","USD","","")</f>
        <v>#NOTAUTH</v>
      </c>
      <c r="L95" s="13"/>
    </row>
    <row r="96" spans="2:12" ht="15" customHeight="1" x14ac:dyDescent="0.2">
      <c r="B96" t="str" cm="1">
        <f t="array" ref="B96">_xll.PBD(C96,"Name","","USD","","")</f>
        <v>#LIMITREACHED</v>
      </c>
      <c r="C96" t="s">
        <v>399</v>
      </c>
      <c r="D96" t="str" cm="1">
        <f t="array" ref="D96">_xll.PBD(C96,"HQ Country","","USD","","")</f>
        <v>#LIMITREACHED</v>
      </c>
      <c r="E96" t="str" cm="1">
        <f t="array" ref="E96">_xll.PBD(C96,"Website","","USD","","")</f>
        <v>#LIMITREACHED</v>
      </c>
      <c r="F96" t="str">
        <f t="shared" si="1"/>
        <v>#LIMITREACHED</v>
      </c>
      <c r="G96" s="9" t="s">
        <v>405</v>
      </c>
      <c r="H96" t="s">
        <v>222</v>
      </c>
      <c r="I96" s="12" t="str" cm="1">
        <f t="array" ref="I96">_xll.PBD(C96,"Employees Count","","USD","","")</f>
        <v>#LIMITREACHED</v>
      </c>
      <c r="J96" s="12" t="str" cm="1">
        <f t="array" ref="J96">_xll.PBF(C96,"Business Revenue","TTM","07-Jul-2025","","USD","","")</f>
        <v>#NOTAUTH</v>
      </c>
      <c r="K96" s="12" t="str" cm="1">
        <f t="array" ref="K96">_xll.PBF(C96,"EBITDA","TTM","07-Jul-2025","","USD","","")</f>
        <v>#NOTAUTH</v>
      </c>
      <c r="L96" s="13"/>
    </row>
    <row r="97" spans="2:12" ht="15" customHeight="1" x14ac:dyDescent="0.2">
      <c r="B97" t="str" cm="1">
        <f t="array" ref="B97">_xll.PBD(C97,"Name","","USD","","")</f>
        <v>#LIMITREACHED</v>
      </c>
      <c r="C97" t="s">
        <v>401</v>
      </c>
      <c r="D97" t="str" cm="1">
        <f t="array" ref="D97">_xll.PBD(C97,"HQ Country","","USD","","")</f>
        <v>#LIMITREACHED</v>
      </c>
      <c r="E97" t="str" cm="1">
        <f t="array" ref="E97">_xll.PBD(C97,"Website","","USD","","")</f>
        <v>#LIMITREACHED</v>
      </c>
      <c r="F97" t="str">
        <f t="shared" si="1"/>
        <v>#LIMITREACHED</v>
      </c>
      <c r="G97" s="9" t="s">
        <v>404</v>
      </c>
      <c r="H97" t="s">
        <v>222</v>
      </c>
      <c r="I97" s="12" t="str" cm="1">
        <f t="array" ref="I97">_xll.PBD(C97,"Employees Count","","USD","","")</f>
        <v>#LIMITREACHED</v>
      </c>
      <c r="J97" s="12" t="str" cm="1">
        <f t="array" ref="J97">_xll.PBF(C97,"Business Revenue","TTM","07-Jul-2025","","USD","","")</f>
        <v>#NOTAUTH</v>
      </c>
      <c r="K97" s="12" t="str" cm="1">
        <f t="array" ref="K97">_xll.PBF(C97,"EBITDA","TTM","07-Jul-2025","","USD","","")</f>
        <v>#NOTAUTH</v>
      </c>
      <c r="L97" s="13"/>
    </row>
    <row r="98" spans="2:12" ht="15" customHeight="1" x14ac:dyDescent="0.2">
      <c r="B98" t="str" cm="1">
        <f t="array" ref="B98">_xll.PBD(C98,"Name","","USD","","")</f>
        <v>#LIMITREACHED</v>
      </c>
      <c r="C98" t="s">
        <v>402</v>
      </c>
      <c r="D98" t="str" cm="1">
        <f t="array" ref="D98">_xll.PBD(C98,"HQ Country","","USD","","")</f>
        <v>#LIMITREACHED</v>
      </c>
      <c r="E98" t="str" cm="1">
        <f t="array" ref="E98">_xll.PBD(C98,"Website","","USD","","")</f>
        <v>#LIMITREACHED</v>
      </c>
      <c r="F98" t="str">
        <f t="shared" si="1"/>
        <v>#LIMITREACHED</v>
      </c>
      <c r="G98" s="9" t="s">
        <v>403</v>
      </c>
      <c r="H98" t="s">
        <v>222</v>
      </c>
      <c r="I98" s="12" t="str" cm="1">
        <f t="array" ref="I98">_xll.PBD(C98,"Employees Count","","USD","","")</f>
        <v>#LIMITREACHED</v>
      </c>
      <c r="J98" s="12" t="str" cm="1">
        <f t="array" ref="J98">_xll.PBF(C98,"Business Revenue","TTM","07-Jul-2025","","USD","","")</f>
        <v>#NOTAUTH</v>
      </c>
      <c r="K98" s="12" t="str" cm="1">
        <f t="array" ref="K98">_xll.PBF(C98,"EBITDA","TTM","07-Jul-2025","","USD","","")</f>
        <v>#NOTAUTH</v>
      </c>
      <c r="L98" s="13"/>
    </row>
    <row r="99" spans="2:12" ht="15" customHeight="1" x14ac:dyDescent="0.2">
      <c r="B99" t="str" cm="1">
        <f t="array" ref="B99">_xll.PBD(C99,"Name","","USD","","")</f>
        <v>#LIMITREACHED</v>
      </c>
      <c r="C99" t="s">
        <v>408</v>
      </c>
      <c r="D99" t="str" cm="1">
        <f t="array" ref="D99">_xll.PBD(C99,"HQ Country","","USD","","")</f>
        <v>#LIMITREACHED</v>
      </c>
      <c r="E99" t="str" cm="1">
        <f t="array" ref="E99">_xll.PBD(C99,"Website","","USD","","")</f>
        <v>#LIMITREACHED</v>
      </c>
      <c r="F99" t="str">
        <f t="shared" si="1"/>
        <v>#LIMITREACHED</v>
      </c>
      <c r="I99" s="12" t="str" cm="1">
        <f t="array" ref="I99">_xll.PBD(C99,"Employees Count","","USD","","")</f>
        <v>#LIMITREACHED</v>
      </c>
      <c r="J99" s="12" t="str" cm="1">
        <f t="array" ref="J99">_xll.PBF(C99,"Business Revenue","TTM","07-Jul-2025","","USD","","")</f>
        <v>#NOTAUTH</v>
      </c>
      <c r="K99" s="12" t="str" cm="1">
        <f t="array" ref="K99">_xll.PBF(C99,"EBITDA","TTM","07-Jul-2025","","USD","","")</f>
        <v>#NOTAUTH</v>
      </c>
      <c r="L99" s="13"/>
    </row>
    <row r="100" spans="2:12" ht="15" customHeight="1" x14ac:dyDescent="0.2">
      <c r="B100" t="str" cm="1">
        <f t="array" ref="B100">_xll.PBD(C100,"Name","","USD","","")</f>
        <v>#LIMITREACHED</v>
      </c>
      <c r="C100" t="s">
        <v>409</v>
      </c>
      <c r="D100" t="str" cm="1">
        <f t="array" ref="D100">_xll.PBD(C100,"HQ Country","","USD","","")</f>
        <v>#LIMITREACHED</v>
      </c>
      <c r="E100" t="str" cm="1">
        <f t="array" ref="E100">_xll.PBD(C100,"Website","","USD","","")</f>
        <v>#LIMITREACHED</v>
      </c>
      <c r="F100" t="str">
        <f t="shared" si="1"/>
        <v>#LIMITREACHED</v>
      </c>
      <c r="I100" s="12" t="str" cm="1">
        <f t="array" ref="I100">_xll.PBD(C100,"Employees Count","","USD","","")</f>
        <v>#LIMITREACHED</v>
      </c>
      <c r="J100" s="12" t="str" cm="1">
        <f t="array" ref="J100">_xll.PBF(C100,"Business Revenue","TTM","07-Jul-2025","","USD","","")</f>
        <v>#NOTAUTH</v>
      </c>
      <c r="K100" s="12" t="str" cm="1">
        <f t="array" ref="K100">_xll.PBF(C100,"EBITDA","TTM","07-Jul-2025","","USD","","")</f>
        <v>#NOTAUTH</v>
      </c>
      <c r="L100" s="13"/>
    </row>
    <row r="101" spans="2:12" ht="15" customHeight="1" x14ac:dyDescent="0.2">
      <c r="B101" t="str" cm="1">
        <f t="array" ref="B101">_xll.PBD(C101,"Name","","USD","","")</f>
        <v>#LIMITREACHED</v>
      </c>
      <c r="C101" t="s">
        <v>577</v>
      </c>
      <c r="D101" t="str" cm="1">
        <f t="array" ref="D101">_xll.PBD(C101,"HQ Country","","USD","","")</f>
        <v>#LIMITREACHED</v>
      </c>
      <c r="E101" t="str" cm="1">
        <f t="array" ref="E101">_xll.PBD(C101,"Website","","USD","","")</f>
        <v>#LIMITREACHED</v>
      </c>
      <c r="F101" t="str">
        <f t="shared" si="1"/>
        <v>#LIMITREACHED</v>
      </c>
      <c r="I101" s="12" t="str" cm="1">
        <f t="array" ref="I101">_xll.PBD(C101,"Employees Count","","USD","","")</f>
        <v>#LIMITREACHED</v>
      </c>
      <c r="J101" s="12" t="str" cm="1">
        <f t="array" ref="J101">_xll.PBF(C101,"Business Revenue","TTM","07-Jul-2025","","USD","","")</f>
        <v>#NOTAUTH</v>
      </c>
      <c r="K101" s="12" t="str" cm="1">
        <f t="array" ref="K101">_xll.PBF(C101,"EBITDA","TTM","07-Jul-2025","","USD","","")</f>
        <v>#NOTAUTH</v>
      </c>
      <c r="L101" s="13"/>
    </row>
    <row r="102" spans="2:12" ht="15" customHeight="1" x14ac:dyDescent="0.2">
      <c r="B102" t="str" cm="1">
        <f t="array" ref="B102">_xll.PBD(C102,"Name","","USD","","")</f>
        <v>#LIMITREACHED</v>
      </c>
      <c r="C102" t="s">
        <v>578</v>
      </c>
      <c r="D102" t="str" cm="1">
        <f t="array" ref="D102">_xll.PBD(C102,"HQ Country","","USD","","")</f>
        <v>#LIMITREACHED</v>
      </c>
      <c r="E102" t="str" cm="1">
        <f t="array" ref="E102">_xll.PBD(C102,"Website","","USD","","")</f>
        <v>#LIMITREACHED</v>
      </c>
      <c r="F102" t="str">
        <f t="shared" si="1"/>
        <v>#LIMITREACHED</v>
      </c>
      <c r="I102" s="12" t="str" cm="1">
        <f t="array" ref="I102">_xll.PBD(C102,"Employees Count","","USD","","")</f>
        <v>#LIMITREACHED</v>
      </c>
      <c r="J102" s="12" t="str" cm="1">
        <f t="array" ref="J102">_xll.PBF(C102,"Business Revenue","TTM","07-Jul-2025","","USD","","")</f>
        <v>#NOTAUTH</v>
      </c>
      <c r="K102" s="12" t="str" cm="1">
        <f t="array" ref="K102">_xll.PBF(C102,"EBITDA","TTM","07-Jul-2025","","USD","","")</f>
        <v>#NOTAUTH</v>
      </c>
      <c r="L102" s="13"/>
    </row>
    <row r="103" spans="2:12" ht="15" customHeight="1" x14ac:dyDescent="0.2">
      <c r="B103" t="str" cm="1">
        <f t="array" ref="B103">_xll.PBD(C103,"Name","","USD","","")</f>
        <v>#LIMITREACHED</v>
      </c>
      <c r="C103" t="s">
        <v>579</v>
      </c>
      <c r="D103" t="str" cm="1">
        <f t="array" ref="D103">_xll.PBD(C103,"HQ Country","","USD","","")</f>
        <v>#LIMITREACHED</v>
      </c>
      <c r="E103" t="str" cm="1">
        <f t="array" ref="E103">_xll.PBD(C103,"Website","","USD","","")</f>
        <v>#LIMITREACHED</v>
      </c>
      <c r="F103" t="str">
        <f t="shared" si="1"/>
        <v>#LIMITREACHED</v>
      </c>
      <c r="I103" s="12" t="str" cm="1">
        <f t="array" ref="I103">_xll.PBD(C103,"Employees Count","","USD","","")</f>
        <v>#LIMITREACHED</v>
      </c>
      <c r="J103" s="12" t="str" cm="1">
        <f t="array" ref="J103">_xll.PBF(C103,"Business Revenue","TTM","07-Jul-2025","","USD","","")</f>
        <v>#NOTAUTH</v>
      </c>
      <c r="K103" s="12" t="str" cm="1">
        <f t="array" ref="K103">_xll.PBF(C103,"EBITDA","TTM","07-Jul-2025","","USD","","")</f>
        <v>#NOTAUTH</v>
      </c>
      <c r="L103" s="13"/>
    </row>
    <row r="104" spans="2:12" ht="15" customHeight="1" x14ac:dyDescent="0.2">
      <c r="B104" t="str" cm="1">
        <f t="array" ref="B104">_xll.PBD(C104,"Name","","USD","","")</f>
        <v>#LIMITREACHED</v>
      </c>
      <c r="C104" t="s">
        <v>407</v>
      </c>
      <c r="D104" t="str" cm="1">
        <f t="array" ref="D104">_xll.PBD(C104,"HQ Country","","USD","","")</f>
        <v>#LIMITREACHED</v>
      </c>
      <c r="E104" t="str" cm="1">
        <f t="array" ref="E104">_xll.PBD(C104,"Website","","USD","","")</f>
        <v>#LIMITREACHED</v>
      </c>
      <c r="F104" t="str">
        <f t="shared" si="1"/>
        <v>#LIMITREACHED</v>
      </c>
      <c r="I104" s="12" t="str" cm="1">
        <f t="array" ref="I104">_xll.PBD(C104,"Employees Count","","USD","","")</f>
        <v>#LIMITREACHED</v>
      </c>
      <c r="J104" s="12" t="str" cm="1">
        <f t="array" ref="J104">_xll.PBF(C104,"Business Revenue","TTM","07-Jul-2025","","USD","","")</f>
        <v>#NOTAUTH</v>
      </c>
      <c r="K104" s="12" t="str" cm="1">
        <f t="array" ref="K104">_xll.PBF(C104,"EBITDA","TTM","07-Jul-2025","","USD","","")</f>
        <v>#NOTAUTH</v>
      </c>
      <c r="L104" s="13"/>
    </row>
    <row r="105" spans="2:12" ht="15" customHeight="1" x14ac:dyDescent="0.2">
      <c r="B105" t="str" cm="1">
        <f t="array" ref="B105">_xll.PBD(C105,"Name","","USD","","")</f>
        <v>#LIMITREACHED</v>
      </c>
      <c r="C105" t="s">
        <v>580</v>
      </c>
      <c r="D105" t="str" cm="1">
        <f t="array" ref="D105">_xll.PBD(C105,"HQ Country","","USD","","")</f>
        <v>#LIMITREACHED</v>
      </c>
      <c r="E105" t="str" cm="1">
        <f t="array" ref="E105">_xll.PBD(C105,"Website","","USD","","")</f>
        <v>#LIMITREACHED</v>
      </c>
      <c r="F105" t="str">
        <f t="shared" si="1"/>
        <v>#LIMITREACHED</v>
      </c>
      <c r="I105" s="12" t="str" cm="1">
        <f t="array" ref="I105">_xll.PBD(C105,"Employees Count","","USD","","")</f>
        <v>#NOTAUTH</v>
      </c>
      <c r="J105" s="12" t="str" cm="1">
        <f t="array" ref="J105">_xll.PBF(C105,"Business Revenue","TTM","07-Jul-2025","","USD","","")</f>
        <v>#NOTAUTH</v>
      </c>
      <c r="K105" s="12" t="str" cm="1">
        <f t="array" ref="K105">_xll.PBF(C105,"EBITDA","TTM","07-Jul-2025","","USD","","")</f>
        <v>#LIMITREACHED</v>
      </c>
      <c r="L105" s="13"/>
    </row>
    <row r="106" spans="2:12" ht="15" customHeight="1" x14ac:dyDescent="0.2">
      <c r="B106" t="str" cm="1">
        <f t="array" ref="B106">_xll.PBD(C106,"Name","","USD","","")</f>
        <v>#LIMITREACHED</v>
      </c>
      <c r="C106" t="s">
        <v>581</v>
      </c>
      <c r="D106" t="str" cm="1">
        <f t="array" ref="D106">_xll.PBD(C106,"HQ Country","","USD","","")</f>
        <v>#LIMITREACHED</v>
      </c>
      <c r="E106" t="str" cm="1">
        <f t="array" ref="E106">_xll.PBD(C106,"Website","","USD","","")</f>
        <v>#LIMITREACHED</v>
      </c>
      <c r="F106" t="str">
        <f t="shared" si="1"/>
        <v>#LIMITREACHED</v>
      </c>
      <c r="I106" s="12" t="str" cm="1">
        <f t="array" ref="I106">_xll.PBD(C106,"Employees Count","","USD","","")</f>
        <v>#LIMITREACHED</v>
      </c>
      <c r="J106" s="12" t="str" cm="1">
        <f t="array" ref="J106">_xll.PBF(C106,"Business Revenue","TTM","07-Jul-2025","","USD","","")</f>
        <v>#NOTAUTH</v>
      </c>
      <c r="K106" s="12" t="str" cm="1">
        <f t="array" ref="K106">_xll.PBF(C106,"EBITDA","TTM","07-Jul-2025","","USD","","")</f>
        <v>#NOTAUTH</v>
      </c>
      <c r="L106" s="13"/>
    </row>
    <row r="107" spans="2:12" ht="15" customHeight="1" x14ac:dyDescent="0.2">
      <c r="B107" t="str" cm="1">
        <f t="array" ref="B107">_xll.PBD(C107,"Name","","USD","","")</f>
        <v>#LIMITREACHED</v>
      </c>
      <c r="C107" t="s">
        <v>582</v>
      </c>
      <c r="D107" t="str" cm="1">
        <f t="array" ref="D107">_xll.PBD(C107,"HQ Country","","USD","","")</f>
        <v>#LIMITREACHED</v>
      </c>
      <c r="E107" t="str" cm="1">
        <f t="array" ref="E107">_xll.PBD(C107,"Website","","USD","","")</f>
        <v>#LIMITREACHED</v>
      </c>
      <c r="F107" t="str">
        <f t="shared" si="1"/>
        <v>#LIMITREACHED</v>
      </c>
      <c r="I107" s="12" t="str" cm="1">
        <f t="array" ref="I107">_xll.PBD(C107,"Employees Count","","USD","","")</f>
        <v>#LIMITREACHED</v>
      </c>
      <c r="J107" s="12" t="str" cm="1">
        <f t="array" ref="J107">_xll.PBF(C107,"Business Revenue","TTM","07-Jul-2025","","USD","","")</f>
        <v>#NOTAUTH</v>
      </c>
      <c r="K107" s="12" t="str" cm="1">
        <f t="array" ref="K107">_xll.PBF(C107,"EBITDA","TTM","07-Jul-2025","","USD","","")</f>
        <v>#NOTAUTH</v>
      </c>
      <c r="L107" s="13"/>
    </row>
    <row r="108" spans="2:12" ht="15" customHeight="1" x14ac:dyDescent="0.2">
      <c r="B108" t="str" cm="1">
        <f t="array" ref="B108">_xll.PBD(C108,"Name","","USD","","")</f>
        <v>#LIMITREACHED</v>
      </c>
      <c r="C108" t="s">
        <v>583</v>
      </c>
      <c r="D108" t="str" cm="1">
        <f t="array" ref="D108">_xll.PBD(C108,"HQ Country","","USD","","")</f>
        <v>#LIMITREACHED</v>
      </c>
      <c r="E108" t="str" cm="1">
        <f t="array" ref="E108">_xll.PBD(C108,"Website","","USD","","")</f>
        <v>#LIMITREACHED</v>
      </c>
      <c r="F108" t="str">
        <f t="shared" si="1"/>
        <v>#LIMITREACHED</v>
      </c>
      <c r="I108" s="12" t="str" cm="1">
        <f t="array" ref="I108">_xll.PBD(C108,"Employees Count","","USD","","")</f>
        <v>#LIMITREACHED</v>
      </c>
      <c r="J108" s="12" t="str" cm="1">
        <f t="array" ref="J108">_xll.PBF(C108,"Business Revenue","TTM","07-Jul-2025","","USD","","")</f>
        <v>#NOTAUTH</v>
      </c>
      <c r="K108" s="12" t="str" cm="1">
        <f t="array" ref="K108">_xll.PBF(C108,"EBITDA","TTM","07-Jul-2025","","USD","","")</f>
        <v>#NOTAUTH</v>
      </c>
      <c r="L108" s="13"/>
    </row>
    <row r="109" spans="2:12" ht="15" customHeight="1" x14ac:dyDescent="0.2">
      <c r="B109" t="str" cm="1">
        <f t="array" ref="B109">_xll.PBD(C109,"Name","","USD","","")</f>
        <v>#LIMITREACHED</v>
      </c>
      <c r="C109" t="s">
        <v>584</v>
      </c>
      <c r="D109" t="str" cm="1">
        <f t="array" ref="D109">_xll.PBD(C109,"HQ Country","","USD","","")</f>
        <v>#LIMITREACHED</v>
      </c>
      <c r="E109" t="str" cm="1">
        <f t="array" ref="E109">_xll.PBD(C109,"Website","","USD","","")</f>
        <v>#LIMITREACHED</v>
      </c>
      <c r="F109" t="str">
        <f t="shared" si="1"/>
        <v>#LIMITREACHED</v>
      </c>
      <c r="I109" s="12" t="str" cm="1">
        <f t="array" ref="I109">_xll.PBD(C109,"Employees Count","","USD","","")</f>
        <v>#NOTAUTH</v>
      </c>
      <c r="J109" s="12" t="str" cm="1">
        <f t="array" ref="J109">_xll.PBF(C109,"Business Revenue","TTM","07-Jul-2025","","USD","","")</f>
        <v>#NOTAUTH</v>
      </c>
      <c r="K109" s="12" t="str" cm="1">
        <f t="array" ref="K109">_xll.PBF(C109,"EBITDA","TTM","07-Jul-2025","","USD","","")</f>
        <v>#NOTAUTH</v>
      </c>
      <c r="L109" s="13"/>
    </row>
    <row r="110" spans="2:12" ht="15" customHeight="1" x14ac:dyDescent="0.2">
      <c r="B110" t="str" cm="1">
        <f t="array" ref="B110">_xll.PBD(C110,"Name","","USD","","")</f>
        <v>Aeris Energy (Brazil)</v>
      </c>
      <c r="C110" t="s">
        <v>585</v>
      </c>
      <c r="D110" t="str" cm="1">
        <f t="array" ref="D110">_xll.PBD(C110,"HQ Country","","USD","","")</f>
        <v>Brazil</v>
      </c>
      <c r="E110" t="str" cm="1">
        <f t="array" ref="E110">_xll.PBD(C110,"Website","","USD","","")</f>
        <v>www.aerisenergy.com.br</v>
      </c>
      <c r="F110" t="str">
        <f t="shared" si="1"/>
        <v>aerisenergy</v>
      </c>
      <c r="I110" s="12" cm="1">
        <f t="array" ref="I110">_xll.PBD(C110,"Employees Count","","USD","","")</f>
        <v>2567</v>
      </c>
      <c r="J110" s="12" cm="1">
        <f t="array" ref="J110">_xll.PBF(C110,"Business Revenue","TTM","07-Jul-2025","","USD","","")</f>
        <v>235028924.32089305</v>
      </c>
      <c r="K110" s="12" cm="1">
        <f t="array" ref="K110">_xll.PBF(C110,"EBITDA","TTM","07-Jul-2025","","USD","","")</f>
        <v>-133212996.061877</v>
      </c>
      <c r="L110" s="13"/>
    </row>
    <row r="111" spans="2:12" ht="15" customHeight="1" x14ac:dyDescent="0.2">
      <c r="B111" t="str" cm="1">
        <f t="array" ref="B111">_xll.PBD(C111,"Name","","USD","","")</f>
        <v>#LIMITREACHED</v>
      </c>
      <c r="C111" t="s">
        <v>586</v>
      </c>
      <c r="D111" t="str" cm="1">
        <f t="array" ref="D111">_xll.PBD(C111,"HQ Country","","USD","","")</f>
        <v>#LIMITREACHED</v>
      </c>
      <c r="E111" t="str" cm="1">
        <f t="array" ref="E111">_xll.PBD(C111,"Website","","USD","","")</f>
        <v>#LIMITREACHED</v>
      </c>
      <c r="F111" t="str">
        <f t="shared" si="1"/>
        <v>#LIMITREACHED</v>
      </c>
      <c r="I111" s="12" t="str" cm="1">
        <f t="array" ref="I111">_xll.PBD(C111,"Employees Count","","USD","","")</f>
        <v>#LIMITREACHED</v>
      </c>
      <c r="J111" s="12" t="str" cm="1">
        <f t="array" ref="J111">_xll.PBF(C111,"Business Revenue","TTM","07-Jul-2025","","USD","","")</f>
        <v>#LIMITREACHED</v>
      </c>
      <c r="K111" s="12" t="str" cm="1">
        <f t="array" ref="K111">_xll.PBF(C111,"EBITDA","TTM","07-Jul-2025","","USD","","")</f>
        <v>#LIMITREACHED</v>
      </c>
      <c r="L111" s="13"/>
    </row>
    <row r="112" spans="2:12" ht="15" customHeight="1" x14ac:dyDescent="0.2">
      <c r="B112" t="str" cm="1">
        <f t="array" ref="B112">_xll.PBD(C112,"Name","","USD","","")</f>
        <v>AES Brasil Operacoes</v>
      </c>
      <c r="C112" t="s">
        <v>587</v>
      </c>
      <c r="D112" t="str" cm="1">
        <f t="array" ref="D112">_xll.PBD(C112,"HQ Country","","USD","","")</f>
        <v>Brazil</v>
      </c>
      <c r="E112" t="str" cm="1">
        <f t="array" ref="E112">_xll.PBD(C112,"Website","","USD","","")</f>
        <v>#NOTAUTH</v>
      </c>
      <c r="F112" t="str">
        <f t="shared" si="1"/>
        <v>#NOTAUTH</v>
      </c>
      <c r="I112" s="12" t="str" cm="1">
        <f t="array" ref="I112">_xll.PBD(C112,"Employees Count","","USD","","")</f>
        <v>#NOTAUTH</v>
      </c>
      <c r="J112" s="12" cm="1">
        <f t="array" ref="J112">_xll.PBF(C112,"Business Revenue","TTM","07-Jul-2025","","USD","","")</f>
        <v>731169276.99602008</v>
      </c>
      <c r="K112" s="12" cm="1">
        <f t="array" ref="K112">_xll.PBF(C112,"EBITDA","TTM","07-Jul-2025","","USD","","")</f>
        <v>204318261.63759401</v>
      </c>
      <c r="L112" s="13"/>
    </row>
    <row r="113" spans="2:12" ht="15" customHeight="1" x14ac:dyDescent="0.2">
      <c r="B113" t="str" cm="1">
        <f t="array" ref="B113">_xll.PBD(C113,"Name","","USD","","")</f>
        <v>#LIMITREACHED</v>
      </c>
      <c r="C113" t="s">
        <v>588</v>
      </c>
      <c r="D113" t="str" cm="1">
        <f t="array" ref="D113">_xll.PBD(C113,"HQ Country","","USD","","")</f>
        <v>#LIMITREACHED</v>
      </c>
      <c r="E113" t="str" cm="1">
        <f t="array" ref="E113">_xll.PBD(C113,"Website","","USD","","")</f>
        <v>#LIMITREACHED</v>
      </c>
      <c r="F113" t="str">
        <f t="shared" si="1"/>
        <v>#LIMITREACHED</v>
      </c>
      <c r="I113" s="12" t="str" cm="1">
        <f t="array" ref="I113">_xll.PBD(C113,"Employees Count","","USD","","")</f>
        <v>#LIMITREACHED</v>
      </c>
      <c r="J113" s="12" t="str" cm="1">
        <f t="array" ref="J113">_xll.PBF(C113,"Business Revenue","TTM","07-Jul-2025","","USD","","")</f>
        <v>#NOTAUTH</v>
      </c>
      <c r="K113" s="12" t="str" cm="1">
        <f t="array" ref="K113">_xll.PBF(C113,"EBITDA","TTM","07-Jul-2025","","USD","","")</f>
        <v>#NOTAUTH</v>
      </c>
      <c r="L113" s="13"/>
    </row>
    <row r="114" spans="2:12" ht="15" customHeight="1" x14ac:dyDescent="0.2">
      <c r="B114" t="str" cm="1">
        <f t="array" ref="B114">_xll.PBD(C114,"Name","","USD","","")</f>
        <v>#LIMITREACHED</v>
      </c>
      <c r="C114" t="s">
        <v>589</v>
      </c>
      <c r="D114" t="str" cm="1">
        <f t="array" ref="D114">_xll.PBD(C114,"HQ Country","","USD","","")</f>
        <v>#LIMITREACHED</v>
      </c>
      <c r="E114" t="str" cm="1">
        <f t="array" ref="E114">_xll.PBD(C114,"Website","","USD","","")</f>
        <v>#LIMITREACHED</v>
      </c>
      <c r="F114" t="str">
        <f t="shared" si="1"/>
        <v>#LIMITREACHED</v>
      </c>
      <c r="I114" s="12" t="str" cm="1">
        <f t="array" ref="I114">_xll.PBD(C114,"Employees Count","","USD","","")</f>
        <v>#LIMITREACHED</v>
      </c>
      <c r="J114" s="12" t="str" cm="1">
        <f t="array" ref="J114">_xll.PBF(C114,"Business Revenue","TTM","07-Jul-2025","","USD","","")</f>
        <v>#NOTAUTH</v>
      </c>
      <c r="K114" s="12" t="str" cm="1">
        <f t="array" ref="K114">_xll.PBF(C114,"EBITDA","TTM","07-Jul-2025","","USD","","")</f>
        <v>#NOTAUTH</v>
      </c>
      <c r="L114" s="13"/>
    </row>
    <row r="115" spans="2:12" ht="15" customHeight="1" x14ac:dyDescent="0.2">
      <c r="B115" t="str" cm="1">
        <f t="array" ref="B115">_xll.PBD(C115,"Name","","USD","","")</f>
        <v>#LIMITREACHED</v>
      </c>
      <c r="C115" t="s">
        <v>590</v>
      </c>
      <c r="D115" t="str" cm="1">
        <f t="array" ref="D115">_xll.PBD(C115,"HQ Country","","USD","","")</f>
        <v>#LIMITREACHED</v>
      </c>
      <c r="E115" t="str" cm="1">
        <f t="array" ref="E115">_xll.PBD(C115,"Website","","USD","","")</f>
        <v>#LIMITREACHED</v>
      </c>
      <c r="F115" t="str">
        <f t="shared" si="1"/>
        <v>#LIMITREACHED</v>
      </c>
      <c r="I115" s="12" t="str" cm="1">
        <f t="array" ref="I115">_xll.PBD(C115,"Employees Count","","USD","","")</f>
        <v>#LIMITREACHED</v>
      </c>
      <c r="J115" s="12" t="str" cm="1">
        <f t="array" ref="J115">_xll.PBF(C115,"Business Revenue","TTM","07-Jul-2025","","USD","","")</f>
        <v>#NOTAUTH</v>
      </c>
      <c r="K115" s="12" t="str" cm="1">
        <f t="array" ref="K115">_xll.PBF(C115,"EBITDA","TTM","07-Jul-2025","","USD","","")</f>
        <v>#NOTAUTH</v>
      </c>
      <c r="L115" s="13"/>
    </row>
    <row r="116" spans="2:12" ht="15" customHeight="1" x14ac:dyDescent="0.2">
      <c r="B116" t="str" cm="1">
        <f t="array" ref="B116">_xll.PBD(C116,"Name","","USD","","")</f>
        <v>#LIMITREACHED</v>
      </c>
      <c r="C116" t="s">
        <v>591</v>
      </c>
      <c r="D116" t="str" cm="1">
        <f t="array" ref="D116">_xll.PBD(C116,"HQ Country","","USD","","")</f>
        <v>#LIMITREACHED</v>
      </c>
      <c r="E116" t="str" cm="1">
        <f t="array" ref="E116">_xll.PBD(C116,"Website","","USD","","")</f>
        <v>#LIMITREACHED</v>
      </c>
      <c r="F116" t="str">
        <f t="shared" si="1"/>
        <v>#LIMITREACHED</v>
      </c>
      <c r="I116" s="12" t="str" cm="1">
        <f t="array" ref="I116">_xll.PBD(C116,"Employees Count","","USD","","")</f>
        <v>#LIMITREACHED</v>
      </c>
      <c r="J116" s="12" t="str" cm="1">
        <f t="array" ref="J116">_xll.PBF(C116,"Business Revenue","TTM","07-Jul-2025","","USD","","")</f>
        <v>#NOTAUTH</v>
      </c>
      <c r="K116" s="12" t="str" cm="1">
        <f t="array" ref="K116">_xll.PBF(C116,"EBITDA","TTM","07-Jul-2025","","USD","","")</f>
        <v>#NOTAUTH</v>
      </c>
      <c r="L116" s="13"/>
    </row>
    <row r="117" spans="2:12" ht="15" customHeight="1" x14ac:dyDescent="0.2">
      <c r="B117" t="str" cm="1">
        <f t="array" ref="B117">_xll.PBD(C117,"Name","","USD","","")</f>
        <v>#LIMITREACHED</v>
      </c>
      <c r="C117" t="s">
        <v>592</v>
      </c>
      <c r="D117" t="str" cm="1">
        <f t="array" ref="D117">_xll.PBD(C117,"HQ Country","","USD","","")</f>
        <v>#LIMITREACHED</v>
      </c>
      <c r="E117" t="str" cm="1">
        <f t="array" ref="E117">_xll.PBD(C117,"Website","","USD","","")</f>
        <v>#LIMITREACHED</v>
      </c>
      <c r="F117" t="str">
        <f t="shared" si="1"/>
        <v>#LIMITREACHED</v>
      </c>
      <c r="I117" s="12" t="str" cm="1">
        <f t="array" ref="I117">_xll.PBD(C117,"Employees Count","","USD","","")</f>
        <v>#NOTAUTH</v>
      </c>
      <c r="J117" s="12" t="str" cm="1">
        <f t="array" ref="J117">_xll.PBF(C117,"Business Revenue","TTM","07-Jul-2025","","USD","","")</f>
        <v>#NOTAUTH</v>
      </c>
      <c r="K117" s="12" t="str" cm="1">
        <f t="array" ref="K117">_xll.PBF(C117,"EBITDA","TTM","07-Jul-2025","","USD","","")</f>
        <v>#NOTAUTH</v>
      </c>
      <c r="L117" s="13"/>
    </row>
    <row r="118" spans="2:12" ht="15" customHeight="1" x14ac:dyDescent="0.2">
      <c r="B118" t="str" cm="1">
        <f t="array" ref="B118">_xll.PBD(C118,"Name","","USD","","")</f>
        <v>#LIMITREACHED</v>
      </c>
      <c r="C118" t="s">
        <v>593</v>
      </c>
      <c r="D118" t="str" cm="1">
        <f t="array" ref="D118">_xll.PBD(C118,"HQ Country","","USD","","")</f>
        <v>#LIMITREACHED</v>
      </c>
      <c r="E118" t="str" cm="1">
        <f t="array" ref="E118">_xll.PBD(C118,"Website","","USD","","")</f>
        <v>#NOTAUTH</v>
      </c>
      <c r="F118" t="str">
        <f t="shared" si="1"/>
        <v>#NOTAUTH</v>
      </c>
      <c r="I118" s="12" t="str" cm="1">
        <f t="array" ref="I118">_xll.PBD(C118,"Employees Count","","USD","","")</f>
        <v>#NOTAUTH</v>
      </c>
      <c r="J118" s="12" t="str" cm="1">
        <f t="array" ref="J118">_xll.PBF(C118,"Business Revenue","TTM","07-Jul-2025","","USD","","")</f>
        <v>#NOTAUTH</v>
      </c>
      <c r="K118" s="12" t="str" cm="1">
        <f t="array" ref="K118">_xll.PBF(C118,"EBITDA","TTM","07-Jul-2025","","USD","","")</f>
        <v>#NOTAUTH</v>
      </c>
      <c r="L118" s="13"/>
    </row>
    <row r="119" spans="2:12" ht="15" customHeight="1" x14ac:dyDescent="0.2">
      <c r="B119" t="str" cm="1">
        <f t="array" ref="B119">_xll.PBD(C119,"Name","","USD","","")</f>
        <v>#LIMITREACHED</v>
      </c>
      <c r="C119" t="s">
        <v>594</v>
      </c>
      <c r="D119" t="str" cm="1">
        <f t="array" ref="D119">_xll.PBD(C119,"HQ Country","","USD","","")</f>
        <v>#LIMITREACHED</v>
      </c>
      <c r="E119" t="str" cm="1">
        <f t="array" ref="E119">_xll.PBD(C119,"Website","","USD","","")</f>
        <v>#LIMITREACHED</v>
      </c>
      <c r="F119" t="str">
        <f t="shared" si="1"/>
        <v>#LIMITREACHED</v>
      </c>
      <c r="I119" s="12" t="str" cm="1">
        <f t="array" ref="I119">_xll.PBD(C119,"Employees Count","","USD","","")</f>
        <v>#LIMITREACHED</v>
      </c>
      <c r="J119" s="12" t="str" cm="1">
        <f t="array" ref="J119">_xll.PBF(C119,"Business Revenue","TTM","07-Jul-2025","","USD","","")</f>
        <v>#NOTAUTH</v>
      </c>
      <c r="K119" s="12" t="str" cm="1">
        <f t="array" ref="K119">_xll.PBF(C119,"EBITDA","TTM","07-Jul-2025","","USD","","")</f>
        <v>#NOTAUTH</v>
      </c>
      <c r="L119" s="13"/>
    </row>
    <row r="120" spans="2:12" ht="15" customHeight="1" x14ac:dyDescent="0.2">
      <c r="B120" t="str" cm="1">
        <f t="array" ref="B120">_xll.PBD(C120,"Name","","USD","","")</f>
        <v>Agribrasil</v>
      </c>
      <c r="C120" t="s">
        <v>595</v>
      </c>
      <c r="D120" t="str" cm="1">
        <f t="array" ref="D120">_xll.PBD(C120,"HQ Country","","USD","","")</f>
        <v>Brazil</v>
      </c>
      <c r="E120" t="str" cm="1">
        <f t="array" ref="E120">_xll.PBD(C120,"Website","","USD","","")</f>
        <v>www.agribrasil.net</v>
      </c>
      <c r="F120" t="s">
        <v>1848</v>
      </c>
      <c r="I120" s="12" cm="1">
        <f t="array" ref="I120">_xll.PBD(C120,"Employees Count","","USD","","")</f>
        <v>25</v>
      </c>
      <c r="J120" s="12" cm="1">
        <f t="array" ref="J120">_xll.PBF(C120,"Business Revenue","TTM","07-Jul-2025","","USD","","")</f>
        <v>574166840.18942702</v>
      </c>
      <c r="K120" s="12" cm="1">
        <f t="array" ref="K120">_xll.PBF(C120,"EBITDA","TTM","07-Jul-2025","","USD","","")</f>
        <v>21502254.822190002</v>
      </c>
      <c r="L120" s="13"/>
    </row>
    <row r="121" spans="2:12" ht="15" customHeight="1" x14ac:dyDescent="0.2">
      <c r="B121" t="str" cm="1">
        <f t="array" ref="B121">_xll.PBD(C121,"Name","","USD","","")</f>
        <v>#LIMITREACHED</v>
      </c>
      <c r="C121" t="s">
        <v>596</v>
      </c>
      <c r="D121" t="str" cm="1">
        <f t="array" ref="D121">_xll.PBD(C121,"HQ Country","","USD","","")</f>
        <v>#LIMITREACHED</v>
      </c>
      <c r="E121" t="str" cm="1">
        <f t="array" ref="E121">_xll.PBD(C121,"Website","","USD","","")</f>
        <v>#LIMITREACHED</v>
      </c>
      <c r="F121" t="str">
        <f t="shared" si="1"/>
        <v>#LIMITREACHED</v>
      </c>
      <c r="I121" s="12" t="str" cm="1">
        <f t="array" ref="I121">_xll.PBD(C121,"Employees Count","","USD","","")</f>
        <v>#LIMITREACHED</v>
      </c>
      <c r="J121" s="12" t="str" cm="1">
        <f t="array" ref="J121">_xll.PBF(C121,"Business Revenue","TTM","07-Jul-2025","","USD","","")</f>
        <v>#NOTAUTH</v>
      </c>
      <c r="K121" s="12" t="str" cm="1">
        <f t="array" ref="K121">_xll.PBF(C121,"EBITDA","TTM","07-Jul-2025","","USD","","")</f>
        <v>#NOTAUTH</v>
      </c>
      <c r="L121" s="13"/>
    </row>
    <row r="122" spans="2:12" ht="15" customHeight="1" x14ac:dyDescent="0.2">
      <c r="B122" t="str" cm="1">
        <f t="array" ref="B122">_xll.PBD(C122,"Name","","USD","","")</f>
        <v>#LIMITREACHED</v>
      </c>
      <c r="C122" t="s">
        <v>597</v>
      </c>
      <c r="D122" t="str" cm="1">
        <f t="array" ref="D122">_xll.PBD(C122,"HQ Country","","USD","","")</f>
        <v>#LIMITREACHED</v>
      </c>
      <c r="E122" t="str" cm="1">
        <f t="array" ref="E122">_xll.PBD(C122,"Website","","USD","","")</f>
        <v>#LIMITREACHED</v>
      </c>
      <c r="F122" t="str">
        <f t="shared" si="1"/>
        <v>#LIMITREACHED</v>
      </c>
      <c r="I122" s="12" t="str" cm="1">
        <f t="array" ref="I122">_xll.PBD(C122,"Employees Count","","USD","","")</f>
        <v>#LIMITREACHED</v>
      </c>
      <c r="J122" s="12" t="str" cm="1">
        <f t="array" ref="J122">_xll.PBF(C122,"Business Revenue","TTM","07-Jul-2025","","USD","","")</f>
        <v>#NOTAUTH</v>
      </c>
      <c r="K122" s="12" t="str" cm="1">
        <f t="array" ref="K122">_xll.PBF(C122,"EBITDA","TTM","07-Jul-2025","","USD","","")</f>
        <v>#NOTAUTH</v>
      </c>
      <c r="L122" s="13"/>
    </row>
    <row r="123" spans="2:12" ht="15" customHeight="1" x14ac:dyDescent="0.2">
      <c r="B123" t="str" cm="1">
        <f t="array" ref="B123">_xll.PBD(C123,"Name","","USD","","")</f>
        <v>#LIMITREACHED</v>
      </c>
      <c r="C123" t="s">
        <v>598</v>
      </c>
      <c r="D123" t="str" cm="1">
        <f t="array" ref="D123">_xll.PBD(C123,"HQ Country","","USD","","")</f>
        <v>#LIMITREACHED</v>
      </c>
      <c r="E123" t="str" cm="1">
        <f t="array" ref="E123">_xll.PBD(C123,"Website","","USD","","")</f>
        <v>#LIMITREACHED</v>
      </c>
      <c r="F123" t="str">
        <f t="shared" si="1"/>
        <v>#LIMITREACHED</v>
      </c>
      <c r="I123" s="12" t="str" cm="1">
        <f t="array" ref="I123">_xll.PBD(C123,"Employees Count","","USD","","")</f>
        <v>#LIMITREACHED</v>
      </c>
      <c r="J123" s="12" t="str" cm="1">
        <f t="array" ref="J123">_xll.PBF(C123,"Business Revenue","TTM","07-Jul-2025","","USD","","")</f>
        <v>#NOTAUTH</v>
      </c>
      <c r="K123" s="12" t="str" cm="1">
        <f t="array" ref="K123">_xll.PBF(C123,"EBITDA","TTM","07-Jul-2025","","USD","","")</f>
        <v>#NOTAUTH</v>
      </c>
      <c r="L123" s="13"/>
    </row>
    <row r="124" spans="2:12" ht="15" customHeight="1" x14ac:dyDescent="0.2">
      <c r="B124" t="str" cm="1">
        <f t="array" ref="B124">_xll.PBD(C124,"Name","","USD","","")</f>
        <v>#LIMITREACHED</v>
      </c>
      <c r="C124" t="s">
        <v>599</v>
      </c>
      <c r="D124" t="str" cm="1">
        <f t="array" ref="D124">_xll.PBD(C124,"HQ Country","","USD","","")</f>
        <v>#LIMITREACHED</v>
      </c>
      <c r="E124" t="str" cm="1">
        <f t="array" ref="E124">_xll.PBD(C124,"Website","","USD","","")</f>
        <v>#LIMITREACHED</v>
      </c>
      <c r="F124" t="str">
        <f t="shared" si="1"/>
        <v>#LIMITREACHED</v>
      </c>
      <c r="I124" s="12" t="str" cm="1">
        <f t="array" ref="I124">_xll.PBD(C124,"Employees Count","","USD","","")</f>
        <v>#LIMITREACHED</v>
      </c>
      <c r="J124" s="12" t="str" cm="1">
        <f t="array" ref="J124">_xll.PBF(C124,"Business Revenue","TTM","07-Jul-2025","","USD","","")</f>
        <v>#LIMITREACHED</v>
      </c>
      <c r="K124" s="12" t="str" cm="1">
        <f t="array" ref="K124">_xll.PBF(C124,"EBITDA","TTM","07-Jul-2025","","USD","","")</f>
        <v>#LIMITREACHED</v>
      </c>
      <c r="L124" s="13"/>
    </row>
    <row r="125" spans="2:12" ht="15" customHeight="1" x14ac:dyDescent="0.2">
      <c r="B125" t="str" cm="1">
        <f t="array" ref="B125">_xll.PBD(C125,"Name","","USD","","")</f>
        <v>#LIMITREACHED</v>
      </c>
      <c r="C125" t="s">
        <v>600</v>
      </c>
      <c r="D125" t="str" cm="1">
        <f t="array" ref="D125">_xll.PBD(C125,"HQ Country","","USD","","")</f>
        <v>#LIMITREACHED</v>
      </c>
      <c r="E125" t="str" cm="1">
        <f t="array" ref="E125">_xll.PBD(C125,"Website","","USD","","")</f>
        <v>#LIMITREACHED</v>
      </c>
      <c r="F125" t="str">
        <f t="shared" si="1"/>
        <v>#LIMITREACHED</v>
      </c>
      <c r="I125" s="12" t="str" cm="1">
        <f t="array" ref="I125">_xll.PBD(C125,"Employees Count","","USD","","")</f>
        <v>#LIMITREACHED</v>
      </c>
      <c r="J125" s="12" t="str" cm="1">
        <f t="array" ref="J125">_xll.PBF(C125,"Business Revenue","TTM","07-Jul-2025","","USD","","")</f>
        <v>#NOTAUTH</v>
      </c>
      <c r="K125" s="12" t="str" cm="1">
        <f t="array" ref="K125">_xll.PBF(C125,"EBITDA","TTM","07-Jul-2025","","USD","","")</f>
        <v>#NOTAUTH</v>
      </c>
      <c r="L125" s="13"/>
    </row>
    <row r="126" spans="2:12" ht="15" customHeight="1" x14ac:dyDescent="0.2">
      <c r="B126" t="str" cm="1">
        <f t="array" ref="B126">_xll.PBD(C126,"Name","","USD","","")</f>
        <v>#LIMITREACHED</v>
      </c>
      <c r="C126" t="s">
        <v>601</v>
      </c>
      <c r="D126" t="str" cm="1">
        <f t="array" ref="D126">_xll.PBD(C126,"HQ Country","","USD","","")</f>
        <v>#LIMITREACHED</v>
      </c>
      <c r="E126" t="str" cm="1">
        <f t="array" ref="E126">_xll.PBD(C126,"Website","","USD","","")</f>
        <v>#LIMITREACHED</v>
      </c>
      <c r="F126" t="str">
        <f t="shared" si="1"/>
        <v>#LIMITREACHED</v>
      </c>
      <c r="I126" s="12" t="str" cm="1">
        <f t="array" ref="I126">_xll.PBD(C126,"Employees Count","","USD","","")</f>
        <v>#LIMITREACHED</v>
      </c>
      <c r="J126" s="12" t="str" cm="1">
        <f t="array" ref="J126">_xll.PBF(C126,"Business Revenue","TTM","07-Jul-2025","","USD","","")</f>
        <v>#NOTAUTH</v>
      </c>
      <c r="K126" s="12" t="str" cm="1">
        <f t="array" ref="K126">_xll.PBF(C126,"EBITDA","TTM","07-Jul-2025","","USD","","")</f>
        <v>#NOTAUTH</v>
      </c>
      <c r="L126" s="13"/>
    </row>
    <row r="127" spans="2:12" ht="15" customHeight="1" x14ac:dyDescent="0.2">
      <c r="B127" t="str" cm="1">
        <f t="array" ref="B127">_xll.PBD(C127,"Name","","USD","","")</f>
        <v>#LIMITREACHED</v>
      </c>
      <c r="C127" t="s">
        <v>602</v>
      </c>
      <c r="D127" t="str" cm="1">
        <f t="array" ref="D127">_xll.PBD(C127,"HQ Country","","USD","","")</f>
        <v>#LIMITREACHED</v>
      </c>
      <c r="E127" t="str" cm="1">
        <f t="array" ref="E127">_xll.PBD(C127,"Website","","USD","","")</f>
        <v>#LIMITREACHED</v>
      </c>
      <c r="F127" t="str">
        <f t="shared" si="1"/>
        <v>#LIMITREACHED</v>
      </c>
      <c r="I127" s="12" t="str" cm="1">
        <f t="array" ref="I127">_xll.PBD(C127,"Employees Count","","USD","","")</f>
        <v>#LIMITREACHED</v>
      </c>
      <c r="J127" s="12" t="str" cm="1">
        <f t="array" ref="J127">_xll.PBF(C127,"Business Revenue","TTM","07-Jul-2025","","USD","","")</f>
        <v>#NOTAUTH</v>
      </c>
      <c r="K127" s="12" t="str" cm="1">
        <f t="array" ref="K127">_xll.PBF(C127,"EBITDA","TTM","07-Jul-2025","","USD","","")</f>
        <v>#NOTAUTH</v>
      </c>
      <c r="L127" s="13"/>
    </row>
    <row r="128" spans="2:12" ht="15" customHeight="1" x14ac:dyDescent="0.2">
      <c r="B128" t="str" cm="1">
        <f t="array" ref="B128">_xll.PBD(C128,"Name","","USD","","")</f>
        <v>#LIMITREACHED</v>
      </c>
      <c r="C128" t="s">
        <v>603</v>
      </c>
      <c r="D128" t="str" cm="1">
        <f t="array" ref="D128">_xll.PBD(C128,"HQ Country","","USD","","")</f>
        <v>#LIMITREACHED</v>
      </c>
      <c r="E128" t="str" cm="1">
        <f t="array" ref="E128">_xll.PBD(C128,"Website","","USD","","")</f>
        <v>#LIMITREACHED</v>
      </c>
      <c r="F128" t="str">
        <f t="shared" si="1"/>
        <v>#LIMITREACHED</v>
      </c>
      <c r="I128" s="12" t="str" cm="1">
        <f t="array" ref="I128">_xll.PBD(C128,"Employees Count","","USD","","")</f>
        <v>#LIMITREACHED</v>
      </c>
      <c r="J128" s="12" t="str" cm="1">
        <f t="array" ref="J128">_xll.PBF(C128,"Business Revenue","TTM","07-Jul-2025","","USD","","")</f>
        <v>#NOTAUTH</v>
      </c>
      <c r="K128" s="12" t="str" cm="1">
        <f t="array" ref="K128">_xll.PBF(C128,"EBITDA","TTM","07-Jul-2025","","USD","","")</f>
        <v>#NOTAUTH</v>
      </c>
      <c r="L128" s="13"/>
    </row>
    <row r="129" spans="2:16" ht="15" customHeight="1" x14ac:dyDescent="0.2">
      <c r="B129" t="str" cm="1">
        <f t="array" ref="B129">_xll.PBD(C129,"Name","","USD","","")</f>
        <v>#LIMITREACHED</v>
      </c>
      <c r="C129" t="s">
        <v>604</v>
      </c>
      <c r="D129" t="str" cm="1">
        <f t="array" ref="D129">_xll.PBD(C129,"HQ Country","","USD","","")</f>
        <v>#LIMITREACHED</v>
      </c>
      <c r="E129" t="str" cm="1">
        <f t="array" ref="E129">_xll.PBD(C129,"Website","","USD","","")</f>
        <v>#LIMITREACHED</v>
      </c>
      <c r="F129" t="str">
        <f t="shared" si="1"/>
        <v>#LIMITREACHED</v>
      </c>
      <c r="I129" s="12" t="str" cm="1">
        <f t="array" ref="I129">_xll.PBD(C129,"Employees Count","","USD","","")</f>
        <v>#NOTAUTH</v>
      </c>
      <c r="J129" s="12" t="str" cm="1">
        <f t="array" ref="J129">_xll.PBF(C129,"Business Revenue","TTM","07-Jul-2025","","USD","","")</f>
        <v>#NOTAUTH</v>
      </c>
      <c r="K129" s="12" t="str" cm="1">
        <f t="array" ref="K129">_xll.PBF(C129,"EBITDA","TTM","07-Jul-2025","","USD","","")</f>
        <v>#NOTAUTH</v>
      </c>
      <c r="L129" s="13"/>
    </row>
    <row r="130" spans="2:16" ht="15" customHeight="1" x14ac:dyDescent="0.2">
      <c r="B130" t="str" cm="1">
        <f t="array" ref="B130">_xll.PBD(C130,"Name","","USD","","")</f>
        <v>#LIMITREACHED</v>
      </c>
      <c r="C130" t="s">
        <v>605</v>
      </c>
      <c r="D130" t="str" cm="1">
        <f t="array" ref="D130">_xll.PBD(C130,"HQ Country","","USD","","")</f>
        <v>#LIMITREACHED</v>
      </c>
      <c r="E130" t="str" cm="1">
        <f t="array" ref="E130">_xll.PBD(C130,"Website","","USD","","")</f>
        <v>#LIMITREACHED</v>
      </c>
      <c r="F130" t="str">
        <f t="shared" si="1"/>
        <v>#LIMITREACHED</v>
      </c>
      <c r="I130" s="12" t="str" cm="1">
        <f t="array" ref="I130">_xll.PBD(C130,"Employees Count","","USD","","")</f>
        <v>#LIMITREACHED</v>
      </c>
      <c r="J130" s="12" t="str" cm="1">
        <f t="array" ref="J130">_xll.PBF(C130,"Business Revenue","TTM","07-Jul-2025","","USD","","")</f>
        <v>#NOTAUTH</v>
      </c>
      <c r="K130" s="12" t="str" cm="1">
        <f t="array" ref="K130">_xll.PBF(C130,"EBITDA","TTM","07-Jul-2025","","USD","","")</f>
        <v>#NOTAUTH</v>
      </c>
      <c r="L130" s="13"/>
    </row>
    <row r="131" spans="2:16" ht="15" customHeight="1" x14ac:dyDescent="0.2">
      <c r="B131" t="str" cm="1">
        <f t="array" ref="B131">_xll.PBD(C131,"Name","","USD","","")</f>
        <v>#LIMITREACHED</v>
      </c>
      <c r="C131" t="s">
        <v>606</v>
      </c>
      <c r="D131" t="str" cm="1">
        <f t="array" ref="D131">_xll.PBD(C131,"HQ Country","","USD","","")</f>
        <v>#LIMITREACHED</v>
      </c>
      <c r="E131" t="str" cm="1">
        <f t="array" ref="E131">_xll.PBD(C131,"Website","","USD","","")</f>
        <v>#LIMITREACHED</v>
      </c>
      <c r="F131" t="str">
        <f t="shared" ref="F131:F194" si="2">SUBSTITUTE(SUBSTITUTE(SUBSTITUTE(SUBSTITUTE(E131, "www.", ""), ".com.br", ""), ".com", ""), ".br", "")</f>
        <v>#LIMITREACHED</v>
      </c>
      <c r="I131" s="12" t="str" cm="1">
        <f t="array" ref="I131">_xll.PBD(C131,"Employees Count","","USD","","")</f>
        <v>#LIMITREACHED</v>
      </c>
      <c r="J131" s="12" t="str" cm="1">
        <f t="array" ref="J131">_xll.PBF(C131,"Business Revenue","TTM","07-Jul-2025","","USD","","")</f>
        <v>#LIMITREACHED</v>
      </c>
      <c r="K131" s="12" t="str" cm="1">
        <f t="array" ref="K131">_xll.PBF(C131,"EBITDA","TTM","07-Jul-2025","","USD","","")</f>
        <v>#LIMITREACHED</v>
      </c>
      <c r="L131" s="13"/>
    </row>
    <row r="132" spans="2:16" ht="15" customHeight="1" x14ac:dyDescent="0.2">
      <c r="B132" t="str" cm="1">
        <f t="array" ref="B132">_xll.PBD(C132,"Name","","USD","","")</f>
        <v>All-America Latina Logistica Malha Norte</v>
      </c>
      <c r="C132" t="s">
        <v>607</v>
      </c>
      <c r="D132" t="str" cm="1">
        <f t="array" ref="D132">_xll.PBD(C132,"HQ Country","","USD","","")</f>
        <v>Brazil</v>
      </c>
      <c r="E132" t="str" cm="1">
        <f t="array" ref="E132">_xll.PBD(C132,"Website","","USD","","")</f>
        <v>www.ri.rumolog.com</v>
      </c>
      <c r="F132" t="s">
        <v>1849</v>
      </c>
      <c r="I132" s="12" t="str" cm="1">
        <f t="array" ref="I132">_xll.PBD(C132,"Employees Count","","USD","","")</f>
        <v>#NOTAUTH</v>
      </c>
      <c r="J132" s="12" cm="1">
        <f t="array" ref="J132">_xll.PBF(C132,"Business Revenue","TTM","07-Jul-2025","","USD","","")</f>
        <v>1421377764.8320851</v>
      </c>
      <c r="K132" s="12" cm="1">
        <f t="array" ref="K132">_xll.PBF(C132,"EBITDA","TTM","07-Jul-2025","","USD","","")</f>
        <v>569364141.57652903</v>
      </c>
      <c r="L132" s="13"/>
    </row>
    <row r="133" spans="2:16" ht="15" customHeight="1" x14ac:dyDescent="0.2">
      <c r="B133" t="str" cm="1">
        <f t="array" ref="B133">_xll.PBD(C133,"Name","","USD","","")</f>
        <v>Alliança Saúde E Participações</v>
      </c>
      <c r="C133" t="s">
        <v>410</v>
      </c>
      <c r="D133" t="str" cm="1">
        <f t="array" ref="D133">_xll.PBD(C133,"HQ Country","","USD","","")</f>
        <v>Brazil</v>
      </c>
      <c r="E133" t="str" cm="1">
        <f t="array" ref="E133">_xll.PBD(C133,"Website","","USD","","")</f>
        <v>www.allianca.com</v>
      </c>
      <c r="F133" t="str">
        <f t="shared" si="2"/>
        <v>allianca</v>
      </c>
      <c r="I133" s="12" cm="1">
        <f t="array" ref="I133">_xll.PBD(C133,"Employees Count","","USD","","")</f>
        <v>5000</v>
      </c>
      <c r="J133" s="12" cm="1">
        <f t="array" ref="J133">_xll.PBF(C133,"Business Revenue","TTM","07-Jul-2025","","USD","","")</f>
        <v>238095484.608547</v>
      </c>
      <c r="K133" s="12" cm="1">
        <f t="array" ref="K133">_xll.PBF(C133,"EBITDA","TTM","07-Jul-2025","","USD","","")</f>
        <v>27961480.164990999</v>
      </c>
      <c r="L133" s="13"/>
    </row>
    <row r="134" spans="2:16" ht="15" customHeight="1" x14ac:dyDescent="0.2">
      <c r="B134" t="str" cm="1">
        <f t="array" ref="B134">_xll.PBD(C134,"Name","","USD","","")</f>
        <v>Allied (Brazil)</v>
      </c>
      <c r="C134" t="s">
        <v>608</v>
      </c>
      <c r="D134" t="str" cm="1">
        <f t="array" ref="D134">_xll.PBD(C134,"HQ Country","","USD","","")</f>
        <v>Brazil</v>
      </c>
      <c r="E134" t="str" cm="1">
        <f t="array" ref="E134">_xll.PBD(C134,"Website","","USD","","")</f>
        <v>www.alliedbrasil.com.br</v>
      </c>
      <c r="F134" t="str">
        <f t="shared" si="2"/>
        <v>alliedbrasil</v>
      </c>
      <c r="I134" s="12" cm="1">
        <f t="array" ref="I134">_xll.PBD(C134,"Employees Count","","USD","","")</f>
        <v>1100</v>
      </c>
      <c r="J134" s="12" cm="1">
        <f t="array" ref="J134">_xll.PBF(C134,"Business Revenue","TTM","07-Jul-2025","","USD","","")</f>
        <v>1122042262.6959939</v>
      </c>
      <c r="K134" s="12" cm="1">
        <f t="array" ref="K134">_xll.PBF(C134,"EBITDA","TTM","07-Jul-2025","","USD","","")</f>
        <v>43436407.001654997</v>
      </c>
      <c r="L134" s="13"/>
    </row>
    <row r="135" spans="2:16" ht="15" customHeight="1" x14ac:dyDescent="0.2">
      <c r="B135" t="str" cm="1">
        <f t="array" ref="B135">_xll.PBD(C135,"Name","","USD","","")</f>
        <v>#LIMITREACHED</v>
      </c>
      <c r="C135" t="s">
        <v>609</v>
      </c>
      <c r="D135" t="str" cm="1">
        <f t="array" ref="D135">_xll.PBD(C135,"HQ Country","","USD","","")</f>
        <v>#LIMITREACHED</v>
      </c>
      <c r="E135" t="str" cm="1">
        <f t="array" ref="E135">_xll.PBD(C135,"Website","","USD","","")</f>
        <v>#LIMITREACHED</v>
      </c>
      <c r="F135" t="str">
        <f t="shared" si="2"/>
        <v>#LIMITREACHED</v>
      </c>
      <c r="I135" s="12" t="str" cm="1">
        <f t="array" ref="I135">_xll.PBD(C135,"Employees Count","","USD","","")</f>
        <v>#NOTAUTH</v>
      </c>
      <c r="J135" s="12" t="str" cm="1">
        <f t="array" ref="J135">_xll.PBF(C135,"Business Revenue","TTM","07-Jul-2025","","USD","","")</f>
        <v>#NOTAUTH</v>
      </c>
      <c r="K135" s="12" t="str" cm="1">
        <f t="array" ref="K135">_xll.PBF(C135,"EBITDA","TTM","07-Jul-2025","","USD","","")</f>
        <v>#NOTAUTH</v>
      </c>
      <c r="L135" s="13"/>
    </row>
    <row r="136" spans="2:16" ht="15" customHeight="1" x14ac:dyDescent="0.2">
      <c r="B136" t="str" cm="1">
        <f t="array" ref="B136">_xll.PBD(C136,"Name","","USD","","")</f>
        <v>Alpargatas</v>
      </c>
      <c r="C136" t="s">
        <v>610</v>
      </c>
      <c r="D136" t="str" cm="1">
        <f t="array" ref="D136">_xll.PBD(C136,"HQ Country","","USD","","")</f>
        <v>Brazil</v>
      </c>
      <c r="E136" t="str" cm="1">
        <f t="array" ref="E136">_xll.PBD(C136,"Website","","USD","","")</f>
        <v>www.alpargatas.com.br</v>
      </c>
      <c r="F136" t="str">
        <f t="shared" si="2"/>
        <v>alpargatas</v>
      </c>
      <c r="I136" s="12" cm="1">
        <f t="array" ref="I136">_xll.PBD(C136,"Employees Count","","USD","","")</f>
        <v>16000</v>
      </c>
      <c r="J136" s="12" cm="1">
        <f t="array" ref="J136">_xll.PBF(C136,"Business Revenue","TTM","07-Jul-2025","","USD","","")</f>
        <v>899356341.4890101</v>
      </c>
      <c r="K136" s="12" cm="1">
        <f t="array" ref="K136">_xll.PBF(C136,"EBITDA","TTM","07-Jul-2025","","USD","","")</f>
        <v>101022305.733648</v>
      </c>
      <c r="L136" s="13"/>
    </row>
    <row r="137" spans="2:16" ht="15" customHeight="1" x14ac:dyDescent="0.2">
      <c r="B137" t="str" cm="1">
        <f t="array" ref="B137">_xll.PBD(C137,"Name","","USD","","")</f>
        <v>#LIMITREACHED</v>
      </c>
      <c r="C137" t="s">
        <v>411</v>
      </c>
      <c r="D137" t="str" cm="1">
        <f t="array" ref="D137">_xll.PBD(C137,"HQ Country","","USD","","")</f>
        <v>#LIMITREACHED</v>
      </c>
      <c r="E137" t="str" cm="1">
        <f t="array" ref="E137">_xll.PBD(C137,"Website","","USD","","")</f>
        <v>#LIMITREACHED</v>
      </c>
      <c r="F137" t="str">
        <f t="shared" si="2"/>
        <v>#LIMITREACHED</v>
      </c>
      <c r="I137" s="12" t="str" cm="1">
        <f t="array" ref="I137">_xll.PBD(C137,"Employees Count","","USD","","")</f>
        <v>#LIMITREACHED</v>
      </c>
      <c r="J137" s="12" t="str" cm="1">
        <f t="array" ref="J137">_xll.PBF(C137,"Business Revenue","TTM","07-Jul-2025","","USD","","")</f>
        <v>#NOTAUTH</v>
      </c>
      <c r="K137" s="12" t="str" cm="1">
        <f t="array" ref="K137">_xll.PBF(C137,"EBITDA","TTM","07-Jul-2025","","USD","","")</f>
        <v>#NOTAUTH</v>
      </c>
      <c r="L137" s="13"/>
    </row>
    <row r="138" spans="2:16" ht="15" customHeight="1" x14ac:dyDescent="0.2">
      <c r="B138" t="str" cm="1">
        <f t="array" ref="B138">_xll.PBD(C138,"Name","","USD","","")</f>
        <v>Alupar</v>
      </c>
      <c r="C138" t="s">
        <v>611</v>
      </c>
      <c r="D138" t="str" cm="1">
        <f t="array" ref="D138">_xll.PBD(C138,"HQ Country","","USD","","")</f>
        <v>Brazil</v>
      </c>
      <c r="E138" t="str" cm="1">
        <f t="array" ref="E138">_xll.PBD(C138,"Website","","USD","","")</f>
        <v>www.alupar.com.br</v>
      </c>
      <c r="F138" t="str">
        <f t="shared" si="2"/>
        <v>alupar</v>
      </c>
      <c r="I138" s="12" cm="1">
        <f t="array" ref="I138">_xll.PBD(C138,"Employees Count","","USD","","")</f>
        <v>906</v>
      </c>
      <c r="J138" s="12" cm="1">
        <f t="array" ref="J138">_xll.PBF(C138,"Business Revenue","TTM","07-Jul-2025","","USD","","")</f>
        <v>831505890.01811802</v>
      </c>
      <c r="K138" s="12" cm="1">
        <f t="array" ref="K138">_xll.PBF(C138,"EBITDA","TTM","07-Jul-2025","","USD","","")</f>
        <v>396624789.886859</v>
      </c>
      <c r="L138" s="13"/>
    </row>
    <row r="139" spans="2:16" ht="15" customHeight="1" x14ac:dyDescent="0.2">
      <c r="B139" t="str" cm="1">
        <f t="array" ref="B139">_xll.PBD(C139,"Name","","USD","","")</f>
        <v>#LIMITREACHED</v>
      </c>
      <c r="C139" t="s">
        <v>612</v>
      </c>
      <c r="D139" t="str" cm="1">
        <f t="array" ref="D139">_xll.PBD(C139,"HQ Country","","USD","","")</f>
        <v>#LIMITREACHED</v>
      </c>
      <c r="E139" t="str" cm="1">
        <f t="array" ref="E139">_xll.PBD(C139,"Website","","USD","","")</f>
        <v>#LIMITREACHED</v>
      </c>
      <c r="F139" t="str">
        <f t="shared" si="2"/>
        <v>#LIMITREACHED</v>
      </c>
      <c r="I139" s="12" t="str" cm="1">
        <f t="array" ref="I139">_xll.PBD(C139,"Employees Count","","USD","","")</f>
        <v>#LIMITREACHED</v>
      </c>
      <c r="J139" s="12" t="str" cm="1">
        <f t="array" ref="J139">_xll.PBF(C139,"Business Revenue","TTM","07-Jul-2025","","USD","","")</f>
        <v>#NOTAUTH</v>
      </c>
      <c r="K139" s="12" t="str" cm="1">
        <f t="array" ref="K139">_xll.PBF(C139,"EBITDA","TTM","07-Jul-2025","","USD","","")</f>
        <v>#NOTAUTH</v>
      </c>
      <c r="L139" s="13"/>
    </row>
    <row r="140" spans="2:16" ht="15" customHeight="1" x14ac:dyDescent="0.2">
      <c r="B140" t="str" cm="1">
        <f t="array" ref="B140">_xll.PBD(C140,"Name","","USD","","")</f>
        <v>AmBev</v>
      </c>
      <c r="C140" t="s">
        <v>613</v>
      </c>
      <c r="D140" t="str" cm="1">
        <f t="array" ref="D140">_xll.PBD(C140,"HQ Country","","USD","","")</f>
        <v>Brazil</v>
      </c>
      <c r="E140" t="str" cm="1">
        <f t="array" ref="E140">_xll.PBD(C140,"Website","","USD","","")</f>
        <v>www.ambev.com.br</v>
      </c>
      <c r="F140" t="str">
        <f t="shared" si="2"/>
        <v>ambev</v>
      </c>
      <c r="I140" s="12" cm="1">
        <f t="array" ref="I140">_xll.PBD(C140,"Employees Count","","USD","","")</f>
        <v>42167</v>
      </c>
      <c r="J140" s="12" cm="1">
        <f t="array" ref="J140">_xll.PBF(C140,"Business Revenue","TTM","07-Jul-2025","","USD","","")</f>
        <v>24476521405.175381</v>
      </c>
      <c r="K140" s="12" cm="1">
        <f t="array" ref="K140">_xll.PBF(C140,"EBITDA","TTM","07-Jul-2025","","USD","","")</f>
        <v>4988144117.6856956</v>
      </c>
      <c r="L140" s="13"/>
    </row>
    <row r="141" spans="2:16" ht="15" customHeight="1" x14ac:dyDescent="0.2">
      <c r="B141" s="16" t="str" cm="1">
        <f t="array" ref="B141">_xll.PBD(C141,"Name","","USD","","")</f>
        <v>Ambipar Emergency Response</v>
      </c>
      <c r="C141" s="16" t="s">
        <v>614</v>
      </c>
      <c r="D141" s="16" t="str" cm="1">
        <f t="array" ref="D141">_xll.PBD(C141,"HQ Country","","USD","","")</f>
        <v>Brazil</v>
      </c>
      <c r="E141" s="16" t="str" cm="1">
        <f t="array" ref="E141">_xll.PBD(C141,"Website","","USD","","")</f>
        <v>ir-response.ambipar.com</v>
      </c>
      <c r="F141" s="16" t="s">
        <v>1850</v>
      </c>
      <c r="G141" s="16"/>
      <c r="H141" s="16"/>
      <c r="I141" s="17" cm="1">
        <f t="array" ref="I141">_xll.PBD(C141,"Employees Count","","USD","","")</f>
        <v>7400</v>
      </c>
      <c r="J141" s="17" cm="1">
        <f t="array" ref="J141">_xll.PBF(C141,"Business Revenue","TTM","07-Jul-2025","","USD","","")</f>
        <v>602850531.12271202</v>
      </c>
      <c r="K141" s="17" cm="1">
        <f t="array" ref="K141">_xll.PBF(C141,"EBITDA","TTM","07-Jul-2025","","USD","","")</f>
        <v>128730604.47719599</v>
      </c>
      <c r="L141" s="18"/>
      <c r="M141" s="16"/>
      <c r="N141" s="16"/>
      <c r="O141" s="16"/>
      <c r="P141" s="16"/>
    </row>
    <row r="142" spans="2:16" ht="15" customHeight="1" x14ac:dyDescent="0.2">
      <c r="B142" s="16" t="str" cm="1">
        <f t="array" ref="B142">_xll.PBD(C142,"Name","","USD","","")</f>
        <v>Ambipar Participacoes e Empreendimentos</v>
      </c>
      <c r="C142" s="16" t="s">
        <v>615</v>
      </c>
      <c r="D142" s="16" t="str" cm="1">
        <f t="array" ref="D142">_xll.PBD(C142,"HQ Country","","USD","","")</f>
        <v>Brazil</v>
      </c>
      <c r="E142" s="16" t="str" cm="1">
        <f t="array" ref="E142">_xll.PBD(C142,"Website","","USD","","")</f>
        <v>www.ambipar.com</v>
      </c>
      <c r="F142" s="16" t="str">
        <f t="shared" si="2"/>
        <v>ambipar</v>
      </c>
      <c r="G142" s="16"/>
      <c r="H142" s="16"/>
      <c r="I142" s="17" cm="1">
        <f t="array" ref="I142">_xll.PBD(C142,"Employees Count","","USD","","")</f>
        <v>596</v>
      </c>
      <c r="J142" s="17" cm="1">
        <f t="array" ref="J142">_xll.PBF(C142,"Business Revenue","TTM","07-Jul-2025","","USD","","")</f>
        <v>1244753652.252979</v>
      </c>
      <c r="K142" s="17" cm="1">
        <f t="array" ref="K142">_xll.PBF(C142,"EBITDA","TTM","07-Jul-2025","","USD","","")</f>
        <v>359281430.50983703</v>
      </c>
      <c r="L142" s="18"/>
      <c r="M142" s="16"/>
      <c r="N142" s="16"/>
      <c r="O142" s="16"/>
      <c r="P142" s="16"/>
    </row>
    <row r="143" spans="2:16" ht="15" customHeight="1" x14ac:dyDescent="0.2">
      <c r="B143" t="str" cm="1">
        <f t="array" ref="B143">_xll.PBD(C143,"Name","","USD","","")</f>
        <v>#LIMITREACHED</v>
      </c>
      <c r="C143" t="s">
        <v>616</v>
      </c>
      <c r="D143" t="str" cm="1">
        <f t="array" ref="D143">_xll.PBD(C143,"HQ Country","","USD","","")</f>
        <v>#LIMITREACHED</v>
      </c>
      <c r="E143" t="str" cm="1">
        <f t="array" ref="E143">_xll.PBD(C143,"Website","","USD","","")</f>
        <v>#LIMITREACHED</v>
      </c>
      <c r="F143" t="str">
        <f t="shared" si="2"/>
        <v>#LIMITREACHED</v>
      </c>
      <c r="I143" s="12" t="str" cm="1">
        <f t="array" ref="I143">_xll.PBD(C143,"Employees Count","","USD","","")</f>
        <v>#LIMITREACHED</v>
      </c>
      <c r="J143" s="12" t="str" cm="1">
        <f t="array" ref="J143">_xll.PBF(C143,"Business Revenue","TTM","07-Jul-2025","","USD","","")</f>
        <v>#NOTAUTH</v>
      </c>
      <c r="K143" s="12" t="str" cm="1">
        <f t="array" ref="K143">_xll.PBF(C143,"EBITDA","TTM","07-Jul-2025","","USD","","")</f>
        <v>#NOTAUTH</v>
      </c>
      <c r="L143" s="13"/>
    </row>
    <row r="144" spans="2:16" ht="15" customHeight="1" x14ac:dyDescent="0.2">
      <c r="B144" t="str" cm="1">
        <f t="array" ref="B144">_xll.PBD(C144,"Name","","USD","","")</f>
        <v>#LIMITREACHED</v>
      </c>
      <c r="C144" t="s">
        <v>617</v>
      </c>
      <c r="D144" t="str" cm="1">
        <f t="array" ref="D144">_xll.PBD(C144,"HQ Country","","USD","","")</f>
        <v>#LIMITREACHED</v>
      </c>
      <c r="E144" t="str" cm="1">
        <f t="array" ref="E144">_xll.PBD(C144,"Website","","USD","","")</f>
        <v>#LIMITREACHED</v>
      </c>
      <c r="F144" t="str">
        <f t="shared" si="2"/>
        <v>#LIMITREACHED</v>
      </c>
      <c r="I144" s="12" t="str" cm="1">
        <f t="array" ref="I144">_xll.PBD(C144,"Employees Count","","USD","","")</f>
        <v>#NOTAUTH</v>
      </c>
      <c r="J144" s="12" t="str" cm="1">
        <f t="array" ref="J144">_xll.PBF(C144,"Business Revenue","TTM","07-Jul-2025","","USD","","")</f>
        <v>#NOTAUTH</v>
      </c>
      <c r="K144" s="12" t="str" cm="1">
        <f t="array" ref="K144">_xll.PBF(C144,"EBITDA","TTM","07-Jul-2025","","USD","","")</f>
        <v>#NOTAUTH</v>
      </c>
      <c r="L144" s="13"/>
    </row>
    <row r="145" spans="2:12" ht="15" customHeight="1" x14ac:dyDescent="0.2">
      <c r="B145" t="str" cm="1">
        <f t="array" ref="B145">_xll.PBD(C145,"Name","","USD","","")</f>
        <v>#LIMITREACHED</v>
      </c>
      <c r="C145" t="s">
        <v>412</v>
      </c>
      <c r="D145" t="str" cm="1">
        <f t="array" ref="D145">_xll.PBD(C145,"HQ Country","","USD","","")</f>
        <v>#LIMITREACHED</v>
      </c>
      <c r="E145" t="str" cm="1">
        <f t="array" ref="E145">_xll.PBD(C145,"Website","","USD","","")</f>
        <v>#LIMITREACHED</v>
      </c>
      <c r="F145" t="str">
        <f t="shared" si="2"/>
        <v>#LIMITREACHED</v>
      </c>
      <c r="I145" s="12" t="str" cm="1">
        <f t="array" ref="I145">_xll.PBD(C145,"Employees Count","","USD","","")</f>
        <v>#LIMITREACHED</v>
      </c>
      <c r="J145" s="12" t="str" cm="1">
        <f t="array" ref="J145">_xll.PBF(C145,"Business Revenue","TTM","07-Jul-2025","","USD","","")</f>
        <v>#NOTAUTH</v>
      </c>
      <c r="K145" s="12" t="str" cm="1">
        <f t="array" ref="K145">_xll.PBF(C145,"EBITDA","TTM","07-Jul-2025","","USD","","")</f>
        <v>#NOTAUTH</v>
      </c>
      <c r="L145" s="13"/>
    </row>
    <row r="146" spans="2:12" ht="15" customHeight="1" x14ac:dyDescent="0.2">
      <c r="B146" t="str" cm="1">
        <f t="array" ref="B146">_xll.PBD(C146,"Name","","USD","","")</f>
        <v>Ampla Energia e Serviços</v>
      </c>
      <c r="C146" t="s">
        <v>618</v>
      </c>
      <c r="D146" t="str" cm="1">
        <f t="array" ref="D146">_xll.PBD(C146,"HQ Country","","USD","","")</f>
        <v>Brazil</v>
      </c>
      <c r="E146" t="str" cm="1">
        <f t="array" ref="E146">_xll.PBD(C146,"Website","","USD","","")</f>
        <v>www.ampla.com</v>
      </c>
      <c r="F146" t="str">
        <f t="shared" si="2"/>
        <v>ampla</v>
      </c>
      <c r="I146" s="12" cm="1">
        <f t="array" ref="I146">_xll.PBD(C146,"Employees Count","","USD","","")</f>
        <v>1972</v>
      </c>
      <c r="J146" s="12" cm="1">
        <f t="array" ref="J146">_xll.PBF(C146,"Business Revenue","TTM","07-Jul-2025","","USD","","")</f>
        <v>1448788553.6038001</v>
      </c>
      <c r="K146" s="12" cm="1">
        <f t="array" ref="K146">_xll.PBF(C146,"EBITDA","TTM","07-Jul-2025","","USD","","")</f>
        <v>291691007.96332502</v>
      </c>
      <c r="L146" s="13"/>
    </row>
    <row r="147" spans="2:12" ht="15" customHeight="1" x14ac:dyDescent="0.2">
      <c r="B147" t="str" cm="1">
        <f t="array" ref="B147">_xll.PBD(C147,"Name","","USD","","")</f>
        <v>#LIMITREACHED</v>
      </c>
      <c r="C147" t="s">
        <v>619</v>
      </c>
      <c r="D147" t="str" cm="1">
        <f t="array" ref="D147">_xll.PBD(C147,"HQ Country","","USD","","")</f>
        <v>#LIMITREACHED</v>
      </c>
      <c r="E147" t="str" cm="1">
        <f t="array" ref="E147">_xll.PBD(C147,"Website","","USD","","")</f>
        <v>#LIMITREACHED</v>
      </c>
      <c r="F147" t="str">
        <f t="shared" si="2"/>
        <v>#LIMITREACHED</v>
      </c>
      <c r="I147" s="12" t="str" cm="1">
        <f t="array" ref="I147">_xll.PBD(C147,"Employees Count","","USD","","")</f>
        <v>#NOTAUTH</v>
      </c>
      <c r="J147" s="12" t="str" cm="1">
        <f t="array" ref="J147">_xll.PBF(C147,"Business Revenue","TTM","07-Jul-2025","","USD","","")</f>
        <v>#NOTAUTH</v>
      </c>
      <c r="K147" s="12" t="str" cm="1">
        <f t="array" ref="K147">_xll.PBF(C147,"EBITDA","TTM","07-Jul-2025","","USD","","")</f>
        <v>#NOTAUTH</v>
      </c>
      <c r="L147" s="13"/>
    </row>
    <row r="148" spans="2:12" ht="15" customHeight="1" x14ac:dyDescent="0.2">
      <c r="B148" t="str" cm="1">
        <f t="array" ref="B148">_xll.PBD(C148,"Name","","USD","","")</f>
        <v>#LIMITREACHED</v>
      </c>
      <c r="C148" t="s">
        <v>620</v>
      </c>
      <c r="D148" t="str" cm="1">
        <f t="array" ref="D148">_xll.PBD(C148,"HQ Country","","USD","","")</f>
        <v>#LIMITREACHED</v>
      </c>
      <c r="E148" t="str" cm="1">
        <f t="array" ref="E148">_xll.PBD(C148,"Website","","USD","","")</f>
        <v>#NOTAUTH</v>
      </c>
      <c r="F148" t="str">
        <f t="shared" si="2"/>
        <v>#NOTAUTH</v>
      </c>
      <c r="I148" s="12" t="str" cm="1">
        <f t="array" ref="I148">_xll.PBD(C148,"Employees Count","","USD","","")</f>
        <v>#NOTAUTH</v>
      </c>
      <c r="J148" s="12" t="str" cm="1">
        <f t="array" ref="J148">_xll.PBF(C148,"Business Revenue","TTM","07-Jul-2025","","USD","","")</f>
        <v>#NOTAUTH</v>
      </c>
      <c r="K148" s="12" t="str" cm="1">
        <f t="array" ref="K148">_xll.PBF(C148,"EBITDA","TTM","07-Jul-2025","","USD","","")</f>
        <v>#NOTAUTH</v>
      </c>
      <c r="L148" s="13"/>
    </row>
    <row r="149" spans="2:12" ht="15" customHeight="1" x14ac:dyDescent="0.2">
      <c r="B149" t="str" cm="1">
        <f t="array" ref="B149">_xll.PBD(C149,"Name","","USD","","")</f>
        <v>#LIMITREACHED</v>
      </c>
      <c r="C149" t="s">
        <v>621</v>
      </c>
      <c r="D149" t="str" cm="1">
        <f t="array" ref="D149">_xll.PBD(C149,"HQ Country","","USD","","")</f>
        <v>#LIMITREACHED</v>
      </c>
      <c r="E149" t="str" cm="1">
        <f t="array" ref="E149">_xll.PBD(C149,"Website","","USD","","")</f>
        <v>#LIMITREACHED</v>
      </c>
      <c r="F149" t="str">
        <f t="shared" si="2"/>
        <v>#LIMITREACHED</v>
      </c>
      <c r="I149" s="12" t="str" cm="1">
        <f t="array" ref="I149">_xll.PBD(C149,"Employees Count","","USD","","")</f>
        <v>#LIMITREACHED</v>
      </c>
      <c r="J149" s="12" t="str" cm="1">
        <f t="array" ref="J149">_xll.PBF(C149,"Business Revenue","TTM","07-Jul-2025","","USD","","")</f>
        <v>#NOTAUTH</v>
      </c>
      <c r="K149" s="12" t="str" cm="1">
        <f t="array" ref="K149">_xll.PBF(C149,"EBITDA","TTM","07-Jul-2025","","USD","","")</f>
        <v>#NOTAUTH</v>
      </c>
      <c r="L149" s="13"/>
    </row>
    <row r="150" spans="2:12" ht="15" customHeight="1" x14ac:dyDescent="0.2">
      <c r="B150" t="str" cm="1">
        <f t="array" ref="B150">_xll.PBD(C150,"Name","","USD","","")</f>
        <v>Anima Educação</v>
      </c>
      <c r="C150" t="s">
        <v>622</v>
      </c>
      <c r="D150" t="str" cm="1">
        <f t="array" ref="D150">_xll.PBD(C150,"HQ Country","","USD","","")</f>
        <v>Brazil</v>
      </c>
      <c r="E150" t="str" cm="1">
        <f t="array" ref="E150">_xll.PBD(C150,"Website","","USD","","")</f>
        <v>www.animaeducacao.com.br</v>
      </c>
      <c r="F150" t="str">
        <f t="shared" si="2"/>
        <v>animaeducacao</v>
      </c>
      <c r="I150" s="12" t="str" cm="1">
        <f t="array" ref="I150">_xll.PBD(C150,"Employees Count","","USD","","")</f>
        <v>#NOTAUTH</v>
      </c>
      <c r="J150" s="12" cm="1">
        <f t="array" ref="J150">_xll.PBF(C150,"Business Revenue","TTM","07-Jul-2025","","USD","","")</f>
        <v>1411764887.3221631</v>
      </c>
      <c r="K150" s="12" cm="1">
        <f t="array" ref="K150">_xll.PBF(C150,"EBITDA","TTM","07-Jul-2025","","USD","","")</f>
        <v>250199474.83443001</v>
      </c>
      <c r="L150" s="13"/>
    </row>
    <row r="151" spans="2:12" ht="15" customHeight="1" x14ac:dyDescent="0.2">
      <c r="B151" t="str" cm="1">
        <f t="array" ref="B151">_xll.PBD(C151,"Name","","USD","","")</f>
        <v>#LIMITREACHED</v>
      </c>
      <c r="C151" t="s">
        <v>623</v>
      </c>
      <c r="D151" t="str" cm="1">
        <f t="array" ref="D151">_xll.PBD(C151,"HQ Country","","USD","","")</f>
        <v>#LIMITREACHED</v>
      </c>
      <c r="E151" t="str" cm="1">
        <f t="array" ref="E151">_xll.PBD(C151,"Website","","USD","","")</f>
        <v>#NOTAUTH</v>
      </c>
      <c r="F151" t="str">
        <f t="shared" si="2"/>
        <v>#NOTAUTH</v>
      </c>
      <c r="I151" s="12" t="str" cm="1">
        <f t="array" ref="I151">_xll.PBD(C151,"Employees Count","","USD","","")</f>
        <v>#LIMITREACHED</v>
      </c>
      <c r="J151" s="12" t="str" cm="1">
        <f t="array" ref="J151">_xll.PBF(C151,"Business Revenue","TTM","07-Jul-2025","","USD","","")</f>
        <v>#NOTAUTH</v>
      </c>
      <c r="K151" s="12" t="str" cm="1">
        <f t="array" ref="K151">_xll.PBF(C151,"EBITDA","TTM","07-Jul-2025","","USD","","")</f>
        <v>#NOTAUTH</v>
      </c>
      <c r="L151" s="13"/>
    </row>
    <row r="152" spans="2:12" ht="15" customHeight="1" x14ac:dyDescent="0.2">
      <c r="B152" t="str" cm="1">
        <f t="array" ref="B152">_xll.PBD(C152,"Name","","USD","","")</f>
        <v>#LIMITREACHED</v>
      </c>
      <c r="C152" t="s">
        <v>624</v>
      </c>
      <c r="D152" t="str" cm="1">
        <f t="array" ref="D152">_xll.PBD(C152,"HQ Country","","USD","","")</f>
        <v>#LIMITREACHED</v>
      </c>
      <c r="E152" t="str" cm="1">
        <f t="array" ref="E152">_xll.PBD(C152,"Website","","USD","","")</f>
        <v>#LIMITREACHED</v>
      </c>
      <c r="F152" t="str">
        <f t="shared" si="2"/>
        <v>#LIMITREACHED</v>
      </c>
      <c r="I152" s="12" t="str" cm="1">
        <f t="array" ref="I152">_xll.PBD(C152,"Employees Count","","USD","","")</f>
        <v>#LIMITREACHED</v>
      </c>
      <c r="J152" s="12" t="str" cm="1">
        <f t="array" ref="J152">_xll.PBF(C152,"Business Revenue","TTM","07-Jul-2025","","USD","","")</f>
        <v>#NOTAUTH</v>
      </c>
      <c r="K152" s="12" t="str" cm="1">
        <f t="array" ref="K152">_xll.PBF(C152,"EBITDA","TTM","07-Jul-2025","","USD","","")</f>
        <v>#NOTAUTH</v>
      </c>
      <c r="L152" s="13"/>
    </row>
    <row r="153" spans="2:12" ht="15" customHeight="1" x14ac:dyDescent="0.2">
      <c r="B153" t="str" cm="1">
        <f t="array" ref="B153">_xll.PBD(C153,"Name","","USD","","")</f>
        <v>Armac Locação</v>
      </c>
      <c r="C153" t="s">
        <v>625</v>
      </c>
      <c r="D153" t="str" cm="1">
        <f t="array" ref="D153">_xll.PBD(C153,"HQ Country","","USD","","")</f>
        <v>Brazil</v>
      </c>
      <c r="E153" t="str" cm="1">
        <f t="array" ref="E153">_xll.PBD(C153,"Website","","USD","","")</f>
        <v>www.armac.com.br</v>
      </c>
      <c r="F153" t="str">
        <f t="shared" si="2"/>
        <v>armac</v>
      </c>
      <c r="I153" s="12" cm="1">
        <f t="array" ref="I153">_xll.PBD(C153,"Employees Count","","USD","","")</f>
        <v>3418</v>
      </c>
      <c r="J153" s="12" cm="1">
        <f t="array" ref="J153">_xll.PBF(C153,"Business Revenue","TTM","07-Jul-2025","","USD","","")</f>
        <v>303329261.45136303</v>
      </c>
      <c r="K153" s="12" cm="1">
        <f t="array" ref="K153">_xll.PBF(C153,"EBITDA","TTM","07-Jul-2025","","USD","","")</f>
        <v>132900427.04661199</v>
      </c>
      <c r="L153" s="13"/>
    </row>
    <row r="154" spans="2:12" ht="15" customHeight="1" x14ac:dyDescent="0.2">
      <c r="B154" t="str" cm="1">
        <f t="array" ref="B154">_xll.PBD(C154,"Name","","USD","","")</f>
        <v>#LIMITREACHED</v>
      </c>
      <c r="C154" t="s">
        <v>626</v>
      </c>
      <c r="D154" t="str" cm="1">
        <f t="array" ref="D154">_xll.PBD(C154,"HQ Country","","USD","","")</f>
        <v>#LIMITREACHED</v>
      </c>
      <c r="E154" t="str" cm="1">
        <f t="array" ref="E154">_xll.PBD(C154,"Website","","USD","","")</f>
        <v>#LIMITREACHED</v>
      </c>
      <c r="F154" t="str">
        <f t="shared" si="2"/>
        <v>#LIMITREACHED</v>
      </c>
      <c r="I154" s="12" t="str" cm="1">
        <f t="array" ref="I154">_xll.PBD(C154,"Employees Count","","USD","","")</f>
        <v>#LIMITREACHED</v>
      </c>
      <c r="J154" s="12" t="str" cm="1">
        <f t="array" ref="J154">_xll.PBF(C154,"Business Revenue","TTM","07-Jul-2025","","USD","","")</f>
        <v>#NOTAUTH</v>
      </c>
      <c r="K154" s="12" t="str" cm="1">
        <f t="array" ref="K154">_xll.PBF(C154,"EBITDA","TTM","07-Jul-2025","","USD","","")</f>
        <v>#NOTAUTH</v>
      </c>
      <c r="L154" s="13"/>
    </row>
    <row r="155" spans="2:12" ht="15" customHeight="1" x14ac:dyDescent="0.2">
      <c r="B155" t="str" cm="1">
        <f t="array" ref="B155">_xll.PBD(C155,"Name","","USD","","")</f>
        <v>#LIMITREACHED</v>
      </c>
      <c r="C155" t="s">
        <v>627</v>
      </c>
      <c r="D155" t="str" cm="1">
        <f t="array" ref="D155">_xll.PBD(C155,"HQ Country","","USD","","")</f>
        <v>#LIMITREACHED</v>
      </c>
      <c r="E155" t="str" cm="1">
        <f t="array" ref="E155">_xll.PBD(C155,"Website","","USD","","")</f>
        <v>#LIMITREACHED</v>
      </c>
      <c r="F155" t="str">
        <f t="shared" si="2"/>
        <v>#LIMITREACHED</v>
      </c>
      <c r="I155" s="12" t="str" cm="1">
        <f t="array" ref="I155">_xll.PBD(C155,"Employees Count","","USD","","")</f>
        <v>#LIMITREACHED</v>
      </c>
      <c r="J155" s="12" t="str" cm="1">
        <f t="array" ref="J155">_xll.PBF(C155,"Business Revenue","TTM","07-Jul-2025","","USD","","")</f>
        <v>#NOTAUTH</v>
      </c>
      <c r="K155" s="12" t="str" cm="1">
        <f t="array" ref="K155">_xll.PBF(C155,"EBITDA","TTM","07-Jul-2025","","USD","","")</f>
        <v>#NOTAUTH</v>
      </c>
      <c r="L155" s="13"/>
    </row>
    <row r="156" spans="2:12" ht="15" customHeight="1" x14ac:dyDescent="0.2">
      <c r="B156" t="str" cm="1">
        <f t="array" ref="B156">_xll.PBD(C156,"Name","","USD","","")</f>
        <v>#LIMITREACHED</v>
      </c>
      <c r="C156" t="s">
        <v>628</v>
      </c>
      <c r="D156" t="str" cm="1">
        <f t="array" ref="D156">_xll.PBD(C156,"HQ Country","","USD","","")</f>
        <v>#LIMITREACHED</v>
      </c>
      <c r="E156" t="str" cm="1">
        <f t="array" ref="E156">_xll.PBD(C156,"Website","","USD","","")</f>
        <v>#LIMITREACHED</v>
      </c>
      <c r="F156" t="str">
        <f t="shared" si="2"/>
        <v>#LIMITREACHED</v>
      </c>
      <c r="I156" s="12" t="str" cm="1">
        <f t="array" ref="I156">_xll.PBD(C156,"Employees Count","","USD","","")</f>
        <v>#LIMITREACHED</v>
      </c>
      <c r="J156" s="12" t="str" cm="1">
        <f t="array" ref="J156">_xll.PBF(C156,"Business Revenue","TTM","07-Jul-2025","","USD","","")</f>
        <v>#NOTAUTH</v>
      </c>
      <c r="K156" s="12" t="str" cm="1">
        <f t="array" ref="K156">_xll.PBF(C156,"EBITDA","TTM","07-Jul-2025","","USD","","")</f>
        <v>#NOTAUTH</v>
      </c>
      <c r="L156" s="13"/>
    </row>
    <row r="157" spans="2:12" ht="15" customHeight="1" x14ac:dyDescent="0.2">
      <c r="B157" t="str" cm="1">
        <f t="array" ref="B157">_xll.PBD(C157,"Name","","USD","","")</f>
        <v>#LIMITREACHED</v>
      </c>
      <c r="C157" t="s">
        <v>629</v>
      </c>
      <c r="D157" t="str" cm="1">
        <f t="array" ref="D157">_xll.PBD(C157,"HQ Country","","USD","","")</f>
        <v>#LIMITREACHED</v>
      </c>
      <c r="E157" t="str" cm="1">
        <f t="array" ref="E157">_xll.PBD(C157,"Website","","USD","","")</f>
        <v>#LIMITREACHED</v>
      </c>
      <c r="F157" t="str">
        <f t="shared" si="2"/>
        <v>#LIMITREACHED</v>
      </c>
      <c r="I157" s="12" t="str" cm="1">
        <f t="array" ref="I157">_xll.PBD(C157,"Employees Count","","USD","","")</f>
        <v>#LIMITREACHED</v>
      </c>
      <c r="J157" s="12" t="str" cm="1">
        <f t="array" ref="J157">_xll.PBF(C157,"Business Revenue","TTM","07-Jul-2025","","USD","","")</f>
        <v>#NOTAUTH</v>
      </c>
      <c r="K157" s="12" t="str" cm="1">
        <f t="array" ref="K157">_xll.PBF(C157,"EBITDA","TTM","07-Jul-2025","","USD","","")</f>
        <v>#NOTAUTH</v>
      </c>
      <c r="L157" s="13"/>
    </row>
    <row r="158" spans="2:12" ht="15" customHeight="1" x14ac:dyDescent="0.2">
      <c r="B158" t="str" cm="1">
        <f t="array" ref="B158">_xll.PBD(C158,"Name","","USD","","")</f>
        <v>#LIMITREACHED</v>
      </c>
      <c r="C158" t="s">
        <v>630</v>
      </c>
      <c r="D158" t="str" cm="1">
        <f t="array" ref="D158">_xll.PBD(C158,"HQ Country","","USD","","")</f>
        <v>#LIMITREACHED</v>
      </c>
      <c r="E158" t="str" cm="1">
        <f t="array" ref="E158">_xll.PBD(C158,"Website","","USD","","")</f>
        <v>#LIMITREACHED</v>
      </c>
      <c r="F158" t="str">
        <f t="shared" si="2"/>
        <v>#LIMITREACHED</v>
      </c>
      <c r="I158" s="12" t="str" cm="1">
        <f t="array" ref="I158">_xll.PBD(C158,"Employees Count","","USD","","")</f>
        <v>#LIMITREACHED</v>
      </c>
      <c r="J158" s="12" t="str" cm="1">
        <f t="array" ref="J158">_xll.PBF(C158,"Business Revenue","TTM","07-Jul-2025","","USD","","")</f>
        <v>#NOTAUTH</v>
      </c>
      <c r="K158" s="12" t="str" cm="1">
        <f t="array" ref="K158">_xll.PBF(C158,"EBITDA","TTM","07-Jul-2025","","USD","","")</f>
        <v>#NOTAUTH</v>
      </c>
      <c r="L158" s="13"/>
    </row>
    <row r="159" spans="2:12" ht="15" customHeight="1" x14ac:dyDescent="0.2">
      <c r="B159" t="str" cm="1">
        <f t="array" ref="B159">_xll.PBD(C159,"Name","","USD","","")</f>
        <v>#LIMITREACHED</v>
      </c>
      <c r="C159" t="s">
        <v>631</v>
      </c>
      <c r="D159" t="str" cm="1">
        <f t="array" ref="D159">_xll.PBD(C159,"HQ Country","","USD","","")</f>
        <v>#LIMITREACHED</v>
      </c>
      <c r="E159" t="str" cm="1">
        <f t="array" ref="E159">_xll.PBD(C159,"Website","","USD","","")</f>
        <v>#LIMITREACHED</v>
      </c>
      <c r="F159" t="str">
        <f t="shared" si="2"/>
        <v>#LIMITREACHED</v>
      </c>
      <c r="I159" s="12" t="str" cm="1">
        <f t="array" ref="I159">_xll.PBD(C159,"Employees Count","","USD","","")</f>
        <v>#LIMITREACHED</v>
      </c>
      <c r="J159" s="12" t="str" cm="1">
        <f t="array" ref="J159">_xll.PBF(C159,"Business Revenue","TTM","07-Jul-2025","","USD","","")</f>
        <v>#NOTAUTH</v>
      </c>
      <c r="K159" s="12" t="str" cm="1">
        <f t="array" ref="K159">_xll.PBF(C159,"EBITDA","TTM","07-Jul-2025","","USD","","")</f>
        <v>#NOTAUTH</v>
      </c>
      <c r="L159" s="13"/>
    </row>
    <row r="160" spans="2:12" ht="15" customHeight="1" x14ac:dyDescent="0.2">
      <c r="B160" t="str" cm="1">
        <f t="array" ref="B160">_xll.PBD(C160,"Name","","USD","","")</f>
        <v>Auren Energia</v>
      </c>
      <c r="C160" t="s">
        <v>632</v>
      </c>
      <c r="D160" t="str" cm="1">
        <f t="array" ref="D160">_xll.PBD(C160,"HQ Country","","USD","","")</f>
        <v>Brazil</v>
      </c>
      <c r="E160" t="str" cm="1">
        <f t="array" ref="E160">_xll.PBD(C160,"Website","","USD","","")</f>
        <v>www.aurenenergia.com.br</v>
      </c>
      <c r="F160" t="str">
        <f t="shared" si="2"/>
        <v>aurenenergia</v>
      </c>
      <c r="I160" s="12" cm="1">
        <f t="array" ref="I160">_xll.PBD(C160,"Employees Count","","USD","","")</f>
        <v>1000</v>
      </c>
      <c r="J160" s="12" cm="1">
        <f t="array" ref="J160">_xll.PBF(C160,"Business Revenue","TTM","07-Jul-2025","","USD","","")</f>
        <v>1945720569.6822624</v>
      </c>
      <c r="K160" s="12" cm="1">
        <f t="array" ref="K160">_xll.PBF(C160,"EBITDA","TTM","07-Jul-2025","","USD","","")</f>
        <v>407060142.44663501</v>
      </c>
      <c r="L160" s="13"/>
    </row>
    <row r="161" spans="2:12" ht="15" customHeight="1" x14ac:dyDescent="0.2">
      <c r="B161" t="str" cm="1">
        <f t="array" ref="B161">_xll.PBD(C161,"Name","","USD","","")</f>
        <v>#LIMITREACHED</v>
      </c>
      <c r="C161" t="s">
        <v>633</v>
      </c>
      <c r="D161" t="str" cm="1">
        <f t="array" ref="D161">_xll.PBD(C161,"HQ Country","","USD","","")</f>
        <v>#LIMITREACHED</v>
      </c>
      <c r="E161" t="str" cm="1">
        <f t="array" ref="E161">_xll.PBD(C161,"Website","","USD","","")</f>
        <v>#LIMITREACHED</v>
      </c>
      <c r="F161" t="str">
        <f t="shared" si="2"/>
        <v>#LIMITREACHED</v>
      </c>
      <c r="I161" s="12" t="str" cm="1">
        <f t="array" ref="I161">_xll.PBD(C161,"Employees Count","","USD","","")</f>
        <v>#LIMITREACHED</v>
      </c>
      <c r="J161" s="12" t="str" cm="1">
        <f t="array" ref="J161">_xll.PBF(C161,"Business Revenue","TTM","07-Jul-2025","","USD","","")</f>
        <v>#NOTAUTH</v>
      </c>
      <c r="K161" s="12" t="str" cm="1">
        <f t="array" ref="K161">_xll.PBF(C161,"EBITDA","TTM","07-Jul-2025","","USD","","")</f>
        <v>#NOTAUTH</v>
      </c>
      <c r="L161" s="13"/>
    </row>
    <row r="162" spans="2:12" ht="15" customHeight="1" x14ac:dyDescent="0.2">
      <c r="B162" t="str" cm="1">
        <f t="array" ref="B162">_xll.PBD(C162,"Name","","USD","","")</f>
        <v>#LIMITREACHED</v>
      </c>
      <c r="C162" t="s">
        <v>634</v>
      </c>
      <c r="D162" t="str" cm="1">
        <f t="array" ref="D162">_xll.PBD(C162,"HQ Country","","USD","","")</f>
        <v>#LIMITREACHED</v>
      </c>
      <c r="E162" t="str" cm="1">
        <f t="array" ref="E162">_xll.PBD(C162,"Website","","USD","","")</f>
        <v>#LIMITREACHED</v>
      </c>
      <c r="F162" t="str">
        <f t="shared" si="2"/>
        <v>#LIMITREACHED</v>
      </c>
      <c r="I162" s="12" t="str" cm="1">
        <f t="array" ref="I162">_xll.PBD(C162,"Employees Count","","USD","","")</f>
        <v>#NOTAUTH</v>
      </c>
      <c r="J162" s="12" t="str" cm="1">
        <f t="array" ref="J162">_xll.PBF(C162,"Business Revenue","TTM","07-Jul-2025","","USD","","")</f>
        <v>#NOTAUTH</v>
      </c>
      <c r="K162" s="12" t="str" cm="1">
        <f t="array" ref="K162">_xll.PBF(C162,"EBITDA","TTM","07-Jul-2025","","USD","","")</f>
        <v>#NOTAUTH</v>
      </c>
      <c r="L162" s="13"/>
    </row>
    <row r="163" spans="2:12" ht="15" customHeight="1" x14ac:dyDescent="0.2">
      <c r="B163" t="str" cm="1">
        <f t="array" ref="B163">_xll.PBD(C163,"Name","","USD","","")</f>
        <v>Automob Participações</v>
      </c>
      <c r="C163" t="s">
        <v>635</v>
      </c>
      <c r="D163" t="str" cm="1">
        <f t="array" ref="D163">_xll.PBD(C163,"HQ Country","","USD","","")</f>
        <v>Brazil</v>
      </c>
      <c r="E163" t="str" cm="1">
        <f t="array" ref="E163">_xll.PBD(C163,"Website","","USD","","")</f>
        <v>#NOTAUTH</v>
      </c>
      <c r="F163" t="str">
        <f t="shared" si="2"/>
        <v>#NOTAUTH</v>
      </c>
      <c r="I163" s="12" t="str" cm="1">
        <f t="array" ref="I163">_xll.PBD(C163,"Employees Count","","USD","","")</f>
        <v>#NOTAUTH</v>
      </c>
      <c r="J163" s="12" cm="1">
        <f t="array" ref="J163">_xll.PBF(C163,"Business Revenue","TTM","07-Jul-2025","","USD","","")</f>
        <v>2713861150.9710369</v>
      </c>
      <c r="K163" s="12" cm="1">
        <f t="array" ref="K163">_xll.PBF(C163,"EBITDA","TTM","07-Jul-2025","","USD","","")</f>
        <v>75906539.372591004</v>
      </c>
      <c r="L163" s="13"/>
    </row>
    <row r="164" spans="2:12" ht="15" customHeight="1" x14ac:dyDescent="0.2">
      <c r="B164" t="str" cm="1">
        <f t="array" ref="B164">_xll.PBD(C164,"Name","","USD","","")</f>
        <v>#LIMITREACHED</v>
      </c>
      <c r="C164" t="s">
        <v>636</v>
      </c>
      <c r="D164" t="str" cm="1">
        <f t="array" ref="D164">_xll.PBD(C164,"HQ Country","","USD","","")</f>
        <v>#LIMITREACHED</v>
      </c>
      <c r="E164" t="str" cm="1">
        <f t="array" ref="E164">_xll.PBD(C164,"Website","","USD","","")</f>
        <v>#NOTAUTH</v>
      </c>
      <c r="F164" t="str">
        <f t="shared" si="2"/>
        <v>#NOTAUTH</v>
      </c>
      <c r="I164" s="12" t="str" cm="1">
        <f t="array" ref="I164">_xll.PBD(C164,"Employees Count","","USD","","")</f>
        <v>#LIMITREACHED</v>
      </c>
      <c r="J164" s="12" t="str" cm="1">
        <f t="array" ref="J164">_xll.PBF(C164,"Business Revenue","TTM","07-Jul-2025","","USD","","")</f>
        <v>#NOTAUTH</v>
      </c>
      <c r="K164" s="12" t="str" cm="1">
        <f t="array" ref="K164">_xll.PBF(C164,"EBITDA","TTM","07-Jul-2025","","USD","","")</f>
        <v>#NOTAUTH</v>
      </c>
      <c r="L164" s="13"/>
    </row>
    <row r="165" spans="2:12" ht="15" customHeight="1" x14ac:dyDescent="0.2">
      <c r="B165" t="str" cm="1">
        <f t="array" ref="B165">_xll.PBD(C165,"Name","","USD","","")</f>
        <v>#LIMITREACHED</v>
      </c>
      <c r="C165" t="s">
        <v>637</v>
      </c>
      <c r="D165" t="str" cm="1">
        <f t="array" ref="D165">_xll.PBD(C165,"HQ Country","","USD","","")</f>
        <v>#LIMITREACHED</v>
      </c>
      <c r="E165" t="str" cm="1">
        <f t="array" ref="E165">_xll.PBD(C165,"Website","","USD","","")</f>
        <v>#LIMITREACHED</v>
      </c>
      <c r="F165" t="str">
        <f t="shared" si="2"/>
        <v>#LIMITREACHED</v>
      </c>
      <c r="I165" s="12" t="str" cm="1">
        <f t="array" ref="I165">_xll.PBD(C165,"Employees Count","","USD","","")</f>
        <v>#LIMITREACHED</v>
      </c>
      <c r="J165" s="12" t="str" cm="1">
        <f t="array" ref="J165">_xll.PBF(C165,"Business Revenue","TTM","07-Jul-2025","","USD","","")</f>
        <v>#LIMITREACHED</v>
      </c>
      <c r="K165" s="12" t="str" cm="1">
        <f t="array" ref="K165">_xll.PBF(C165,"EBITDA","TTM","07-Jul-2025","","USD","","")</f>
        <v>#LIMITREACHED</v>
      </c>
      <c r="L165" s="13"/>
    </row>
    <row r="166" spans="2:12" ht="15" customHeight="1" x14ac:dyDescent="0.2">
      <c r="B166" t="str" cm="1">
        <f t="array" ref="B166">_xll.PBD(C166,"Name","","USD","","")</f>
        <v>Azzas 2154</v>
      </c>
      <c r="C166" t="s">
        <v>638</v>
      </c>
      <c r="D166" t="str" cm="1">
        <f t="array" ref="D166">_xll.PBD(C166,"HQ Country","","USD","","")</f>
        <v>Brazil</v>
      </c>
      <c r="E166" t="str" cm="1">
        <f t="array" ref="E166">_xll.PBD(C166,"Website","","USD","","")</f>
        <v>ri.azzas2154.com.br</v>
      </c>
      <c r="F166" t="s">
        <v>1851</v>
      </c>
      <c r="I166" s="12" cm="1">
        <f t="array" ref="I166">_xll.PBD(C166,"Employees Count","","USD","","")</f>
        <v>7776</v>
      </c>
      <c r="J166" s="12" cm="1">
        <f t="array" ref="J166">_xll.PBF(C166,"Business Revenue","TTM","07-Jul-2025","","USD","","")</f>
        <v>2036983776.161525</v>
      </c>
      <c r="K166" s="12" cm="1">
        <f t="array" ref="K166">_xll.PBF(C166,"EBITDA","TTM","07-Jul-2025","","USD","","")</f>
        <v>160772678.1081</v>
      </c>
      <c r="L166" s="13"/>
    </row>
    <row r="167" spans="2:12" ht="15" customHeight="1" x14ac:dyDescent="0.2">
      <c r="B167" t="str" cm="1">
        <f t="array" ref="B167">_xll.PBD(C167,"Name","","USD","","")</f>
        <v>#LIMITREACHED</v>
      </c>
      <c r="C167" t="s">
        <v>639</v>
      </c>
      <c r="D167" t="str" cm="1">
        <f t="array" ref="D167">_xll.PBD(C167,"HQ Country","","USD","","")</f>
        <v>#LIMITREACHED</v>
      </c>
      <c r="E167" t="str" cm="1">
        <f t="array" ref="E167">_xll.PBD(C167,"Website","","USD","","")</f>
        <v>#LIMITREACHED</v>
      </c>
      <c r="F167" t="str">
        <f t="shared" si="2"/>
        <v>#LIMITREACHED</v>
      </c>
      <c r="I167" s="12" t="str" cm="1">
        <f t="array" ref="I167">_xll.PBD(C167,"Employees Count","","USD","","")</f>
        <v>#LIMITREACHED</v>
      </c>
      <c r="J167" s="12" t="str" cm="1">
        <f t="array" ref="J167">_xll.PBF(C167,"Business Revenue","TTM","07-Jul-2025","","USD","","")</f>
        <v>#NOTAUTH</v>
      </c>
      <c r="K167" s="12" t="str" cm="1">
        <f t="array" ref="K167">_xll.PBF(C167,"EBITDA","TTM","07-Jul-2025","","USD","","")</f>
        <v>#NOTAUTH</v>
      </c>
      <c r="L167" s="13"/>
    </row>
    <row r="168" spans="2:12" ht="15" customHeight="1" x14ac:dyDescent="0.2">
      <c r="B168" t="str" cm="1">
        <f t="array" ref="B168">_xll.PBD(C168,"Name","","USD","","")</f>
        <v>#LIMITREACHED</v>
      </c>
      <c r="C168" t="s">
        <v>640</v>
      </c>
      <c r="D168" t="str" cm="1">
        <f t="array" ref="D168">_xll.PBD(C168,"HQ Country","","USD","","")</f>
        <v>#LIMITREACHED</v>
      </c>
      <c r="E168" t="str" cm="1">
        <f t="array" ref="E168">_xll.PBD(C168,"Website","","USD","","")</f>
        <v>#LIMITREACHED</v>
      </c>
      <c r="F168" t="str">
        <f t="shared" si="2"/>
        <v>#LIMITREACHED</v>
      </c>
      <c r="I168" s="12" t="str" cm="1">
        <f t="array" ref="I168">_xll.PBD(C168,"Employees Count","","USD","","")</f>
        <v>#LIMITREACHED</v>
      </c>
      <c r="J168" s="12" t="str" cm="1">
        <f t="array" ref="J168">_xll.PBF(C168,"Business Revenue","TTM","07-Jul-2025","","USD","","")</f>
        <v>#LIMITREACHED</v>
      </c>
      <c r="K168" s="12" t="str" cm="1">
        <f t="array" ref="K168">_xll.PBF(C168,"EBITDA","TTM","07-Jul-2025","","USD","","")</f>
        <v>#LIMITREACHED</v>
      </c>
      <c r="L168" s="13"/>
    </row>
    <row r="169" spans="2:12" ht="15" customHeight="1" x14ac:dyDescent="0.2">
      <c r="B169" t="str" cm="1">
        <f t="array" ref="B169">_xll.PBD(C169,"Name","","USD","","")</f>
        <v>B3(Brazil)</v>
      </c>
      <c r="C169" t="s">
        <v>641</v>
      </c>
      <c r="D169" t="str" cm="1">
        <f t="array" ref="D169">_xll.PBD(C169,"HQ Country","","USD","","")</f>
        <v>Brazil</v>
      </c>
      <c r="E169" t="str" cm="1">
        <f t="array" ref="E169">_xll.PBD(C169,"Website","","USD","","")</f>
        <v>www.b3.com.br</v>
      </c>
      <c r="F169" t="str">
        <f t="shared" si="2"/>
        <v>b3</v>
      </c>
      <c r="I169" s="12" cm="1">
        <f t="array" ref="I169">_xll.PBD(C169,"Employees Count","","USD","","")</f>
        <v>1923</v>
      </c>
      <c r="J169" s="12" cm="1">
        <f t="array" ref="J169">_xll.PBF(C169,"Business Revenue","TTM","07-Jul-2025","","USD","","")</f>
        <v>1850947150.8258719</v>
      </c>
      <c r="K169" s="12" cm="1">
        <f t="array" ref="K169">_xll.PBF(C169,"EBITDA","TTM","07-Jul-2025","","USD","","")</f>
        <v>1554242393.3760941</v>
      </c>
      <c r="L169" s="13"/>
    </row>
    <row r="170" spans="2:12" ht="15" customHeight="1" x14ac:dyDescent="0.2">
      <c r="B170" t="str" cm="1">
        <f t="array" ref="B170">_xll.PBD(C170,"Name","","USD","","")</f>
        <v>Banco ABC Brasil</v>
      </c>
      <c r="C170" t="s">
        <v>642</v>
      </c>
      <c r="D170" t="str" cm="1">
        <f t="array" ref="D170">_xll.PBD(C170,"HQ Country","","USD","","")</f>
        <v>Brazil</v>
      </c>
      <c r="E170" t="str" cm="1">
        <f t="array" ref="E170">_xll.PBD(C170,"Website","","USD","","")</f>
        <v>www.abcbrasil.com.br</v>
      </c>
      <c r="F170" t="str">
        <f t="shared" si="2"/>
        <v>abcbrasil</v>
      </c>
      <c r="I170" s="12" cm="1">
        <f t="array" ref="I170">_xll.PBD(C170,"Employees Count","","USD","","")</f>
        <v>1257</v>
      </c>
      <c r="J170" s="12" t="str" cm="1">
        <f t="array" ref="J170">_xll.PBF(C170,"Business Revenue","TTM","07-Jul-2025","","USD","","")</f>
        <v>#NOTAUTH</v>
      </c>
      <c r="K170" s="12" t="str" cm="1">
        <f t="array" ref="K170">_xll.PBF(C170,"EBITDA","TTM","07-Jul-2025","","USD","","")</f>
        <v>#NOTAUTH</v>
      </c>
      <c r="L170" s="13"/>
    </row>
    <row r="171" spans="2:12" ht="15" customHeight="1" x14ac:dyDescent="0.2">
      <c r="B171" t="str" cm="1">
        <f t="array" ref="B171">_xll.PBD(C171,"Name","","USD","","")</f>
        <v>Banco BMG</v>
      </c>
      <c r="C171" t="s">
        <v>643</v>
      </c>
      <c r="D171" t="str" cm="1">
        <f t="array" ref="D171">_xll.PBD(C171,"HQ Country","","USD","","")</f>
        <v>Brazil</v>
      </c>
      <c r="E171" t="str" cm="1">
        <f t="array" ref="E171">_xll.PBD(C171,"Website","","USD","","")</f>
        <v>www.bancobmg.com.br</v>
      </c>
      <c r="F171" t="str">
        <f t="shared" si="2"/>
        <v>bancobmg</v>
      </c>
      <c r="I171" s="12" t="str" cm="1">
        <f t="array" ref="I171">_xll.PBD(C171,"Employees Count","","USD","","")</f>
        <v>#NOTAUTH</v>
      </c>
      <c r="J171" s="12" t="str" cm="1">
        <f t="array" ref="J171">_xll.PBF(C171,"Business Revenue","TTM","07-Jul-2025","","USD","","")</f>
        <v>#NOTAUTH</v>
      </c>
      <c r="K171" s="12" t="str" cm="1">
        <f t="array" ref="K171">_xll.PBF(C171,"EBITDA","TTM","07-Jul-2025","","USD","","")</f>
        <v>#NOTAUTH</v>
      </c>
      <c r="L171" s="13"/>
    </row>
    <row r="172" spans="2:12" ht="15" customHeight="1" x14ac:dyDescent="0.2">
      <c r="B172" t="str" cm="1">
        <f t="array" ref="B172">_xll.PBD(C172,"Name","","USD","","")</f>
        <v>#LIMITREACHED</v>
      </c>
      <c r="C172" t="s">
        <v>644</v>
      </c>
      <c r="D172" t="str" cm="1">
        <f t="array" ref="D172">_xll.PBD(C172,"HQ Country","","USD","","")</f>
        <v>#LIMITREACHED</v>
      </c>
      <c r="E172" t="str" cm="1">
        <f t="array" ref="E172">_xll.PBD(C172,"Website","","USD","","")</f>
        <v>#LIMITREACHED</v>
      </c>
      <c r="F172" t="str">
        <f t="shared" si="2"/>
        <v>#LIMITREACHED</v>
      </c>
      <c r="I172" s="12" t="str" cm="1">
        <f t="array" ref="I172">_xll.PBD(C172,"Employees Count","","USD","","")</f>
        <v>#NOTAUTH</v>
      </c>
      <c r="J172" s="12" t="str" cm="1">
        <f t="array" ref="J172">_xll.PBF(C172,"Business Revenue","TTM","07-Jul-2025","","USD","","")</f>
        <v>#NOTAUTH</v>
      </c>
      <c r="K172" s="12" t="str" cm="1">
        <f t="array" ref="K172">_xll.PBF(C172,"EBITDA","TTM","07-Jul-2025","","USD","","")</f>
        <v>#NOTAUTH</v>
      </c>
      <c r="L172" s="13"/>
    </row>
    <row r="173" spans="2:12" ht="15" customHeight="1" x14ac:dyDescent="0.2">
      <c r="B173" t="str" cm="1">
        <f t="array" ref="B173">_xll.PBD(C173,"Name","","USD","","")</f>
        <v>#LIMITREACHED</v>
      </c>
      <c r="C173" t="s">
        <v>645</v>
      </c>
      <c r="D173" t="str" cm="1">
        <f t="array" ref="D173">_xll.PBD(C173,"HQ Country","","USD","","")</f>
        <v>#LIMITREACHED</v>
      </c>
      <c r="E173" t="str" cm="1">
        <f t="array" ref="E173">_xll.PBD(C173,"Website","","USD","","")</f>
        <v>#LIMITREACHED</v>
      </c>
      <c r="F173" t="str">
        <f t="shared" si="2"/>
        <v>#LIMITREACHED</v>
      </c>
      <c r="I173" s="12" t="str" cm="1">
        <f t="array" ref="I173">_xll.PBD(C173,"Employees Count","","USD","","")</f>
        <v>#LIMITREACHED</v>
      </c>
      <c r="J173" s="12" t="str" cm="1">
        <f t="array" ref="J173">_xll.PBF(C173,"Business Revenue","TTM","07-Jul-2025","","USD","","")</f>
        <v>#NOTAUTH</v>
      </c>
      <c r="K173" s="12" t="str" cm="1">
        <f t="array" ref="K173">_xll.PBF(C173,"EBITDA","TTM","07-Jul-2025","","USD","","")</f>
        <v>#NOTAUTH</v>
      </c>
      <c r="L173" s="13"/>
    </row>
    <row r="174" spans="2:12" ht="15" customHeight="1" x14ac:dyDescent="0.2">
      <c r="B174" t="str" cm="1">
        <f t="array" ref="B174">_xll.PBD(C174,"Name","","USD","","")</f>
        <v>#LIMITREACHED</v>
      </c>
      <c r="C174" t="s">
        <v>646</v>
      </c>
      <c r="D174" t="str" cm="1">
        <f t="array" ref="D174">_xll.PBD(C174,"HQ Country","","USD","","")</f>
        <v>#LIMITREACHED</v>
      </c>
      <c r="E174" t="str" cm="1">
        <f t="array" ref="E174">_xll.PBD(C174,"Website","","USD","","")</f>
        <v>#LIMITREACHED</v>
      </c>
      <c r="F174" t="str">
        <f t="shared" si="2"/>
        <v>#LIMITREACHED</v>
      </c>
      <c r="I174" s="12" t="str" cm="1">
        <f t="array" ref="I174">_xll.PBD(C174,"Employees Count","","USD","","")</f>
        <v>#LIMITREACHED</v>
      </c>
      <c r="J174" s="12" t="str" cm="1">
        <f t="array" ref="J174">_xll.PBF(C174,"Business Revenue","TTM","07-Jul-2025","","USD","","")</f>
        <v>#NOTAUTH</v>
      </c>
      <c r="K174" s="12" t="str" cm="1">
        <f t="array" ref="K174">_xll.PBF(C174,"EBITDA","TTM","07-Jul-2025","","USD","","")</f>
        <v>#NOTAUTH</v>
      </c>
      <c r="L174" s="13"/>
    </row>
    <row r="175" spans="2:12" ht="15" customHeight="1" x14ac:dyDescent="0.2">
      <c r="B175" t="str" cm="1">
        <f t="array" ref="B175">_xll.PBD(C175,"Name","","USD","","")</f>
        <v>Banco de Brasília</v>
      </c>
      <c r="C175" t="s">
        <v>647</v>
      </c>
      <c r="D175" t="str" cm="1">
        <f t="array" ref="D175">_xll.PBD(C175,"HQ Country","","USD","","")</f>
        <v>Brazil</v>
      </c>
      <c r="E175" t="str" cm="1">
        <f t="array" ref="E175">_xll.PBD(C175,"Website","","USD","","")</f>
        <v>novo.brb.com.br</v>
      </c>
      <c r="F175" t="str">
        <f t="shared" si="2"/>
        <v>novob</v>
      </c>
      <c r="I175" s="12" cm="1">
        <f t="array" ref="I175">_xll.PBD(C175,"Employees Count","","USD","","")</f>
        <v>4492</v>
      </c>
      <c r="J175" s="12" t="str" cm="1">
        <f t="array" ref="J175">_xll.PBF(C175,"Business Revenue","TTM","07-Jul-2025","","USD","","")</f>
        <v>#NOTAUTH</v>
      </c>
      <c r="K175" s="12" t="str" cm="1">
        <f t="array" ref="K175">_xll.PBF(C175,"EBITDA","TTM","07-Jul-2025","","USD","","")</f>
        <v>#NOTAUTH</v>
      </c>
      <c r="L175" s="13"/>
    </row>
    <row r="176" spans="2:12" ht="15" customHeight="1" x14ac:dyDescent="0.2">
      <c r="B176" t="str" cm="1">
        <f t="array" ref="B176">_xll.PBD(C176,"Name","","USD","","")</f>
        <v>Banco do Brasil</v>
      </c>
      <c r="C176" t="s">
        <v>648</v>
      </c>
      <c r="D176" t="str" cm="1">
        <f t="array" ref="D176">_xll.PBD(C176,"HQ Country","","USD","","")</f>
        <v>Brazil</v>
      </c>
      <c r="E176" t="str" cm="1">
        <f t="array" ref="E176">_xll.PBD(C176,"Website","","USD","","")</f>
        <v>www.bb.com.br</v>
      </c>
      <c r="F176" t="str">
        <f t="shared" si="2"/>
        <v>bb</v>
      </c>
      <c r="I176" s="12" cm="1">
        <f t="array" ref="I176">_xll.PBD(C176,"Employees Count","","USD","","")</f>
        <v>85031</v>
      </c>
      <c r="J176" s="12" t="str" cm="1">
        <f t="array" ref="J176">_xll.PBF(C176,"Business Revenue","TTM","07-Jul-2025","","USD","","")</f>
        <v>#NOTAUTH</v>
      </c>
      <c r="K176" s="12" t="str" cm="1">
        <f t="array" ref="K176">_xll.PBF(C176,"EBITDA","TTM","07-Jul-2025","","USD","","")</f>
        <v>#NOTAUTH</v>
      </c>
      <c r="L176" s="13"/>
    </row>
    <row r="177" spans="2:12" ht="15" customHeight="1" x14ac:dyDescent="0.2">
      <c r="B177" t="str" cm="1">
        <f t="array" ref="B177">_xll.PBD(C177,"Name","","USD","","")</f>
        <v>Banco do Estado do Espirito Santo</v>
      </c>
      <c r="C177" t="s">
        <v>649</v>
      </c>
      <c r="D177" t="str" cm="1">
        <f t="array" ref="D177">_xll.PBD(C177,"HQ Country","","USD","","")</f>
        <v>Brazil</v>
      </c>
      <c r="E177" t="str" cm="1">
        <f t="array" ref="E177">_xll.PBD(C177,"Website","","USD","","")</f>
        <v>www.banestes.com.br</v>
      </c>
      <c r="F177" t="str">
        <f t="shared" si="2"/>
        <v>banestes</v>
      </c>
      <c r="I177" s="12" cm="1">
        <f t="array" ref="I177">_xll.PBD(C177,"Employees Count","","USD","","")</f>
        <v>927</v>
      </c>
      <c r="J177" s="12" t="str" cm="1">
        <f t="array" ref="J177">_xll.PBF(C177,"Business Revenue","TTM","07-Jul-2025","","USD","","")</f>
        <v>#NOTAUTH</v>
      </c>
      <c r="K177" s="12" t="str" cm="1">
        <f t="array" ref="K177">_xll.PBF(C177,"EBITDA","TTM","07-Jul-2025","","USD","","")</f>
        <v>#NOTAUTH</v>
      </c>
      <c r="L177" s="13"/>
    </row>
    <row r="178" spans="2:12" ht="15" customHeight="1" x14ac:dyDescent="0.2">
      <c r="B178" t="str" cm="1">
        <f t="array" ref="B178">_xll.PBD(C178,"Name","","USD","","")</f>
        <v>Banco Do Nordeste</v>
      </c>
      <c r="C178" t="s">
        <v>650</v>
      </c>
      <c r="D178" t="str" cm="1">
        <f t="array" ref="D178">_xll.PBD(C178,"HQ Country","","USD","","")</f>
        <v>Brazil</v>
      </c>
      <c r="E178" t="str" cm="1">
        <f t="array" ref="E178">_xll.PBD(C178,"Website","","USD","","")</f>
        <v>www.bnb.gov.br</v>
      </c>
      <c r="F178" t="s">
        <v>1852</v>
      </c>
      <c r="I178" s="12" cm="1">
        <f t="array" ref="I178">_xll.PBD(C178,"Employees Count","","USD","","")</f>
        <v>7101</v>
      </c>
      <c r="J178" s="12" t="str" cm="1">
        <f t="array" ref="J178">_xll.PBF(C178,"Business Revenue","TTM","07-Jul-2025","","USD","","")</f>
        <v>#NOTAUTH</v>
      </c>
      <c r="K178" s="12" t="str" cm="1">
        <f t="array" ref="K178">_xll.PBF(C178,"EBITDA","TTM","07-Jul-2025","","USD","","")</f>
        <v>#NOTAUTH</v>
      </c>
      <c r="L178" s="13"/>
    </row>
    <row r="179" spans="2:12" ht="15" customHeight="1" x14ac:dyDescent="0.2">
      <c r="B179" t="str" cm="1">
        <f t="array" ref="B179">_xll.PBD(C179,"Name","","USD","","")</f>
        <v>Banco Inter</v>
      </c>
      <c r="C179" t="s">
        <v>651</v>
      </c>
      <c r="D179" t="str" cm="1">
        <f t="array" ref="D179">_xll.PBD(C179,"HQ Country","","USD","","")</f>
        <v>Brazil</v>
      </c>
      <c r="E179" t="str" cm="1">
        <f t="array" ref="E179">_xll.PBD(C179,"Website","","USD","","")</f>
        <v>inter.co</v>
      </c>
      <c r="F179" t="s">
        <v>1853</v>
      </c>
      <c r="I179" s="12" cm="1">
        <f t="array" ref="I179">_xll.PBD(C179,"Employees Count","","USD","","")</f>
        <v>4391</v>
      </c>
      <c r="J179" s="12" t="str" cm="1">
        <f t="array" ref="J179">_xll.PBF(C179,"Business Revenue","TTM","07-Jul-2025","","USD","","")</f>
        <v>#NOTAUTH</v>
      </c>
      <c r="K179" s="12" t="str" cm="1">
        <f t="array" ref="K179">_xll.PBF(C179,"EBITDA","TTM","07-Jul-2025","","USD","","")</f>
        <v>#NOTAUTH</v>
      </c>
      <c r="L179" s="13"/>
    </row>
    <row r="180" spans="2:12" ht="15" customHeight="1" x14ac:dyDescent="0.2">
      <c r="B180" t="str" cm="1">
        <f t="array" ref="B180">_xll.PBD(C180,"Name","","USD","","")</f>
        <v>#LIMITREACHED</v>
      </c>
      <c r="C180" t="s">
        <v>652</v>
      </c>
      <c r="D180" t="str" cm="1">
        <f t="array" ref="D180">_xll.PBD(C180,"HQ Country","","USD","","")</f>
        <v>#LIMITREACHED</v>
      </c>
      <c r="E180" t="str" cm="1">
        <f t="array" ref="E180">_xll.PBD(C180,"Website","","USD","","")</f>
        <v>#LIMITREACHED</v>
      </c>
      <c r="F180" t="str">
        <f t="shared" si="2"/>
        <v>#LIMITREACHED</v>
      </c>
      <c r="I180" s="12" t="str" cm="1">
        <f t="array" ref="I180">_xll.PBD(C180,"Employees Count","","USD","","")</f>
        <v>#LIMITREACHED</v>
      </c>
      <c r="J180" s="12" t="str" cm="1">
        <f t="array" ref="J180">_xll.PBF(C180,"Business Revenue","TTM","07-Jul-2025","","USD","","")</f>
        <v>#NOTAUTH</v>
      </c>
      <c r="K180" s="12" t="str" cm="1">
        <f t="array" ref="K180">_xll.PBF(C180,"EBITDA","TTM","07-Jul-2025","","USD","","")</f>
        <v>#NOTAUTH</v>
      </c>
      <c r="L180" s="13"/>
    </row>
    <row r="181" spans="2:12" ht="15" customHeight="1" x14ac:dyDescent="0.2">
      <c r="B181" t="str" cm="1">
        <f t="array" ref="B181">_xll.PBD(C181,"Name","","USD","","")</f>
        <v>Banco Santander Brasil</v>
      </c>
      <c r="C181" t="s">
        <v>653</v>
      </c>
      <c r="D181" t="str" cm="1">
        <f t="array" ref="D181">_xll.PBD(C181,"HQ Country","","USD","","")</f>
        <v>Brazil</v>
      </c>
      <c r="E181" t="str" cm="1">
        <f t="array" ref="E181">_xll.PBD(C181,"Website","","USD","","")</f>
        <v>www.santander.com.br</v>
      </c>
      <c r="F181" t="str">
        <f t="shared" si="2"/>
        <v>santander</v>
      </c>
      <c r="I181" s="12" cm="1">
        <f t="array" ref="I181">_xll.PBD(C181,"Employees Count","","USD","","")</f>
        <v>55303</v>
      </c>
      <c r="J181" s="12" t="str" cm="1">
        <f t="array" ref="J181">_xll.PBF(C181,"Business Revenue","TTM","07-Jul-2025","","USD","","")</f>
        <v>#NOTAUTH</v>
      </c>
      <c r="K181" s="12" t="str" cm="1">
        <f t="array" ref="K181">_xll.PBF(C181,"EBITDA","TTM","07-Jul-2025","","USD","","")</f>
        <v>#NOTAUTH</v>
      </c>
      <c r="L181" s="13"/>
    </row>
    <row r="182" spans="2:12" ht="15" customHeight="1" x14ac:dyDescent="0.2">
      <c r="B182" t="str" cm="1">
        <f t="array" ref="B182">_xll.PBD(C182,"Name","","USD","","")</f>
        <v>Bank Bradesco</v>
      </c>
      <c r="C182" t="s">
        <v>654</v>
      </c>
      <c r="D182" t="str" cm="1">
        <f t="array" ref="D182">_xll.PBD(C182,"HQ Country","","USD","","")</f>
        <v>Brazil</v>
      </c>
      <c r="E182" t="str" cm="1">
        <f t="array" ref="E182">_xll.PBD(C182,"Website","","USD","","")</f>
        <v>www.banco.bradesco</v>
      </c>
      <c r="F182" t="s">
        <v>1854</v>
      </c>
      <c r="I182" s="12" cm="1">
        <f t="array" ref="I182">_xll.PBD(C182,"Employees Count","","USD","","")</f>
        <v>83285</v>
      </c>
      <c r="J182" s="12" t="str" cm="1">
        <f t="array" ref="J182">_xll.PBF(C182,"Business Revenue","TTM","07-Jul-2025","","USD","","")</f>
        <v>#NOTAUTH</v>
      </c>
      <c r="K182" s="12" t="str" cm="1">
        <f t="array" ref="K182">_xll.PBF(C182,"EBITDA","TTM","07-Jul-2025","","USD","","")</f>
        <v>#NOTAUTH</v>
      </c>
      <c r="L182" s="13"/>
    </row>
    <row r="183" spans="2:12" ht="15" customHeight="1" x14ac:dyDescent="0.2">
      <c r="B183" t="str" cm="1">
        <f t="array" ref="B183">_xll.PBD(C183,"Name","","USD","","")</f>
        <v>Banpará-Banco do Estado do Pará</v>
      </c>
      <c r="C183" t="s">
        <v>655</v>
      </c>
      <c r="D183" t="str" cm="1">
        <f t="array" ref="D183">_xll.PBD(C183,"HQ Country","","USD","","")</f>
        <v>Brazil</v>
      </c>
      <c r="E183" t="str" cm="1">
        <f t="array" ref="E183">_xll.PBD(C183,"Website","","USD","","")</f>
        <v>www.banpara.b.br</v>
      </c>
      <c r="F183" t="s">
        <v>1855</v>
      </c>
      <c r="I183" s="12" cm="1">
        <f t="array" ref="I183">_xll.PBD(C183,"Employees Count","","USD","","")</f>
        <v>2441</v>
      </c>
      <c r="J183" s="12" t="str" cm="1">
        <f t="array" ref="J183">_xll.PBF(C183,"Business Revenue","TTM","07-Jul-2025","","USD","","")</f>
        <v>#NOTAUTH</v>
      </c>
      <c r="K183" s="12" t="str" cm="1">
        <f t="array" ref="K183">_xll.PBF(C183,"EBITDA","TTM","07-Jul-2025","","USD","","")</f>
        <v>#NOTAUTH</v>
      </c>
      <c r="L183" s="13"/>
    </row>
    <row r="184" spans="2:12" ht="15" customHeight="1" x14ac:dyDescent="0.2">
      <c r="B184" t="str" cm="1">
        <f t="array" ref="B184">_xll.PBD(C184,"Name","","USD","","")</f>
        <v>#LIMITREACHED</v>
      </c>
      <c r="C184" t="s">
        <v>656</v>
      </c>
      <c r="D184" t="str" cm="1">
        <f t="array" ref="D184">_xll.PBD(C184,"HQ Country","","USD","","")</f>
        <v>#LIMITREACHED</v>
      </c>
      <c r="E184" t="str" cm="1">
        <f t="array" ref="E184">_xll.PBD(C184,"Website","","USD","","")</f>
        <v>#NOTAUTH</v>
      </c>
      <c r="F184" t="str">
        <f t="shared" si="2"/>
        <v>#NOTAUTH</v>
      </c>
      <c r="I184" s="12" t="str" cm="1">
        <f t="array" ref="I184">_xll.PBD(C184,"Employees Count","","USD","","")</f>
        <v>#NOTAUTH</v>
      </c>
      <c r="J184" s="12" t="str" cm="1">
        <f t="array" ref="J184">_xll.PBF(C184,"Business Revenue","TTM","07-Jul-2025","","USD","","")</f>
        <v>#NOTAUTH</v>
      </c>
      <c r="K184" s="12" t="str" cm="1">
        <f t="array" ref="K184">_xll.PBF(C184,"EBITDA","TTM","07-Jul-2025","","USD","","")</f>
        <v>#NOTAUTH</v>
      </c>
      <c r="L184" s="13"/>
    </row>
    <row r="185" spans="2:12" ht="15" customHeight="1" x14ac:dyDescent="0.2">
      <c r="B185" t="str" cm="1">
        <f t="array" ref="B185">_xll.PBD(C185,"Name","","USD","","")</f>
        <v>#LIMITREACHED</v>
      </c>
      <c r="C185" t="s">
        <v>657</v>
      </c>
      <c r="D185" t="str" cm="1">
        <f t="array" ref="D185">_xll.PBD(C185,"HQ Country","","USD","","")</f>
        <v>#LIMITREACHED</v>
      </c>
      <c r="E185" t="str" cm="1">
        <f t="array" ref="E185">_xll.PBD(C185,"Website","","USD","","")</f>
        <v>#LIMITREACHED</v>
      </c>
      <c r="F185" t="str">
        <f t="shared" si="2"/>
        <v>#LIMITREACHED</v>
      </c>
      <c r="I185" s="12" t="str" cm="1">
        <f t="array" ref="I185">_xll.PBD(C185,"Employees Count","","USD","","")</f>
        <v>#LIMITREACHED</v>
      </c>
      <c r="J185" s="12" t="str" cm="1">
        <f t="array" ref="J185">_xll.PBF(C185,"Business Revenue","TTM","07-Jul-2025","","USD","","")</f>
        <v>#NOTAUTH</v>
      </c>
      <c r="K185" s="12" t="str" cm="1">
        <f t="array" ref="K185">_xll.PBF(C185,"EBITDA","TTM","07-Jul-2025","","USD","","")</f>
        <v>#NOTAUTH</v>
      </c>
      <c r="L185" s="13"/>
    </row>
    <row r="186" spans="2:12" ht="15" customHeight="1" x14ac:dyDescent="0.2">
      <c r="B186" t="str" cm="1">
        <f t="array" ref="B186">_xll.PBD(C186,"Name","","USD","","")</f>
        <v>#LIMITREACHED</v>
      </c>
      <c r="C186" t="s">
        <v>658</v>
      </c>
      <c r="D186" t="str" cm="1">
        <f t="array" ref="D186">_xll.PBD(C186,"HQ Country","","USD","","")</f>
        <v>#LIMITREACHED</v>
      </c>
      <c r="E186" t="str" cm="1">
        <f t="array" ref="E186">_xll.PBD(C186,"Website","","USD","","")</f>
        <v>#NOTAUTH</v>
      </c>
      <c r="F186" t="str">
        <f t="shared" si="2"/>
        <v>#NOTAUTH</v>
      </c>
      <c r="I186" s="12" t="str" cm="1">
        <f t="array" ref="I186">_xll.PBD(C186,"Employees Count","","USD","","")</f>
        <v>#NOTAUTH</v>
      </c>
      <c r="J186" s="12" t="str" cm="1">
        <f t="array" ref="J186">_xll.PBF(C186,"Business Revenue","TTM","07-Jul-2025","","USD","","")</f>
        <v>#NOTAUTH</v>
      </c>
      <c r="K186" s="12" t="str" cm="1">
        <f t="array" ref="K186">_xll.PBF(C186,"EBITDA","TTM","07-Jul-2025","","USD","","")</f>
        <v>#NOTAUTH</v>
      </c>
      <c r="L186" s="13"/>
    </row>
    <row r="187" spans="2:12" ht="15" customHeight="1" x14ac:dyDescent="0.2">
      <c r="B187" t="str" cm="1">
        <f t="array" ref="B187">_xll.PBD(C187,"Name","","USD","","")</f>
        <v>BB Seguridade Participacoes</v>
      </c>
      <c r="C187" t="s">
        <v>659</v>
      </c>
      <c r="D187" t="str" cm="1">
        <f t="array" ref="D187">_xll.PBD(C187,"HQ Country","","USD","","")</f>
        <v>Brazil</v>
      </c>
      <c r="E187" t="str" cm="1">
        <f t="array" ref="E187">_xll.PBD(C187,"Website","","USD","","")</f>
        <v>www.bbseguridaderi.com.br</v>
      </c>
      <c r="F187" t="str">
        <f t="shared" si="2"/>
        <v>bbseguridaderi</v>
      </c>
      <c r="I187" s="12" cm="1">
        <f t="array" ref="I187">_xll.PBD(C187,"Employees Count","","USD","","")</f>
        <v>190</v>
      </c>
      <c r="J187" s="12" t="str" cm="1">
        <f t="array" ref="J187">_xll.PBF(C187,"Business Revenue","TTM","07-Jul-2025","","USD","","")</f>
        <v>#NOTAUTH</v>
      </c>
      <c r="K187" s="12" cm="1">
        <f t="array" ref="K187">_xll.PBF(C187,"EBITDA","TTM","07-Jul-2025","","USD","","")</f>
        <v>1849898130.0282021</v>
      </c>
      <c r="L187" s="13"/>
    </row>
    <row r="188" spans="2:12" ht="15" customHeight="1" x14ac:dyDescent="0.2">
      <c r="B188" t="str" cm="1">
        <f t="array" ref="B188">_xll.PBD(C188,"Name","","USD","","")</f>
        <v>#LIMITREACHED</v>
      </c>
      <c r="C188" t="s">
        <v>660</v>
      </c>
      <c r="D188" t="str" cm="1">
        <f t="array" ref="D188">_xll.PBD(C188,"HQ Country","","USD","","")</f>
        <v>#LIMITREACHED</v>
      </c>
      <c r="E188" t="str" cm="1">
        <f t="array" ref="E188">_xll.PBD(C188,"Website","","USD","","")</f>
        <v>#NOTAUTH</v>
      </c>
      <c r="F188" t="str">
        <f t="shared" si="2"/>
        <v>#NOTAUTH</v>
      </c>
      <c r="I188" s="12" t="str" cm="1">
        <f t="array" ref="I188">_xll.PBD(C188,"Employees Count","","USD","","")</f>
        <v>#NOTAUTH</v>
      </c>
      <c r="J188" s="12" t="str" cm="1">
        <f t="array" ref="J188">_xll.PBF(C188,"Business Revenue","TTM","07-Jul-2025","","USD","","")</f>
        <v>#NOTAUTH</v>
      </c>
      <c r="K188" s="12" t="str" cm="1">
        <f t="array" ref="K188">_xll.PBF(C188,"EBITDA","TTM","07-Jul-2025","","USD","","")</f>
        <v>#NOTAUTH</v>
      </c>
      <c r="L188" s="13"/>
    </row>
    <row r="189" spans="2:12" ht="15" customHeight="1" x14ac:dyDescent="0.2">
      <c r="B189" t="str" cm="1">
        <f t="array" ref="B189">_xll.PBD(C189,"Name","","USD","","")</f>
        <v>#LIMITREACHED</v>
      </c>
      <c r="C189" t="s">
        <v>661</v>
      </c>
      <c r="D189" t="str" cm="1">
        <f t="array" ref="D189">_xll.PBD(C189,"HQ Country","","USD","","")</f>
        <v>#LIMITREACHED</v>
      </c>
      <c r="E189" t="str" cm="1">
        <f t="array" ref="E189">_xll.PBD(C189,"Website","","USD","","")</f>
        <v>#LIMITREACHED</v>
      </c>
      <c r="F189" t="str">
        <f t="shared" si="2"/>
        <v>#LIMITREACHED</v>
      </c>
      <c r="I189" s="12" t="str" cm="1">
        <f t="array" ref="I189">_xll.PBD(C189,"Employees Count","","USD","","")</f>
        <v>#LIMITREACHED</v>
      </c>
      <c r="J189" s="12" t="str" cm="1">
        <f t="array" ref="J189">_xll.PBF(C189,"Business Revenue","TTM","07-Jul-2025","","USD","","")</f>
        <v>#LIMITREACHED</v>
      </c>
      <c r="K189" s="12" t="str" cm="1">
        <f t="array" ref="K189">_xll.PBF(C189,"EBITDA","TTM","07-Jul-2025","","USD","","")</f>
        <v>#LIMITREACHED</v>
      </c>
      <c r="L189" s="13"/>
    </row>
    <row r="190" spans="2:12" ht="15" customHeight="1" x14ac:dyDescent="0.2">
      <c r="B190" t="str" cm="1">
        <f t="array" ref="B190">_xll.PBD(C190,"Name","","USD","","")</f>
        <v>BCO Amazonia</v>
      </c>
      <c r="C190" t="s">
        <v>662</v>
      </c>
      <c r="D190" t="str" cm="1">
        <f t="array" ref="D190">_xll.PBD(C190,"HQ Country","","USD","","")</f>
        <v>Brazil</v>
      </c>
      <c r="E190" t="str" cm="1">
        <f t="array" ref="E190">_xll.PBD(C190,"Website","","USD","","")</f>
        <v>www.bancoamazonia.com.br</v>
      </c>
      <c r="F190" t="str">
        <f t="shared" si="2"/>
        <v>bancoamazonia</v>
      </c>
      <c r="I190" s="12" cm="1">
        <f t="array" ref="I190">_xll.PBD(C190,"Employees Count","","USD","","")</f>
        <v>2865</v>
      </c>
      <c r="J190" s="12" t="str" cm="1">
        <f t="array" ref="J190">_xll.PBF(C190,"Business Revenue","TTM","07-Jul-2025","","USD","","")</f>
        <v>#NOTAUTH</v>
      </c>
      <c r="K190" s="12" t="str" cm="1">
        <f t="array" ref="K190">_xll.PBF(C190,"EBITDA","TTM","07-Jul-2025","","USD","","")</f>
        <v>#NOTAUTH</v>
      </c>
      <c r="L190" s="13"/>
    </row>
    <row r="191" spans="2:12" ht="15" customHeight="1" x14ac:dyDescent="0.2">
      <c r="B191" t="str" cm="1">
        <f t="array" ref="B191">_xll.PBD(C191,"Name","","USD","","")</f>
        <v>BCO Estado do Rio Grande do Sul</v>
      </c>
      <c r="C191" t="s">
        <v>663</v>
      </c>
      <c r="D191" t="str" cm="1">
        <f t="array" ref="D191">_xll.PBD(C191,"HQ Country","","USD","","")</f>
        <v>Brazil</v>
      </c>
      <c r="E191" t="str" cm="1">
        <f t="array" ref="E191">_xll.PBD(C191,"Website","","USD","","")</f>
        <v>www.banrisul.com.br</v>
      </c>
      <c r="F191" t="str">
        <f t="shared" si="2"/>
        <v>banrisul</v>
      </c>
      <c r="I191" s="12" cm="1">
        <f t="array" ref="I191">_xll.PBD(C191,"Employees Count","","USD","","")</f>
        <v>9364</v>
      </c>
      <c r="J191" s="12" t="str" cm="1">
        <f t="array" ref="J191">_xll.PBF(C191,"Business Revenue","TTM","07-Jul-2025","","USD","","")</f>
        <v>#NOTAUTH</v>
      </c>
      <c r="K191" s="12" t="str" cm="1">
        <f t="array" ref="K191">_xll.PBF(C191,"EBITDA","TTM","07-Jul-2025","","USD","","")</f>
        <v>#NOTAUTH</v>
      </c>
      <c r="L191" s="13"/>
    </row>
    <row r="192" spans="2:12" ht="15" customHeight="1" x14ac:dyDescent="0.2">
      <c r="B192" t="str" cm="1">
        <f t="array" ref="B192">_xll.PBD(C192,"Name","","USD","","")</f>
        <v>#LIMITREACHED</v>
      </c>
      <c r="C192" t="s">
        <v>664</v>
      </c>
      <c r="D192" t="str" cm="1">
        <f t="array" ref="D192">_xll.PBD(C192,"HQ Country","","USD","","")</f>
        <v>#LIMITREACHED</v>
      </c>
      <c r="E192" t="str" cm="1">
        <f t="array" ref="E192">_xll.PBD(C192,"Website","","USD","","")</f>
        <v>#LIMITREACHED</v>
      </c>
      <c r="F192" t="str">
        <f t="shared" si="2"/>
        <v>#LIMITREACHED</v>
      </c>
      <c r="I192" s="12" t="str" cm="1">
        <f t="array" ref="I192">_xll.PBD(C192,"Employees Count","","USD","","")</f>
        <v>#LIMITREACHED</v>
      </c>
      <c r="J192" s="12" t="str" cm="1">
        <f t="array" ref="J192">_xll.PBF(C192,"Business Revenue","TTM","07-Jul-2025","","USD","","")</f>
        <v>#NOTAUTH</v>
      </c>
      <c r="K192" s="12" t="str" cm="1">
        <f t="array" ref="K192">_xll.PBF(C192,"EBITDA","TTM","07-Jul-2025","","USD","","")</f>
        <v>#NOTAUTH</v>
      </c>
      <c r="L192" s="13"/>
    </row>
    <row r="193" spans="2:12" ht="15" customHeight="1" x14ac:dyDescent="0.2">
      <c r="B193" t="str" cm="1">
        <f t="array" ref="B193">_xll.PBD(C193,"Name","","USD","","")</f>
        <v>#LIMITREACHED</v>
      </c>
      <c r="C193" t="s">
        <v>665</v>
      </c>
      <c r="D193" t="str" cm="1">
        <f t="array" ref="D193">_xll.PBD(C193,"HQ Country","","USD","","")</f>
        <v>#LIMITREACHED</v>
      </c>
      <c r="E193" t="str" cm="1">
        <f t="array" ref="E193">_xll.PBD(C193,"Website","","USD","","")</f>
        <v>#LIMITREACHED</v>
      </c>
      <c r="F193" t="str">
        <f t="shared" si="2"/>
        <v>#LIMITREACHED</v>
      </c>
      <c r="I193" s="12" t="str" cm="1">
        <f t="array" ref="I193">_xll.PBD(C193,"Employees Count","","USD","","")</f>
        <v>#LIMITREACHED</v>
      </c>
      <c r="J193" s="12" t="str" cm="1">
        <f t="array" ref="J193">_xll.PBF(C193,"Business Revenue","TTM","07-Jul-2025","","USD","","")</f>
        <v>#NOTAUTH</v>
      </c>
      <c r="K193" s="12" t="str" cm="1">
        <f t="array" ref="K193">_xll.PBF(C193,"EBITDA","TTM","07-Jul-2025","","USD","","")</f>
        <v>#NOTAUTH</v>
      </c>
      <c r="L193" s="13"/>
    </row>
    <row r="194" spans="2:12" ht="15" customHeight="1" x14ac:dyDescent="0.2">
      <c r="B194" t="str" cm="1">
        <f t="array" ref="B194">_xll.PBD(C194,"Name","","USD","","")</f>
        <v>#LIMITREACHED</v>
      </c>
      <c r="C194" t="s">
        <v>666</v>
      </c>
      <c r="D194" t="str" cm="1">
        <f t="array" ref="D194">_xll.PBD(C194,"HQ Country","","USD","","")</f>
        <v>#LIMITREACHED</v>
      </c>
      <c r="E194" t="str" cm="1">
        <f t="array" ref="E194">_xll.PBD(C194,"Website","","USD","","")</f>
        <v>#LIMITREACHED</v>
      </c>
      <c r="F194" t="str">
        <f t="shared" si="2"/>
        <v>#LIMITREACHED</v>
      </c>
      <c r="I194" s="12" t="str" cm="1">
        <f t="array" ref="I194">_xll.PBD(C194,"Employees Count","","USD","","")</f>
        <v>#LIMITREACHED</v>
      </c>
      <c r="J194" s="12" t="str" cm="1">
        <f t="array" ref="J194">_xll.PBF(C194,"Business Revenue","TTM","07-Jul-2025","","USD","","")</f>
        <v>#NOTAUTH</v>
      </c>
      <c r="K194" s="12" t="str" cm="1">
        <f t="array" ref="K194">_xll.PBF(C194,"EBITDA","TTM","07-Jul-2025","","USD","","")</f>
        <v>#NOTAUTH</v>
      </c>
      <c r="L194" s="13"/>
    </row>
    <row r="195" spans="2:12" ht="15" customHeight="1" x14ac:dyDescent="0.2">
      <c r="B195" t="str" cm="1">
        <f t="array" ref="B195">_xll.PBD(C195,"Name","","USD","","")</f>
        <v>Bemobi</v>
      </c>
      <c r="C195" t="s">
        <v>667</v>
      </c>
      <c r="D195" t="str" cm="1">
        <f t="array" ref="D195">_xll.PBD(C195,"HQ Country","","USD","","")</f>
        <v>Brazil</v>
      </c>
      <c r="E195" t="str" cm="1">
        <f t="array" ref="E195">_xll.PBD(C195,"Website","","USD","","")</f>
        <v>bemobi.com</v>
      </c>
      <c r="F195" t="str">
        <f t="shared" ref="F195:F258" si="3">SUBSTITUTE(SUBSTITUTE(SUBSTITUTE(SUBSTITUTE(E195, "www.", ""), ".com.br", ""), ".com", ""), ".br", "")</f>
        <v>bemobi</v>
      </c>
      <c r="I195" s="12" cm="1">
        <f t="array" ref="I195">_xll.PBD(C195,"Employees Count","","USD","","")</f>
        <v>800</v>
      </c>
      <c r="J195" s="12" cm="1">
        <f t="array" ref="J195">_xll.PBF(C195,"Business Revenue","TTM","07-Jul-2025","","USD","","")</f>
        <v>295656627.16212302</v>
      </c>
      <c r="K195" s="12" cm="1">
        <f t="array" ref="K195">_xll.PBF(C195,"EBITDA","TTM","07-Jul-2025","","USD","","")</f>
        <v>41312184.411874004</v>
      </c>
      <c r="L195" s="13"/>
    </row>
    <row r="196" spans="2:12" ht="15" customHeight="1" x14ac:dyDescent="0.2">
      <c r="B196" t="str" cm="1">
        <f t="array" ref="B196">_xll.PBD(C196,"Name","","USD","","")</f>
        <v>#LIMITREACHED</v>
      </c>
      <c r="C196" t="s">
        <v>668</v>
      </c>
      <c r="D196" t="str" cm="1">
        <f t="array" ref="D196">_xll.PBD(C196,"HQ Country","","USD","","")</f>
        <v>#LIMITREACHED</v>
      </c>
      <c r="E196" t="str" cm="1">
        <f t="array" ref="E196">_xll.PBD(C196,"Website","","USD","","")</f>
        <v>#LIMITREACHED</v>
      </c>
      <c r="F196" t="str">
        <f t="shared" si="3"/>
        <v>#LIMITREACHED</v>
      </c>
      <c r="I196" s="12" t="str" cm="1">
        <f t="array" ref="I196">_xll.PBD(C196,"Employees Count","","USD","","")</f>
        <v>#LIMITREACHED</v>
      </c>
      <c r="J196" s="12" t="str" cm="1">
        <f t="array" ref="J196">_xll.PBF(C196,"Business Revenue","TTM","07-Jul-2025","","USD","","")</f>
        <v>#NOTAUTH</v>
      </c>
      <c r="K196" s="12" t="str" cm="1">
        <f t="array" ref="K196">_xll.PBF(C196,"EBITDA","TTM","07-Jul-2025","","USD","","")</f>
        <v>#NOTAUTH</v>
      </c>
      <c r="L196" s="13"/>
    </row>
    <row r="197" spans="2:12" ht="15" customHeight="1" x14ac:dyDescent="0.2">
      <c r="B197" t="str" cm="1">
        <f t="array" ref="B197">_xll.PBD(C197,"Name","","USD","","")</f>
        <v>#LIMITREACHED</v>
      </c>
      <c r="C197" t="s">
        <v>669</v>
      </c>
      <c r="D197" t="str" cm="1">
        <f t="array" ref="D197">_xll.PBD(C197,"HQ Country","","USD","","")</f>
        <v>#LIMITREACHED</v>
      </c>
      <c r="E197" t="str" cm="1">
        <f t="array" ref="E197">_xll.PBD(C197,"Website","","USD","","")</f>
        <v>#LIMITREACHED</v>
      </c>
      <c r="F197" t="str">
        <f t="shared" si="3"/>
        <v>#LIMITREACHED</v>
      </c>
      <c r="I197" s="12" t="str" cm="1">
        <f t="array" ref="I197">_xll.PBD(C197,"Employees Count","","USD","","")</f>
        <v>#NOTAUTH</v>
      </c>
      <c r="J197" s="12" t="str" cm="1">
        <f t="array" ref="J197">_xll.PBF(C197,"Business Revenue","TTM","07-Jul-2025","","USD","","")</f>
        <v>#NOTAUTH</v>
      </c>
      <c r="K197" s="12" t="str" cm="1">
        <f t="array" ref="K197">_xll.PBF(C197,"EBITDA","TTM","07-Jul-2025","","USD","","")</f>
        <v>#NOTAUTH</v>
      </c>
      <c r="L197" s="13"/>
    </row>
    <row r="198" spans="2:12" ht="15" customHeight="1" x14ac:dyDescent="0.2">
      <c r="B198" t="str" cm="1">
        <f t="array" ref="B198">_xll.PBD(C198,"Name","","USD","","")</f>
        <v>#LIMITREACHED</v>
      </c>
      <c r="C198" t="s">
        <v>670</v>
      </c>
      <c r="D198" t="str" cm="1">
        <f t="array" ref="D198">_xll.PBD(C198,"HQ Country","","USD","","")</f>
        <v>#LIMITREACHED</v>
      </c>
      <c r="E198" t="str" cm="1">
        <f t="array" ref="E198">_xll.PBD(C198,"Website","","USD","","")</f>
        <v>#LIMITREACHED</v>
      </c>
      <c r="F198" t="str">
        <f t="shared" si="3"/>
        <v>#LIMITREACHED</v>
      </c>
      <c r="I198" s="12" t="str" cm="1">
        <f t="array" ref="I198">_xll.PBD(C198,"Employees Count","","USD","","")</f>
        <v>#LIMITREACHED</v>
      </c>
      <c r="J198" s="12" t="str" cm="1">
        <f t="array" ref="J198">_xll.PBF(C198,"Business Revenue","TTM","07-Jul-2025","","USD","","")</f>
        <v>#NOTAUTH</v>
      </c>
      <c r="K198" s="12" t="str" cm="1">
        <f t="array" ref="K198">_xll.PBF(C198,"EBITDA","TTM","07-Jul-2025","","USD","","")</f>
        <v>#NOTAUTH</v>
      </c>
      <c r="L198" s="13"/>
    </row>
    <row r="199" spans="2:12" ht="15" customHeight="1" x14ac:dyDescent="0.2">
      <c r="B199" t="str" cm="1">
        <f t="array" ref="B199">_xll.PBD(C199,"Name","","USD","","")</f>
        <v>#LIMITREACHED</v>
      </c>
      <c r="C199" t="s">
        <v>413</v>
      </c>
      <c r="D199" t="str" cm="1">
        <f t="array" ref="D199">_xll.PBD(C199,"HQ Country","","USD","","")</f>
        <v>#LIMITREACHED</v>
      </c>
      <c r="E199" t="str" cm="1">
        <f t="array" ref="E199">_xll.PBD(C199,"Website","","USD","","")</f>
        <v>#LIMITREACHED</v>
      </c>
      <c r="F199" t="str">
        <f t="shared" si="3"/>
        <v>#LIMITREACHED</v>
      </c>
      <c r="I199" s="12" t="str" cm="1">
        <f t="array" ref="I199">_xll.PBD(C199,"Employees Count","","USD","","")</f>
        <v>#LIMITREACHED</v>
      </c>
      <c r="J199" s="12" t="str" cm="1">
        <f t="array" ref="J199">_xll.PBF(C199,"Business Revenue","TTM","07-Jul-2025","","USD","","")</f>
        <v>#NOTAUTH</v>
      </c>
      <c r="K199" s="12" t="str" cm="1">
        <f t="array" ref="K199">_xll.PBF(C199,"EBITDA","TTM","07-Jul-2025","","USD","","")</f>
        <v>#NOTAUTH</v>
      </c>
      <c r="L199" s="13"/>
    </row>
    <row r="200" spans="2:12" ht="15" customHeight="1" x14ac:dyDescent="0.2">
      <c r="B200" t="str" cm="1">
        <f t="array" ref="B200">_xll.PBD(C200,"Name","","USD","","")</f>
        <v>#LIMITREACHED</v>
      </c>
      <c r="C200" t="s">
        <v>671</v>
      </c>
      <c r="D200" t="str" cm="1">
        <f t="array" ref="D200">_xll.PBD(C200,"HQ Country","","USD","","")</f>
        <v>#LIMITREACHED</v>
      </c>
      <c r="E200" t="str" cm="1">
        <f t="array" ref="E200">_xll.PBD(C200,"Website","","USD","","")</f>
        <v>#LIMITREACHED</v>
      </c>
      <c r="F200" t="str">
        <f t="shared" si="3"/>
        <v>#LIMITREACHED</v>
      </c>
      <c r="I200" s="12" t="str" cm="1">
        <f t="array" ref="I200">_xll.PBD(C200,"Employees Count","","USD","","")</f>
        <v>#NOTAUTH</v>
      </c>
      <c r="J200" s="12" t="str" cm="1">
        <f t="array" ref="J200">_xll.PBF(C200,"Business Revenue","TTM","07-Jul-2025","","USD","","")</f>
        <v>#NOTAUTH</v>
      </c>
      <c r="K200" s="12" t="str" cm="1">
        <f t="array" ref="K200">_xll.PBF(C200,"EBITDA","TTM","07-Jul-2025","","USD","","")</f>
        <v>#NOTAUTH</v>
      </c>
      <c r="L200" s="13"/>
    </row>
    <row r="201" spans="2:12" ht="15" customHeight="1" x14ac:dyDescent="0.2">
      <c r="B201" t="str" cm="1">
        <f t="array" ref="B201">_xll.PBD(C201,"Name","","USD","","")</f>
        <v>Blau Farmaceutica</v>
      </c>
      <c r="C201" t="s">
        <v>414</v>
      </c>
      <c r="D201" t="str" cm="1">
        <f t="array" ref="D201">_xll.PBD(C201,"HQ Country","","USD","","")</f>
        <v>Brazil</v>
      </c>
      <c r="E201" t="str" cm="1">
        <f t="array" ref="E201">_xll.PBD(C201,"Website","","USD","","")</f>
        <v>www.blau.com</v>
      </c>
      <c r="F201" t="str">
        <f t="shared" si="3"/>
        <v>blau</v>
      </c>
      <c r="I201" s="12" cm="1">
        <f t="array" ref="I201">_xll.PBD(C201,"Employees Count","","USD","","")</f>
        <v>1554</v>
      </c>
      <c r="J201" s="12" cm="1">
        <f t="array" ref="J201">_xll.PBF(C201,"Business Revenue","TTM","07-Jul-2025","","USD","","")</f>
        <v>328921984.97645402</v>
      </c>
      <c r="K201" s="12" cm="1">
        <f t="array" ref="K201">_xll.PBF(C201,"EBITDA","TTM","07-Jul-2025","","USD","","")</f>
        <v>77857468.713452995</v>
      </c>
      <c r="L201" s="13"/>
    </row>
    <row r="202" spans="2:12" ht="15" customHeight="1" x14ac:dyDescent="0.2">
      <c r="B202" t="str" cm="1">
        <f t="array" ref="B202">_xll.PBD(C202,"Name","","USD","","")</f>
        <v>Boa Safra Sementes</v>
      </c>
      <c r="C202" t="s">
        <v>672</v>
      </c>
      <c r="D202" t="str" cm="1">
        <f t="array" ref="D202">_xll.PBD(C202,"HQ Country","","USD","","")</f>
        <v>Brazil</v>
      </c>
      <c r="E202" t="str" cm="1">
        <f t="array" ref="E202">_xll.PBD(C202,"Website","","USD","","")</f>
        <v>www.boasafrasementes.com.br</v>
      </c>
      <c r="F202" t="str">
        <f t="shared" si="3"/>
        <v>boasafrasementes</v>
      </c>
      <c r="I202" s="12" cm="1">
        <f t="array" ref="I202">_xll.PBD(C202,"Employees Count","","USD","","")</f>
        <v>561</v>
      </c>
      <c r="J202" s="12" cm="1">
        <f t="array" ref="J202">_xll.PBF(C202,"Business Revenue","TTM","07-Jul-2025","","USD","","")</f>
        <v>371453306.94733989</v>
      </c>
      <c r="K202" s="12" cm="1">
        <f t="array" ref="K202">_xll.PBF(C202,"EBITDA","TTM","07-Jul-2025","","USD","","")</f>
        <v>43008868.955871999</v>
      </c>
      <c r="L202" s="13"/>
    </row>
    <row r="203" spans="2:12" ht="15" customHeight="1" x14ac:dyDescent="0.2">
      <c r="B203" t="str" cm="1">
        <f t="array" ref="B203">_xll.PBD(C203,"Name","","USD","","")</f>
        <v>Bombril</v>
      </c>
      <c r="C203" t="s">
        <v>673</v>
      </c>
      <c r="D203" t="str" cm="1">
        <f t="array" ref="D203">_xll.PBD(C203,"HQ Country","","USD","","")</f>
        <v>Brazil</v>
      </c>
      <c r="E203" t="str" cm="1">
        <f t="array" ref="E203">_xll.PBD(C203,"Website","","USD","","")</f>
        <v>www.bombril.com.br</v>
      </c>
      <c r="F203" t="str">
        <f t="shared" si="3"/>
        <v>bombril</v>
      </c>
      <c r="I203" s="12" cm="1">
        <f t="array" ref="I203">_xll.PBD(C203,"Employees Count","","USD","","")</f>
        <v>2911</v>
      </c>
      <c r="J203" s="12" cm="1">
        <f t="array" ref="J203">_xll.PBF(C203,"Business Revenue","TTM","07-Jul-2025","","USD","","")</f>
        <v>435345332.19834602</v>
      </c>
      <c r="K203" s="12" cm="1">
        <f t="array" ref="K203">_xll.PBF(C203,"EBITDA","TTM","07-Jul-2025","","USD","","")</f>
        <v>49172195.273621999</v>
      </c>
      <c r="L203" s="13"/>
    </row>
    <row r="204" spans="2:12" ht="15" customHeight="1" x14ac:dyDescent="0.2">
      <c r="B204" t="str" cm="1">
        <f t="array" ref="B204">_xll.PBD(C204,"Name","","USD","","")</f>
        <v>#LIMITREACHED</v>
      </c>
      <c r="C204" t="s">
        <v>674</v>
      </c>
      <c r="D204" t="str" cm="1">
        <f t="array" ref="D204">_xll.PBD(C204,"HQ Country","","USD","","")</f>
        <v>#LIMITREACHED</v>
      </c>
      <c r="E204" t="str" cm="1">
        <f t="array" ref="E204">_xll.PBD(C204,"Website","","USD","","")</f>
        <v>#LIMITREACHED</v>
      </c>
      <c r="F204" t="str">
        <f t="shared" si="3"/>
        <v>#LIMITREACHED</v>
      </c>
      <c r="I204" s="12" t="str" cm="1">
        <f t="array" ref="I204">_xll.PBD(C204,"Employees Count","","USD","","")</f>
        <v>#NOTAUTH</v>
      </c>
      <c r="J204" s="12" t="str" cm="1">
        <f t="array" ref="J204">_xll.PBF(C204,"Business Revenue","TTM","07-Jul-2025","","USD","","")</f>
        <v>#NOTAUTH</v>
      </c>
      <c r="K204" s="12" t="str" cm="1">
        <f t="array" ref="K204">_xll.PBF(C204,"EBITDA","TTM","07-Jul-2025","","USD","","")</f>
        <v>#NOTAUTH</v>
      </c>
      <c r="L204" s="13"/>
    </row>
    <row r="205" spans="2:12" ht="15" customHeight="1" x14ac:dyDescent="0.2">
      <c r="B205" t="str" cm="1">
        <f t="array" ref="B205">_xll.PBD(C205,"Name","","USD","","")</f>
        <v>#LIMITREACHED</v>
      </c>
      <c r="C205" t="s">
        <v>675</v>
      </c>
      <c r="D205" t="str" cm="1">
        <f t="array" ref="D205">_xll.PBD(C205,"HQ Country","","USD","","")</f>
        <v>#LIMITREACHED</v>
      </c>
      <c r="E205" t="str" cm="1">
        <f t="array" ref="E205">_xll.PBD(C205,"Website","","USD","","")</f>
        <v>#LIMITREACHED</v>
      </c>
      <c r="F205" t="str">
        <f t="shared" si="3"/>
        <v>#LIMITREACHED</v>
      </c>
      <c r="I205" s="12" t="str" cm="1">
        <f t="array" ref="I205">_xll.PBD(C205,"Employees Count","","USD","","")</f>
        <v>#LIMITREACHED</v>
      </c>
      <c r="J205" s="12" t="str" cm="1">
        <f t="array" ref="J205">_xll.PBF(C205,"Business Revenue","TTM","07-Jul-2025","","USD","","")</f>
        <v>#NOTAUTH</v>
      </c>
      <c r="K205" s="12" t="str" cm="1">
        <f t="array" ref="K205">_xll.PBF(C205,"EBITDA","TTM","07-Jul-2025","","USD","","")</f>
        <v>#NOTAUTH</v>
      </c>
      <c r="L205" s="13"/>
    </row>
    <row r="206" spans="2:12" ht="15" customHeight="1" x14ac:dyDescent="0.2">
      <c r="B206" t="str" cm="1">
        <f t="array" ref="B206">_xll.PBD(C206,"Name","","USD","","")</f>
        <v>Bradespar</v>
      </c>
      <c r="C206" t="s">
        <v>676</v>
      </c>
      <c r="D206" t="str" cm="1">
        <f t="array" ref="D206">_xll.PBD(C206,"HQ Country","","USD","","")</f>
        <v>Brazil</v>
      </c>
      <c r="E206" t="str" cm="1">
        <f t="array" ref="E206">_xll.PBD(C206,"Website","","USD","","")</f>
        <v>bradespar.bradesco/inicio</v>
      </c>
      <c r="F206" t="s">
        <v>1856</v>
      </c>
      <c r="I206" s="12" t="str" cm="1">
        <f t="array" ref="I206">_xll.PBD(C206,"Employees Count","","USD","","")</f>
        <v>#NOTAUTH</v>
      </c>
      <c r="J206" s="12" t="str" cm="1">
        <f t="array" ref="J206">_xll.PBF(C206,"Business Revenue","TTM","07-Jul-2025","","USD","","")</f>
        <v>#NOTAUTH</v>
      </c>
      <c r="K206" s="12" t="str" cm="1">
        <f t="array" ref="K206">_xll.PBF(C206,"EBITDA","TTM","07-Jul-2025","","USD","","")</f>
        <v>#NOTAUTH</v>
      </c>
      <c r="L206" s="13"/>
    </row>
    <row r="207" spans="2:12" ht="15" customHeight="1" x14ac:dyDescent="0.2">
      <c r="B207" t="str" cm="1">
        <f t="array" ref="B207">_xll.PBD(C207,"Name","","USD","","")</f>
        <v>Brasil Kirin</v>
      </c>
      <c r="C207" t="s">
        <v>677</v>
      </c>
      <c r="D207" t="str" cm="1">
        <f t="array" ref="D207">_xll.PBD(C207,"HQ Country","","USD","","")</f>
        <v>Brazil</v>
      </c>
      <c r="E207" t="str" cm="1">
        <f t="array" ref="E207">_xll.PBD(C207,"Website","","USD","","")</f>
        <v>www.brasilkirin.com.br</v>
      </c>
      <c r="F207" t="str">
        <f t="shared" si="3"/>
        <v>brasilkirin</v>
      </c>
      <c r="I207" s="12" cm="1">
        <f t="array" ref="I207">_xll.PBD(C207,"Employees Count","","USD","","")</f>
        <v>10000</v>
      </c>
      <c r="J207" s="12" t="str" cm="1">
        <f t="array" ref="J207">_xll.PBF(C207,"Business Revenue","TTM","07-Jul-2025","","USD","","")</f>
        <v>#NOTAUTH</v>
      </c>
      <c r="K207" s="12" t="str" cm="1">
        <f t="array" ref="K207">_xll.PBF(C207,"EBITDA","TTM","07-Jul-2025","","USD","","")</f>
        <v>#NOTAUTH</v>
      </c>
      <c r="L207" s="13"/>
    </row>
    <row r="208" spans="2:12" ht="15" customHeight="1" x14ac:dyDescent="0.2">
      <c r="B208" t="str" cm="1">
        <f t="array" ref="B208">_xll.PBD(C208,"Name","","USD","","")</f>
        <v>#LIMITREACHED</v>
      </c>
      <c r="C208" t="s">
        <v>678</v>
      </c>
      <c r="D208" t="str" cm="1">
        <f t="array" ref="D208">_xll.PBD(C208,"HQ Country","","USD","","")</f>
        <v>#LIMITREACHED</v>
      </c>
      <c r="E208" t="str" cm="1">
        <f t="array" ref="E208">_xll.PBD(C208,"Website","","USD","","")</f>
        <v>#LIMITREACHED</v>
      </c>
      <c r="F208" t="str">
        <f t="shared" si="3"/>
        <v>#LIMITREACHED</v>
      </c>
      <c r="I208" s="12" t="str" cm="1">
        <f t="array" ref="I208">_xll.PBD(C208,"Employees Count","","USD","","")</f>
        <v>#LIMITREACHED</v>
      </c>
      <c r="J208" s="12" t="str" cm="1">
        <f t="array" ref="J208">_xll.PBF(C208,"Business Revenue","TTM","07-Jul-2025","","USD","","")</f>
        <v>#NOTAUTH</v>
      </c>
      <c r="K208" s="12" t="str" cm="1">
        <f t="array" ref="K208">_xll.PBF(C208,"EBITDA","TTM","07-Jul-2025","","USD","","")</f>
        <v>#NOTAUTH</v>
      </c>
      <c r="L208" s="13"/>
    </row>
    <row r="209" spans="2:12" ht="15" customHeight="1" x14ac:dyDescent="0.2">
      <c r="B209" t="str" cm="1">
        <f t="array" ref="B209">_xll.PBD(C209,"Name","","USD","","")</f>
        <v>BrasilAgro</v>
      </c>
      <c r="C209" t="s">
        <v>679</v>
      </c>
      <c r="D209" t="str" cm="1">
        <f t="array" ref="D209">_xll.PBD(C209,"HQ Country","","USD","","")</f>
        <v>Brazil</v>
      </c>
      <c r="E209" t="str" cm="1">
        <f t="array" ref="E209">_xll.PBD(C209,"Website","","USD","","")</f>
        <v>ri.brasil-agro.com</v>
      </c>
      <c r="F209" t="s">
        <v>1857</v>
      </c>
      <c r="I209" s="12" cm="1">
        <f t="array" ref="I209">_xll.PBD(C209,"Employees Count","","USD","","")</f>
        <v>429</v>
      </c>
      <c r="J209" s="12" cm="1">
        <f t="array" ref="J209">_xll.PBF(C209,"Business Revenue","TTM","07-Jul-2025","","USD","","")</f>
        <v>225912773.29733801</v>
      </c>
      <c r="K209" s="12" cm="1">
        <f t="array" ref="K209">_xll.PBF(C209,"EBITDA","TTM","07-Jul-2025","","USD","","")</f>
        <v>81864407.576947004</v>
      </c>
      <c r="L209" s="13"/>
    </row>
    <row r="210" spans="2:12" ht="15" customHeight="1" x14ac:dyDescent="0.2">
      <c r="B210" t="str" cm="1">
        <f t="array" ref="B210">_xll.PBD(C210,"Name","","USD","","")</f>
        <v>#LIMITREACHED</v>
      </c>
      <c r="C210" t="s">
        <v>680</v>
      </c>
      <c r="D210" t="str" cm="1">
        <f t="array" ref="D210">_xll.PBD(C210,"HQ Country","","USD","","")</f>
        <v>#LIMITREACHED</v>
      </c>
      <c r="E210" t="str" cm="1">
        <f t="array" ref="E210">_xll.PBD(C210,"Website","","USD","","")</f>
        <v>#LIMITREACHED</v>
      </c>
      <c r="F210" t="str">
        <f t="shared" si="3"/>
        <v>#LIMITREACHED</v>
      </c>
      <c r="I210" s="12" t="str" cm="1">
        <f t="array" ref="I210">_xll.PBD(C210,"Employees Count","","USD","","")</f>
        <v>#NOTAUTH</v>
      </c>
      <c r="J210" s="12" t="str" cm="1">
        <f t="array" ref="J210">_xll.PBF(C210,"Business Revenue","TTM","07-Jul-2025","","USD","","")</f>
        <v>#LIMITREACHED</v>
      </c>
      <c r="K210" s="12" t="str" cm="1">
        <f t="array" ref="K210">_xll.PBF(C210,"EBITDA","TTM","07-Jul-2025","","USD","","")</f>
        <v>#NOTAUTH</v>
      </c>
      <c r="L210" s="13"/>
    </row>
    <row r="211" spans="2:12" ht="15" customHeight="1" x14ac:dyDescent="0.2">
      <c r="B211" t="str" cm="1">
        <f t="array" ref="B211">_xll.PBD(C211,"Name","","USD","","")</f>
        <v>Braskem (Industrial Chemicals)</v>
      </c>
      <c r="C211" t="s">
        <v>681</v>
      </c>
      <c r="D211" t="str" cm="1">
        <f t="array" ref="D211">_xll.PBD(C211,"HQ Country","","USD","","")</f>
        <v>Brazil</v>
      </c>
      <c r="E211" t="str" cm="1">
        <f t="array" ref="E211">_xll.PBD(C211,"Website","","USD","","")</f>
        <v>www.braskem.com.br</v>
      </c>
      <c r="F211" t="str">
        <f t="shared" si="3"/>
        <v>braskem</v>
      </c>
      <c r="I211" s="12" cm="1">
        <f t="array" ref="I211">_xll.PBD(C211,"Employees Count","","USD","","")</f>
        <v>8576</v>
      </c>
      <c r="J211" s="12" cm="1">
        <f t="array" ref="J211">_xll.PBF(C211,"Business Revenue","TTM","07-Jul-2025","","USD","","")</f>
        <v>14061509340.856001</v>
      </c>
      <c r="K211" s="12" cm="1">
        <f t="array" ref="K211">_xll.PBF(C211,"EBITDA","TTM","07-Jul-2025","","USD","","")</f>
        <v>-983123056.55999994</v>
      </c>
      <c r="L211" s="13"/>
    </row>
    <row r="212" spans="2:12" ht="15" customHeight="1" x14ac:dyDescent="0.2">
      <c r="B212" t="str" cm="1">
        <f t="array" ref="B212">_xll.PBD(C212,"Name","","USD","","")</f>
        <v>Brastec Technologies</v>
      </c>
      <c r="C212" t="s">
        <v>682</v>
      </c>
      <c r="D212" t="str" cm="1">
        <f t="array" ref="D212">_xll.PBD(C212,"HQ Country","","USD","","")</f>
        <v>Brazil</v>
      </c>
      <c r="E212" t="str" cm="1">
        <f t="array" ref="E212">_xll.PBD(C212,"Website","","USD","","")</f>
        <v>www.brastec-group.com</v>
      </c>
      <c r="F212" t="str">
        <f t="shared" si="3"/>
        <v>brastec-group</v>
      </c>
      <c r="I212" s="12" cm="1">
        <f t="array" ref="I212">_xll.PBD(C212,"Employees Count","","USD","","")</f>
        <v>201</v>
      </c>
      <c r="J212" s="12" t="str" cm="1">
        <f t="array" ref="J212">_xll.PBF(C212,"Business Revenue","TTM","07-Jul-2025","","USD","","")</f>
        <v>#NOTAUTH</v>
      </c>
      <c r="K212" s="12" t="str" cm="1">
        <f t="array" ref="K212">_xll.PBF(C212,"EBITDA","TTM","07-Jul-2025","","USD","","")</f>
        <v>#NOTAUTH</v>
      </c>
      <c r="L212" s="13"/>
    </row>
    <row r="213" spans="2:12" ht="15" customHeight="1" x14ac:dyDescent="0.2">
      <c r="B213" t="str" cm="1">
        <f t="array" ref="B213">_xll.PBD(C213,"Name","","USD","","")</f>
        <v>Brasvending</v>
      </c>
      <c r="C213" t="s">
        <v>683</v>
      </c>
      <c r="D213" t="str" cm="1">
        <f t="array" ref="D213">_xll.PBD(C213,"HQ Country","","USD","","")</f>
        <v>Brazil</v>
      </c>
      <c r="E213" t="str" cm="1">
        <f t="array" ref="E213">_xll.PBD(C213,"Website","","USD","","")</f>
        <v>www.brasvending.com.br</v>
      </c>
      <c r="F213" t="str">
        <f t="shared" si="3"/>
        <v>brasvending</v>
      </c>
      <c r="I213" s="12" cm="1">
        <f t="array" ref="I213">_xll.PBD(C213,"Employees Count","","USD","","")</f>
        <v>1001</v>
      </c>
      <c r="J213" s="12" t="str" cm="1">
        <f t="array" ref="J213">_xll.PBF(C213,"Business Revenue","TTM","07-Jul-2025","","USD","","")</f>
        <v>#NOTAUTH</v>
      </c>
      <c r="K213" s="12" t="str" cm="1">
        <f t="array" ref="K213">_xll.PBF(C213,"EBITDA","TTM","07-Jul-2025","","USD","","")</f>
        <v>#NOTAUTH</v>
      </c>
      <c r="L213" s="13"/>
    </row>
    <row r="214" spans="2:12" ht="15" customHeight="1" x14ac:dyDescent="0.2">
      <c r="B214" t="str" cm="1">
        <f t="array" ref="B214">_xll.PBD(C214,"Name","","USD","","")</f>
        <v>Brava Energia</v>
      </c>
      <c r="C214" t="s">
        <v>684</v>
      </c>
      <c r="D214" t="str" cm="1">
        <f t="array" ref="D214">_xll.PBD(C214,"HQ Country","","USD","","")</f>
        <v>Brazil</v>
      </c>
      <c r="E214" t="str" cm="1">
        <f t="array" ref="E214">_xll.PBD(C214,"Website","","USD","","")</f>
        <v>ri.bravaenergia.com</v>
      </c>
      <c r="F214" t="s">
        <v>1858</v>
      </c>
      <c r="I214" s="12" t="str" cm="1">
        <f t="array" ref="I214">_xll.PBD(C214,"Employees Count","","USD","","")</f>
        <v>#NOTAUTH</v>
      </c>
      <c r="J214" s="12" cm="1">
        <f t="array" ref="J214">_xll.PBF(C214,"Business Revenue","TTM","07-Jul-2025","","USD","","")</f>
        <v>1623826667.8461912</v>
      </c>
      <c r="K214" s="12" cm="1">
        <f t="array" ref="K214">_xll.PBF(C214,"EBITDA","TTM","07-Jul-2025","","USD","","")</f>
        <v>699755467.604877</v>
      </c>
      <c r="L214" s="13"/>
    </row>
    <row r="215" spans="2:12" ht="15" customHeight="1" x14ac:dyDescent="0.2">
      <c r="B215" t="str" cm="1">
        <f t="array" ref="B215">_xll.PBD(C215,"Name","","USD","","")</f>
        <v>#LIMITREACHED</v>
      </c>
      <c r="C215" t="s">
        <v>685</v>
      </c>
      <c r="D215" t="str" cm="1">
        <f t="array" ref="D215">_xll.PBD(C215,"HQ Country","","USD","","")</f>
        <v>#LIMITREACHED</v>
      </c>
      <c r="E215" t="str" cm="1">
        <f t="array" ref="E215">_xll.PBD(C215,"Website","","USD","","")</f>
        <v>#LIMITREACHED</v>
      </c>
      <c r="F215" t="str">
        <f t="shared" si="3"/>
        <v>#LIMITREACHED</v>
      </c>
      <c r="I215" s="12" t="str" cm="1">
        <f t="array" ref="I215">_xll.PBD(C215,"Employees Count","","USD","","")</f>
        <v>#LIMITREACHED</v>
      </c>
      <c r="J215" s="12" t="str" cm="1">
        <f t="array" ref="J215">_xll.PBF(C215,"Business Revenue","TTM","07-Jul-2025","","USD","","")</f>
        <v>#NOTAUTH</v>
      </c>
      <c r="K215" s="12" t="str" cm="1">
        <f t="array" ref="K215">_xll.PBF(C215,"EBITDA","TTM","07-Jul-2025","","USD","","")</f>
        <v>#NOTAUTH</v>
      </c>
      <c r="L215" s="13"/>
    </row>
    <row r="216" spans="2:12" ht="15" customHeight="1" x14ac:dyDescent="0.2">
      <c r="B216" t="str" cm="1">
        <f t="array" ref="B216">_xll.PBD(C216,"Name","","USD","","")</f>
        <v>#LIMITREACHED</v>
      </c>
      <c r="C216" t="s">
        <v>686</v>
      </c>
      <c r="D216" t="str" cm="1">
        <f t="array" ref="D216">_xll.PBD(C216,"HQ Country","","USD","","")</f>
        <v>#LIMITREACHED</v>
      </c>
      <c r="E216" t="str" cm="1">
        <f t="array" ref="E216">_xll.PBD(C216,"Website","","USD","","")</f>
        <v>#NOTAUTH</v>
      </c>
      <c r="F216" t="str">
        <f t="shared" si="3"/>
        <v>#NOTAUTH</v>
      </c>
      <c r="I216" s="12" t="str" cm="1">
        <f t="array" ref="I216">_xll.PBD(C216,"Employees Count","","USD","","")</f>
        <v>#NOTAUTH</v>
      </c>
      <c r="J216" s="12" t="str" cm="1">
        <f t="array" ref="J216">_xll.PBF(C216,"Business Revenue","TTM","07-Jul-2025","","USD","","")</f>
        <v>#NOTAUTH</v>
      </c>
      <c r="K216" s="12" t="str" cm="1">
        <f t="array" ref="K216">_xll.PBF(C216,"EBITDA","TTM","07-Jul-2025","","USD","","")</f>
        <v>#NOTAUTH</v>
      </c>
      <c r="L216" s="13"/>
    </row>
    <row r="217" spans="2:12" ht="15" customHeight="1" x14ac:dyDescent="0.2">
      <c r="B217" t="str" cm="1">
        <f t="array" ref="B217">_xll.PBD(C217,"Name","","USD","","")</f>
        <v>BRF Global</v>
      </c>
      <c r="C217" t="s">
        <v>687</v>
      </c>
      <c r="D217" t="str" cm="1">
        <f t="array" ref="D217">_xll.PBD(C217,"HQ Country","","USD","","")</f>
        <v>Brazil</v>
      </c>
      <c r="E217" t="str" cm="1">
        <f t="array" ref="E217">_xll.PBD(C217,"Website","","USD","","")</f>
        <v>www.brf-global.com</v>
      </c>
      <c r="F217" t="s">
        <v>1859</v>
      </c>
      <c r="I217" s="12" cm="1">
        <f t="array" ref="I217">_xll.PBD(C217,"Employees Count","","USD","","")</f>
        <v>100747</v>
      </c>
      <c r="J217" s="12" cm="1">
        <f t="array" ref="J217">_xll.PBF(C217,"Business Revenue","TTM","07-Jul-2025","","USD","","")</f>
        <v>12935855169.539167</v>
      </c>
      <c r="K217" s="12" cm="1">
        <f t="array" ref="K217">_xll.PBF(C217,"EBITDA","TTM","07-Jul-2025","","USD","","")</f>
        <v>2015872455.23592</v>
      </c>
      <c r="L217" s="13"/>
    </row>
    <row r="218" spans="2:12" ht="15" customHeight="1" x14ac:dyDescent="0.2">
      <c r="B218" t="str" cm="1">
        <f t="array" ref="B218">_xll.PBD(C218,"Name","","USD","","")</f>
        <v>Brisanet Participacoes</v>
      </c>
      <c r="C218" t="s">
        <v>688</v>
      </c>
      <c r="D218" t="str" cm="1">
        <f t="array" ref="D218">_xll.PBD(C218,"HQ Country","","USD","","")</f>
        <v>Brazil</v>
      </c>
      <c r="E218" t="str" cm="1">
        <f t="array" ref="E218">_xll.PBD(C218,"Website","","USD","","")</f>
        <v>ri.brisanet.com.br</v>
      </c>
      <c r="F218" t="s">
        <v>1860</v>
      </c>
      <c r="I218" s="12" cm="1">
        <f t="array" ref="I218">_xll.PBD(C218,"Employees Count","","USD","","")</f>
        <v>8000</v>
      </c>
      <c r="J218" s="12" cm="1">
        <f t="array" ref="J218">_xll.PBF(C218,"Business Revenue","TTM","07-Jul-2025","","USD","","")</f>
        <v>296042363.87984401</v>
      </c>
      <c r="K218" s="12" cm="1">
        <f t="array" ref="K218">_xll.PBF(C218,"EBITDA","TTM","07-Jul-2025","","USD","","")</f>
        <v>123422508.096156</v>
      </c>
      <c r="L218" s="13"/>
    </row>
    <row r="219" spans="2:12" ht="15" customHeight="1" x14ac:dyDescent="0.2">
      <c r="B219" t="str" cm="1">
        <f t="array" ref="B219">_xll.PBD(C219,"Name","","USD","","")</f>
        <v>BRK Ambiental</v>
      </c>
      <c r="C219" t="s">
        <v>689</v>
      </c>
      <c r="D219" t="str" cm="1">
        <f t="array" ref="D219">_xll.PBD(C219,"HQ Country","","USD","","")</f>
        <v>Brazil</v>
      </c>
      <c r="E219" t="str" cm="1">
        <f t="array" ref="E219">_xll.PBD(C219,"Website","","USD","","")</f>
        <v>www.brkambiental.com.br</v>
      </c>
      <c r="F219" t="str">
        <f t="shared" si="3"/>
        <v>brkambiental</v>
      </c>
      <c r="I219" s="12" cm="1">
        <f t="array" ref="I219">_xll.PBD(C219,"Employees Count","","USD","","")</f>
        <v>6055</v>
      </c>
      <c r="J219" s="12" t="str" cm="1">
        <f t="array" ref="J219">_xll.PBF(C219,"Business Revenue","TTM","07-Jul-2025","","USD","","")</f>
        <v>#NOTAUTH</v>
      </c>
      <c r="K219" s="12" t="str" cm="1">
        <f t="array" ref="K219">_xll.PBF(C219,"EBITDA","TTM","07-Jul-2025","","USD","","")</f>
        <v>#NOTAUTH</v>
      </c>
      <c r="L219" s="13"/>
    </row>
    <row r="220" spans="2:12" ht="15" customHeight="1" x14ac:dyDescent="0.2">
      <c r="B220" t="str" cm="1">
        <f t="array" ref="B220">_xll.PBD(C220,"Name","","USD","","")</f>
        <v>#LIMITREACHED</v>
      </c>
      <c r="C220" t="s">
        <v>690</v>
      </c>
      <c r="D220" t="str" cm="1">
        <f t="array" ref="D220">_xll.PBD(C220,"HQ Country","","USD","","")</f>
        <v>#LIMITREACHED</v>
      </c>
      <c r="E220" t="str" cm="1">
        <f t="array" ref="E220">_xll.PBD(C220,"Website","","USD","","")</f>
        <v>#LIMITREACHED</v>
      </c>
      <c r="F220" t="str">
        <f t="shared" si="3"/>
        <v>#LIMITREACHED</v>
      </c>
      <c r="I220" s="12" t="str" cm="1">
        <f t="array" ref="I220">_xll.PBD(C220,"Employees Count","","USD","","")</f>
        <v>#NOTAUTH</v>
      </c>
      <c r="J220" s="12" t="str" cm="1">
        <f t="array" ref="J220">_xll.PBF(C220,"Business Revenue","TTM","07-Jul-2025","","USD","","")</f>
        <v>#NOTAUTH</v>
      </c>
      <c r="K220" s="12" t="str" cm="1">
        <f t="array" ref="K220">_xll.PBF(C220,"EBITDA","TTM","07-Jul-2025","","USD","","")</f>
        <v>#NOTAUTH</v>
      </c>
      <c r="L220" s="13"/>
    </row>
    <row r="221" spans="2:12" ht="15" customHeight="1" x14ac:dyDescent="0.2">
      <c r="B221" t="str" cm="1">
        <f t="array" ref="B221">_xll.PBD(C221,"Name","","USD","","")</f>
        <v>BTG Pactual</v>
      </c>
      <c r="C221" t="s">
        <v>691</v>
      </c>
      <c r="D221" t="str" cm="1">
        <f t="array" ref="D221">_xll.PBD(C221,"HQ Country","","USD","","")</f>
        <v>Brazil</v>
      </c>
      <c r="E221" t="str" cm="1">
        <f t="array" ref="E221">_xll.PBD(C221,"Website","","USD","","")</f>
        <v>www.btgpactual.com</v>
      </c>
      <c r="F221" t="str">
        <f t="shared" si="3"/>
        <v>btgpactual</v>
      </c>
      <c r="I221" s="12" cm="1">
        <f t="array" ref="I221">_xll.PBD(C221,"Employees Count","","USD","","")</f>
        <v>7583</v>
      </c>
      <c r="J221" s="12" t="str" cm="1">
        <f t="array" ref="J221">_xll.PBF(C221,"Business Revenue","TTM","07-Jul-2025","","USD","","")</f>
        <v>#NOTAUTH</v>
      </c>
      <c r="K221" s="12" t="str" cm="1">
        <f t="array" ref="K221">_xll.PBF(C221,"EBITDA","TTM","07-Jul-2025","","USD","","")</f>
        <v>#NOTAUTH</v>
      </c>
      <c r="L221" s="13"/>
    </row>
    <row r="222" spans="2:12" ht="15" customHeight="1" x14ac:dyDescent="0.2">
      <c r="B222" t="str" cm="1">
        <f t="array" ref="B222">_xll.PBD(C222,"Name","","USD","","")</f>
        <v>#LIMITREACHED</v>
      </c>
      <c r="C222" t="s">
        <v>692</v>
      </c>
      <c r="D222" t="str" cm="1">
        <f t="array" ref="D222">_xll.PBD(C222,"HQ Country","","USD","","")</f>
        <v>#LIMITREACHED</v>
      </c>
      <c r="E222" t="str" cm="1">
        <f t="array" ref="E222">_xll.PBD(C222,"Website","","USD","","")</f>
        <v>#LIMITREACHED</v>
      </c>
      <c r="F222" t="str">
        <f t="shared" si="3"/>
        <v>#LIMITREACHED</v>
      </c>
      <c r="I222" s="12" t="str" cm="1">
        <f t="array" ref="I222">_xll.PBD(C222,"Employees Count","","USD","","")</f>
        <v>#NOTAUTH</v>
      </c>
      <c r="J222" s="12" t="str" cm="1">
        <f t="array" ref="J222">_xll.PBF(C222,"Business Revenue","TTM","07-Jul-2025","","USD","","")</f>
        <v>#NOTAUTH</v>
      </c>
      <c r="K222" s="12" t="str" cm="1">
        <f t="array" ref="K222">_xll.PBF(C222,"EBITDA","TTM","07-Jul-2025","","USD","","")</f>
        <v>#NOTAUTH</v>
      </c>
      <c r="L222" s="13"/>
    </row>
    <row r="223" spans="2:12" ht="15" customHeight="1" x14ac:dyDescent="0.2">
      <c r="B223" t="str" cm="1">
        <f t="array" ref="B223">_xll.PBD(C223,"Name","","USD","","")</f>
        <v>#LIMITREACHED</v>
      </c>
      <c r="C223" t="s">
        <v>693</v>
      </c>
      <c r="D223" t="str" cm="1">
        <f t="array" ref="D223">_xll.PBD(C223,"HQ Country","","USD","","")</f>
        <v>#LIMITREACHED</v>
      </c>
      <c r="E223" t="str" cm="1">
        <f t="array" ref="E223">_xll.PBD(C223,"Website","","USD","","")</f>
        <v>#NOTAUTH</v>
      </c>
      <c r="F223" t="str">
        <f t="shared" si="3"/>
        <v>#NOTAUTH</v>
      </c>
      <c r="I223" s="12" t="str" cm="1">
        <f t="array" ref="I223">_xll.PBD(C223,"Employees Count","","USD","","")</f>
        <v>#NOTAUTH</v>
      </c>
      <c r="J223" s="12" t="str" cm="1">
        <f t="array" ref="J223">_xll.PBF(C223,"Business Revenue","TTM","07-Jul-2025","","USD","","")</f>
        <v>#NOTAUTH</v>
      </c>
      <c r="K223" s="12" t="str" cm="1">
        <f t="array" ref="K223">_xll.PBF(C223,"EBITDA","TTM","07-Jul-2025","","USD","","")</f>
        <v>#NOTAUTH</v>
      </c>
      <c r="L223" s="13"/>
    </row>
    <row r="224" spans="2:12" ht="15" customHeight="1" x14ac:dyDescent="0.2">
      <c r="B224" t="str" cm="1">
        <f t="array" ref="B224">_xll.PBD(C224,"Name","","USD","","")</f>
        <v>#LIMITREACHED</v>
      </c>
      <c r="C224" t="s">
        <v>694</v>
      </c>
      <c r="D224" t="str" cm="1">
        <f t="array" ref="D224">_xll.PBD(C224,"HQ Country","","USD","","")</f>
        <v>#LIMITREACHED</v>
      </c>
      <c r="E224" t="str" cm="1">
        <f t="array" ref="E224">_xll.PBD(C224,"Website","","USD","","")</f>
        <v>#LIMITREACHED</v>
      </c>
      <c r="F224" t="str">
        <f t="shared" si="3"/>
        <v>#LIMITREACHED</v>
      </c>
      <c r="I224" s="12" t="str" cm="1">
        <f t="array" ref="I224">_xll.PBD(C224,"Employees Count","","USD","","")</f>
        <v>#LIMITREACHED</v>
      </c>
      <c r="J224" s="12" t="str" cm="1">
        <f t="array" ref="J224">_xll.PBF(C224,"Business Revenue","TTM","07-Jul-2025","","USD","","")</f>
        <v>#NOTAUTH</v>
      </c>
      <c r="K224" s="12" t="str" cm="1">
        <f t="array" ref="K224">_xll.PBF(C224,"EBITDA","TTM","07-Jul-2025","","USD","","")</f>
        <v>#NOTAUTH</v>
      </c>
      <c r="L224" s="13"/>
    </row>
    <row r="225" spans="2:12" ht="15" customHeight="1" x14ac:dyDescent="0.2">
      <c r="B225" t="str" cm="1">
        <f t="array" ref="B225">_xll.PBD(C225,"Name","","USD","","")</f>
        <v>#LIMITREACHED</v>
      </c>
      <c r="C225" t="s">
        <v>695</v>
      </c>
      <c r="D225" t="str" cm="1">
        <f t="array" ref="D225">_xll.PBD(C225,"HQ Country","","USD","","")</f>
        <v>#LIMITREACHED</v>
      </c>
      <c r="E225" t="str" cm="1">
        <f t="array" ref="E225">_xll.PBD(C225,"Website","","USD","","")</f>
        <v>#LIMITREACHED</v>
      </c>
      <c r="F225" t="str">
        <f t="shared" si="3"/>
        <v>#LIMITREACHED</v>
      </c>
      <c r="I225" s="12" t="str" cm="1">
        <f t="array" ref="I225">_xll.PBD(C225,"Employees Count","","USD","","")</f>
        <v>#LIMITREACHED</v>
      </c>
      <c r="J225" s="12" t="str" cm="1">
        <f t="array" ref="J225">_xll.PBF(C225,"Business Revenue","TTM","07-Jul-2025","","USD","","")</f>
        <v>#NOTAUTH</v>
      </c>
      <c r="K225" s="12" t="str" cm="1">
        <f t="array" ref="K225">_xll.PBF(C225,"EBITDA","TTM","07-Jul-2025","","USD","","")</f>
        <v>#NOTAUTH</v>
      </c>
      <c r="L225" s="13"/>
    </row>
    <row r="226" spans="2:12" ht="15" customHeight="1" x14ac:dyDescent="0.2">
      <c r="B226" t="str" cm="1">
        <f t="array" ref="B226">_xll.PBD(C226,"Name","","USD","","")</f>
        <v>#LIMITREACHED</v>
      </c>
      <c r="C226" t="s">
        <v>696</v>
      </c>
      <c r="D226" t="str" cm="1">
        <f t="array" ref="D226">_xll.PBD(C226,"HQ Country","","USD","","")</f>
        <v>#LIMITREACHED</v>
      </c>
      <c r="E226" t="str" cm="1">
        <f t="array" ref="E226">_xll.PBD(C226,"Website","","USD","","")</f>
        <v>#NOTAUTH</v>
      </c>
      <c r="F226" t="str">
        <f t="shared" si="3"/>
        <v>#NOTAUTH</v>
      </c>
      <c r="I226" s="12" t="str" cm="1">
        <f t="array" ref="I226">_xll.PBD(C226,"Employees Count","","USD","","")</f>
        <v>#NOTAUTH</v>
      </c>
      <c r="J226" s="12" t="str" cm="1">
        <f t="array" ref="J226">_xll.PBF(C226,"Business Revenue","TTM","07-Jul-2025","","USD","","")</f>
        <v>#NOTAUTH</v>
      </c>
      <c r="K226" s="12" t="str" cm="1">
        <f t="array" ref="K226">_xll.PBF(C226,"EBITDA","TTM","07-Jul-2025","","USD","","")</f>
        <v>#NOTAUTH</v>
      </c>
      <c r="L226" s="13"/>
    </row>
    <row r="227" spans="2:12" ht="15" customHeight="1" x14ac:dyDescent="0.2">
      <c r="B227" t="str" cm="1">
        <f t="array" ref="B227">_xll.PBD(C227,"Name","","USD","","")</f>
        <v>#LIMITREACHED</v>
      </c>
      <c r="C227" t="s">
        <v>697</v>
      </c>
      <c r="D227" t="str" cm="1">
        <f t="array" ref="D227">_xll.PBD(C227,"HQ Country","","USD","","")</f>
        <v>#LIMITREACHED</v>
      </c>
      <c r="E227" t="str" cm="1">
        <f t="array" ref="E227">_xll.PBD(C227,"Website","","USD","","")</f>
        <v>#LIMITREACHED</v>
      </c>
      <c r="F227" t="str">
        <f t="shared" si="3"/>
        <v>#LIMITREACHED</v>
      </c>
      <c r="I227" s="12" t="str" cm="1">
        <f t="array" ref="I227">_xll.PBD(C227,"Employees Count","","USD","","")</f>
        <v>#LIMITREACHED</v>
      </c>
      <c r="J227" s="12" t="str" cm="1">
        <f t="array" ref="J227">_xll.PBF(C227,"Business Revenue","TTM","07-Jul-2025","","USD","","")</f>
        <v>#NOTAUTH</v>
      </c>
      <c r="K227" s="12" t="str" cm="1">
        <f t="array" ref="K227">_xll.PBF(C227,"EBITDA","TTM","07-Jul-2025","","USD","","")</f>
        <v>#NOTAUTH</v>
      </c>
      <c r="L227" s="13"/>
    </row>
    <row r="228" spans="2:12" ht="15" customHeight="1" x14ac:dyDescent="0.2">
      <c r="B228" t="str" cm="1">
        <f t="array" ref="B228">_xll.PBD(C228,"Name","","USD","","")</f>
        <v>Caixa Seguridade Participacoes</v>
      </c>
      <c r="C228" t="s">
        <v>698</v>
      </c>
      <c r="D228" t="str" cm="1">
        <f t="array" ref="D228">_xll.PBD(C228,"HQ Country","","USD","","")</f>
        <v>Brazil</v>
      </c>
      <c r="E228" t="str" cm="1">
        <f t="array" ref="E228">_xll.PBD(C228,"Website","","USD","","")</f>
        <v>www.caixaseguridade.com.br</v>
      </c>
      <c r="F228" t="str">
        <f t="shared" si="3"/>
        <v>caixaseguridade</v>
      </c>
      <c r="I228" s="12" cm="1">
        <f t="array" ref="I228">_xll.PBD(C228,"Employees Count","","USD","","")</f>
        <v>23309</v>
      </c>
      <c r="J228" s="12" t="str" cm="1">
        <f t="array" ref="J228">_xll.PBF(C228,"Business Revenue","TTM","07-Jul-2025","","USD","","")</f>
        <v>#NOTAUTH</v>
      </c>
      <c r="K228" s="12" cm="1">
        <f t="array" ref="K228">_xll.PBF(C228,"EBITDA","TTM","07-Jul-2025","","USD","","")</f>
        <v>809122564.58708704</v>
      </c>
      <c r="L228" s="13"/>
    </row>
    <row r="229" spans="2:12" ht="15" customHeight="1" x14ac:dyDescent="0.2">
      <c r="B229" t="str" cm="1">
        <f t="array" ref="B229">_xll.PBD(C229,"Name","","USD","","")</f>
        <v>#LIMITREACHED</v>
      </c>
      <c r="C229" t="s">
        <v>699</v>
      </c>
      <c r="D229" t="str" cm="1">
        <f t="array" ref="D229">_xll.PBD(C229,"HQ Country","","USD","","")</f>
        <v>#LIMITREACHED</v>
      </c>
      <c r="E229" t="str" cm="1">
        <f t="array" ref="E229">_xll.PBD(C229,"Website","","USD","","")</f>
        <v>#LIMITREACHED</v>
      </c>
      <c r="F229" t="str">
        <f t="shared" si="3"/>
        <v>#LIMITREACHED</v>
      </c>
      <c r="I229" s="12" t="str" cm="1">
        <f t="array" ref="I229">_xll.PBD(C229,"Employees Count","","USD","","")</f>
        <v>#LIMITREACHED</v>
      </c>
      <c r="J229" s="12" t="str" cm="1">
        <f t="array" ref="J229">_xll.PBF(C229,"Business Revenue","TTM","07-Jul-2025","","USD","","")</f>
        <v>#NOTAUTH</v>
      </c>
      <c r="K229" s="12" t="str" cm="1">
        <f t="array" ref="K229">_xll.PBF(C229,"EBITDA","TTM","07-Jul-2025","","USD","","")</f>
        <v>#NOTAUTH</v>
      </c>
      <c r="L229" s="13"/>
    </row>
    <row r="230" spans="2:12" ht="15" customHeight="1" x14ac:dyDescent="0.2">
      <c r="B230" t="str" cm="1">
        <f t="array" ref="B230">_xll.PBD(C230,"Name","","USD","","")</f>
        <v>#LIMITREACHED</v>
      </c>
      <c r="C230" t="s">
        <v>700</v>
      </c>
      <c r="D230" t="str" cm="1">
        <f t="array" ref="D230">_xll.PBD(C230,"HQ Country","","USD","","")</f>
        <v>#LIMITREACHED</v>
      </c>
      <c r="E230" t="str" cm="1">
        <f t="array" ref="E230">_xll.PBD(C230,"Website","","USD","","")</f>
        <v>#LIMITREACHED</v>
      </c>
      <c r="F230" t="str">
        <f t="shared" si="3"/>
        <v>#LIMITREACHED</v>
      </c>
      <c r="I230" s="12" t="str" cm="1">
        <f t="array" ref="I230">_xll.PBD(C230,"Employees Count","","USD","","")</f>
        <v>#NOTAUTH</v>
      </c>
      <c r="J230" s="12" t="str" cm="1">
        <f t="array" ref="J230">_xll.PBF(C230,"Business Revenue","TTM","07-Jul-2025","","USD","","")</f>
        <v>#NOTAUTH</v>
      </c>
      <c r="K230" s="12" t="str" cm="1">
        <f t="array" ref="K230">_xll.PBF(C230,"EBITDA","TTM","07-Jul-2025","","USD","","")</f>
        <v>#NOTAUTH</v>
      </c>
      <c r="L230" s="13"/>
    </row>
    <row r="231" spans="2:12" ht="15" customHeight="1" x14ac:dyDescent="0.2">
      <c r="B231" t="str" cm="1">
        <f t="array" ref="B231">_xll.PBD(C231,"Name","","USD","","")</f>
        <v>Camera Agroalimentos</v>
      </c>
      <c r="C231" t="s">
        <v>701</v>
      </c>
      <c r="D231" t="str" cm="1">
        <f t="array" ref="D231">_xll.PBD(C231,"HQ Country","","USD","","")</f>
        <v>Brazil</v>
      </c>
      <c r="E231" t="str" cm="1">
        <f t="array" ref="E231">_xll.PBD(C231,"Website","","USD","","")</f>
        <v>www.camera.ind.br</v>
      </c>
      <c r="F231" t="str">
        <f t="shared" si="3"/>
        <v>camera.ind</v>
      </c>
      <c r="I231" s="12" cm="1">
        <f t="array" ref="I231">_xll.PBD(C231,"Employees Count","","USD","","")</f>
        <v>135</v>
      </c>
      <c r="J231" s="12" t="str" cm="1">
        <f t="array" ref="J231">_xll.PBF(C231,"Business Revenue","TTM","07-Jul-2025","","USD","","")</f>
        <v>#NOTAUTH</v>
      </c>
      <c r="K231" s="12" t="str" cm="1">
        <f t="array" ref="K231">_xll.PBF(C231,"EBITDA","TTM","07-Jul-2025","","USD","","")</f>
        <v>#NOTAUTH</v>
      </c>
      <c r="L231" s="13"/>
    </row>
    <row r="232" spans="2:12" ht="15" customHeight="1" x14ac:dyDescent="0.2">
      <c r="B232" t="str" cm="1">
        <f t="array" ref="B232">_xll.PBD(C232,"Name","","USD","","")</f>
        <v>Camil Alimentos</v>
      </c>
      <c r="C232" t="s">
        <v>702</v>
      </c>
      <c r="D232" t="str" cm="1">
        <f t="array" ref="D232">_xll.PBD(C232,"HQ Country","","USD","","")</f>
        <v>Brazil</v>
      </c>
      <c r="E232" t="str" cm="1">
        <f t="array" ref="E232">_xll.PBD(C232,"Website","","USD","","")</f>
        <v>www.camilalimentos.com.br</v>
      </c>
      <c r="F232" t="str">
        <f t="shared" si="3"/>
        <v>camilalimentos</v>
      </c>
      <c r="I232" s="12" cm="1">
        <f t="array" ref="I232">_xll.PBD(C232,"Employees Count","","USD","","")</f>
        <v>7000</v>
      </c>
      <c r="J232" s="12" cm="1">
        <f t="array" ref="J232">_xll.PBF(C232,"Business Revenue","TTM","07-Jul-2025","","USD","","")</f>
        <v>2546565313.0149322</v>
      </c>
      <c r="K232" s="12" cm="1">
        <f t="array" ref="K232">_xll.PBF(C232,"EBITDA","TTM","07-Jul-2025","","USD","","")</f>
        <v>190691049.409872</v>
      </c>
      <c r="L232" s="13"/>
    </row>
    <row r="233" spans="2:12" ht="15" customHeight="1" x14ac:dyDescent="0.2">
      <c r="B233" t="str" cm="1">
        <f t="array" ref="B233">_xll.PBD(C233,"Name","","USD","","")</f>
        <v>#LIMITREACHED</v>
      </c>
      <c r="C233" t="s">
        <v>703</v>
      </c>
      <c r="D233" t="str" cm="1">
        <f t="array" ref="D233">_xll.PBD(C233,"HQ Country","","USD","","")</f>
        <v>#LIMITREACHED</v>
      </c>
      <c r="E233" t="str" cm="1">
        <f t="array" ref="E233">_xll.PBD(C233,"Website","","USD","","")</f>
        <v>#LIMITREACHED</v>
      </c>
      <c r="F233" t="str">
        <f t="shared" si="3"/>
        <v>#LIMITREACHED</v>
      </c>
      <c r="I233" s="12" t="str" cm="1">
        <f t="array" ref="I233">_xll.PBD(C233,"Employees Count","","USD","","")</f>
        <v>#LIMITREACHED</v>
      </c>
      <c r="J233" s="12" t="str" cm="1">
        <f t="array" ref="J233">_xll.PBF(C233,"Business Revenue","TTM","07-Jul-2025","","USD","","")</f>
        <v>#NOTAUTH</v>
      </c>
      <c r="K233" s="12" t="str" cm="1">
        <f t="array" ref="K233">_xll.PBF(C233,"EBITDA","TTM","07-Jul-2025","","USD","","")</f>
        <v>#NOTAUTH</v>
      </c>
      <c r="L233" s="13"/>
    </row>
    <row r="234" spans="2:12" ht="15" customHeight="1" x14ac:dyDescent="0.2">
      <c r="B234" t="str" cm="1">
        <f t="array" ref="B234">_xll.PBD(C234,"Name","","USD","","")</f>
        <v>#LIMITREACHED</v>
      </c>
      <c r="C234" t="s">
        <v>704</v>
      </c>
      <c r="D234" t="str" cm="1">
        <f t="array" ref="D234">_xll.PBD(C234,"HQ Country","","USD","","")</f>
        <v>#LIMITREACHED</v>
      </c>
      <c r="E234" t="str" cm="1">
        <f t="array" ref="E234">_xll.PBD(C234,"Website","","USD","","")</f>
        <v>#LIMITREACHED</v>
      </c>
      <c r="F234" t="str">
        <f t="shared" si="3"/>
        <v>#LIMITREACHED</v>
      </c>
      <c r="I234" s="12" t="str" cm="1">
        <f t="array" ref="I234">_xll.PBD(C234,"Employees Count","","USD","","")</f>
        <v>#LIMITREACHED</v>
      </c>
      <c r="J234" s="12" t="str" cm="1">
        <f t="array" ref="J234">_xll.PBF(C234,"Business Revenue","TTM","07-Jul-2025","","USD","","")</f>
        <v>#NOTAUTH</v>
      </c>
      <c r="K234" s="12" t="str" cm="1">
        <f t="array" ref="K234">_xll.PBF(C234,"EBITDA","TTM","07-Jul-2025","","USD","","")</f>
        <v>#NOTAUTH</v>
      </c>
      <c r="L234" s="13"/>
    </row>
    <row r="235" spans="2:12" ht="15" customHeight="1" x14ac:dyDescent="0.2">
      <c r="B235" t="str" cm="1">
        <f t="array" ref="B235">_xll.PBD(C235,"Name","","USD","","")</f>
        <v>#LIMITREACHED</v>
      </c>
      <c r="C235" t="s">
        <v>705</v>
      </c>
      <c r="D235" t="str" cm="1">
        <f t="array" ref="D235">_xll.PBD(C235,"HQ Country","","USD","","")</f>
        <v>#LIMITREACHED</v>
      </c>
      <c r="E235" t="str" cm="1">
        <f t="array" ref="E235">_xll.PBD(C235,"Website","","USD","","")</f>
        <v>#NOTAUTH</v>
      </c>
      <c r="F235" t="str">
        <f t="shared" si="3"/>
        <v>#NOTAUTH</v>
      </c>
      <c r="I235" s="12" t="str" cm="1">
        <f t="array" ref="I235">_xll.PBD(C235,"Employees Count","","USD","","")</f>
        <v>#NOTAUTH</v>
      </c>
      <c r="J235" s="12" t="str" cm="1">
        <f t="array" ref="J235">_xll.PBF(C235,"Business Revenue","TTM","07-Jul-2025","","USD","","")</f>
        <v>#NOTAUTH</v>
      </c>
      <c r="K235" s="12" t="str" cm="1">
        <f t="array" ref="K235">_xll.PBF(C235,"EBITDA","TTM","07-Jul-2025","","USD","","")</f>
        <v>#NOTAUTH</v>
      </c>
      <c r="L235" s="13"/>
    </row>
    <row r="236" spans="2:12" ht="15" customHeight="1" x14ac:dyDescent="0.2">
      <c r="B236" t="str" cm="1">
        <f t="array" ref="B236">_xll.PBD(C236,"Name","","USD","","")</f>
        <v>#LIMITREACHED</v>
      </c>
      <c r="C236" t="s">
        <v>415</v>
      </c>
      <c r="D236" t="str" cm="1">
        <f t="array" ref="D236">_xll.PBD(C236,"HQ Country","","USD","","")</f>
        <v>#LIMITREACHED</v>
      </c>
      <c r="E236" t="str" cm="1">
        <f t="array" ref="E236">_xll.PBD(C236,"Website","","USD","","")</f>
        <v>#LIMITREACHED</v>
      </c>
      <c r="F236" t="str">
        <f t="shared" si="3"/>
        <v>#LIMITREACHED</v>
      </c>
      <c r="I236" s="12" t="str" cm="1">
        <f t="array" ref="I236">_xll.PBD(C236,"Employees Count","","USD","","")</f>
        <v>#LIMITREACHED</v>
      </c>
      <c r="J236" s="12" t="str" cm="1">
        <f t="array" ref="J236">_xll.PBF(C236,"Business Revenue","TTM","07-Jul-2025","","USD","","")</f>
        <v>#NOTAUTH</v>
      </c>
      <c r="K236" s="12" t="str" cm="1">
        <f t="array" ref="K236">_xll.PBF(C236,"EBITDA","TTM","07-Jul-2025","","USD","","")</f>
        <v>#NOTAUTH</v>
      </c>
      <c r="L236" s="13"/>
    </row>
    <row r="237" spans="2:12" ht="15" customHeight="1" x14ac:dyDescent="0.2">
      <c r="B237" t="str" cm="1">
        <f t="array" ref="B237">_xll.PBD(C237,"Name","","USD","","")</f>
        <v>#LIMITREACHED</v>
      </c>
      <c r="C237" t="s">
        <v>706</v>
      </c>
      <c r="D237" t="str" cm="1">
        <f t="array" ref="D237">_xll.PBD(C237,"HQ Country","","USD","","")</f>
        <v>#LIMITREACHED</v>
      </c>
      <c r="E237" t="str" cm="1">
        <f t="array" ref="E237">_xll.PBD(C237,"Website","","USD","","")</f>
        <v>#LIMITREACHED</v>
      </c>
      <c r="F237" t="str">
        <f t="shared" si="3"/>
        <v>#LIMITREACHED</v>
      </c>
      <c r="I237" s="12" t="str" cm="1">
        <f t="array" ref="I237">_xll.PBD(C237,"Employees Count","","USD","","")</f>
        <v>#LIMITREACHED</v>
      </c>
      <c r="J237" s="12" t="str" cm="1">
        <f t="array" ref="J237">_xll.PBF(C237,"Business Revenue","TTM","07-Jul-2025","","USD","","")</f>
        <v>#NOTAUTH</v>
      </c>
      <c r="K237" s="12" t="str" cm="1">
        <f t="array" ref="K237">_xll.PBF(C237,"EBITDA","TTM","07-Jul-2025","","USD","","")</f>
        <v>#NOTAUTH</v>
      </c>
      <c r="L237" s="13"/>
    </row>
    <row r="238" spans="2:12" ht="15" customHeight="1" x14ac:dyDescent="0.2">
      <c r="B238" t="str" cm="1">
        <f t="array" ref="B238">_xll.PBD(C238,"Name","","USD","","")</f>
        <v>#LIMITREACHED</v>
      </c>
      <c r="C238" t="s">
        <v>707</v>
      </c>
      <c r="D238" t="str" cm="1">
        <f t="array" ref="D238">_xll.PBD(C238,"HQ Country","","USD","","")</f>
        <v>#LIMITREACHED</v>
      </c>
      <c r="E238" t="str" cm="1">
        <f t="array" ref="E238">_xll.PBD(C238,"Website","","USD","","")</f>
        <v>#LIMITREACHED</v>
      </c>
      <c r="F238" t="str">
        <f t="shared" si="3"/>
        <v>#LIMITREACHED</v>
      </c>
      <c r="I238" s="12" t="str" cm="1">
        <f t="array" ref="I238">_xll.PBD(C238,"Employees Count","","USD","","")</f>
        <v>#LIMITREACHED</v>
      </c>
      <c r="J238" s="12" t="str" cm="1">
        <f t="array" ref="J238">_xll.PBF(C238,"Business Revenue","TTM","07-Jul-2025","","USD","","")</f>
        <v>#NOTAUTH</v>
      </c>
      <c r="K238" s="12" t="str" cm="1">
        <f t="array" ref="K238">_xll.PBF(C238,"EBITDA","TTM","07-Jul-2025","","USD","","")</f>
        <v>#NOTAUTH</v>
      </c>
      <c r="L238" s="13"/>
    </row>
    <row r="239" spans="2:12" ht="15" customHeight="1" x14ac:dyDescent="0.2">
      <c r="B239" t="str" cm="1">
        <f t="array" ref="B239">_xll.PBD(C239,"Name","","USD","","")</f>
        <v>#LIMITREACHED</v>
      </c>
      <c r="C239" t="s">
        <v>708</v>
      </c>
      <c r="D239" t="str" cm="1">
        <f t="array" ref="D239">_xll.PBD(C239,"HQ Country","","USD","","")</f>
        <v>#LIMITREACHED</v>
      </c>
      <c r="E239" t="str" cm="1">
        <f t="array" ref="E239">_xll.PBD(C239,"Website","","USD","","")</f>
        <v>#LIMITREACHED</v>
      </c>
      <c r="F239" t="str">
        <f t="shared" si="3"/>
        <v>#LIMITREACHED</v>
      </c>
      <c r="I239" s="12" t="str" cm="1">
        <f t="array" ref="I239">_xll.PBD(C239,"Employees Count","","USD","","")</f>
        <v>#LIMITREACHED</v>
      </c>
      <c r="J239" s="12" t="str" cm="1">
        <f t="array" ref="J239">_xll.PBF(C239,"Business Revenue","TTM","07-Jul-2025","","USD","","")</f>
        <v>#NOTAUTH</v>
      </c>
      <c r="K239" s="12" t="str" cm="1">
        <f t="array" ref="K239">_xll.PBF(C239,"EBITDA","TTM","07-Jul-2025","","USD","","")</f>
        <v>#NOTAUTH</v>
      </c>
      <c r="L239" s="13"/>
    </row>
    <row r="240" spans="2:12" ht="15" customHeight="1" x14ac:dyDescent="0.2">
      <c r="B240" t="str" cm="1">
        <f t="array" ref="B240">_xll.PBD(C240,"Name","","USD","","")</f>
        <v>#LIMITREACHED</v>
      </c>
      <c r="C240" t="s">
        <v>709</v>
      </c>
      <c r="D240" t="str" cm="1">
        <f t="array" ref="D240">_xll.PBD(C240,"HQ Country","","USD","","")</f>
        <v>#LIMITREACHED</v>
      </c>
      <c r="E240" t="str" cm="1">
        <f t="array" ref="E240">_xll.PBD(C240,"Website","","USD","","")</f>
        <v>#LIMITREACHED</v>
      </c>
      <c r="F240" t="str">
        <f t="shared" si="3"/>
        <v>#LIMITREACHED</v>
      </c>
      <c r="I240" s="12" t="str" cm="1">
        <f t="array" ref="I240">_xll.PBD(C240,"Employees Count","","USD","","")</f>
        <v>#LIMITREACHED</v>
      </c>
      <c r="J240" s="12" t="str" cm="1">
        <f t="array" ref="J240">_xll.PBF(C240,"Business Revenue","TTM","07-Jul-2025","","USD","","")</f>
        <v>#NOTAUTH</v>
      </c>
      <c r="K240" s="12" t="str" cm="1">
        <f t="array" ref="K240">_xll.PBF(C240,"EBITDA","TTM","07-Jul-2025","","USD","","")</f>
        <v>#NOTAUTH</v>
      </c>
      <c r="L240" s="13"/>
    </row>
    <row r="241" spans="2:12" ht="15" customHeight="1" x14ac:dyDescent="0.2">
      <c r="B241" t="str" cm="1">
        <f t="array" ref="B241">_xll.PBD(C241,"Name","","USD","","")</f>
        <v>Cea Modas</v>
      </c>
      <c r="C241" t="s">
        <v>710</v>
      </c>
      <c r="D241" t="str" cm="1">
        <f t="array" ref="D241">_xll.PBD(C241,"HQ Country","","USD","","")</f>
        <v>Brazil</v>
      </c>
      <c r="E241" t="str" cm="1">
        <f t="array" ref="E241">_xll.PBD(C241,"Website","","USD","","")</f>
        <v>www.cea.com.br</v>
      </c>
      <c r="F241" t="str">
        <f t="shared" si="3"/>
        <v>cea</v>
      </c>
      <c r="I241" s="12" cm="1">
        <f t="array" ref="I241">_xll.PBD(C241,"Employees Count","","USD","","")</f>
        <v>15000</v>
      </c>
      <c r="J241" s="12" cm="1">
        <f t="array" ref="J241">_xll.PBF(C241,"Business Revenue","TTM","07-Jul-2025","","USD","","")</f>
        <v>1658415679.7468181</v>
      </c>
      <c r="K241" s="12" cm="1">
        <f t="array" ref="K241">_xll.PBF(C241,"EBITDA","TTM","07-Jul-2025","","USD","","")</f>
        <v>295112525.54295802</v>
      </c>
      <c r="L241" s="13"/>
    </row>
    <row r="242" spans="2:12" ht="15" customHeight="1" x14ac:dyDescent="0.2">
      <c r="B242" t="str" cm="1">
        <f t="array" ref="B242">_xll.PBD(C242,"Name","","USD","","")</f>
        <v>#LIMITREACHED</v>
      </c>
      <c r="C242" t="s">
        <v>711</v>
      </c>
      <c r="D242" t="str" cm="1">
        <f t="array" ref="D242">_xll.PBD(C242,"HQ Country","","USD","","")</f>
        <v>#LIMITREACHED</v>
      </c>
      <c r="E242" t="str" cm="1">
        <f t="array" ref="E242">_xll.PBD(C242,"Website","","USD","","")</f>
        <v>#LIMITREACHED</v>
      </c>
      <c r="F242" t="str">
        <f t="shared" si="3"/>
        <v>#LIMITREACHED</v>
      </c>
      <c r="I242" s="12" t="str" cm="1">
        <f t="array" ref="I242">_xll.PBD(C242,"Employees Count","","USD","","")</f>
        <v>#NOTAUTH</v>
      </c>
      <c r="J242" s="12" t="str" cm="1">
        <f t="array" ref="J242">_xll.PBF(C242,"Business Revenue","TTM","07-Jul-2025","","USD","","")</f>
        <v>#NOTAUTH</v>
      </c>
      <c r="K242" s="12" t="str" cm="1">
        <f t="array" ref="K242">_xll.PBF(C242,"EBITDA","TTM","07-Jul-2025","","USD","","")</f>
        <v>#NOTAUTH</v>
      </c>
      <c r="L242" s="13"/>
    </row>
    <row r="243" spans="2:12" ht="15" customHeight="1" x14ac:dyDescent="0.2">
      <c r="B243" t="str" cm="1">
        <f t="array" ref="B243">_xll.PBD(C243,"Name","","USD","","")</f>
        <v>Celulose Irani</v>
      </c>
      <c r="C243" t="s">
        <v>712</v>
      </c>
      <c r="D243" t="str" cm="1">
        <f t="array" ref="D243">_xll.PBD(C243,"HQ Country","","USD","","")</f>
        <v>Brazil</v>
      </c>
      <c r="E243" t="str" cm="1">
        <f t="array" ref="E243">_xll.PBD(C243,"Website","","USD","","")</f>
        <v>www.irani.com.br</v>
      </c>
      <c r="F243" t="str">
        <f t="shared" si="3"/>
        <v>irani</v>
      </c>
      <c r="I243" s="12" cm="1">
        <f t="array" ref="I243">_xll.PBD(C243,"Employees Count","","USD","","")</f>
        <v>2348</v>
      </c>
      <c r="J243" s="12" cm="1">
        <f t="array" ref="J243">_xll.PBF(C243,"Business Revenue","TTM","07-Jul-2025","","USD","","")</f>
        <v>381648014.35258597</v>
      </c>
      <c r="K243" s="12" cm="1">
        <f t="array" ref="K243">_xll.PBF(C243,"EBITDA","TTM","07-Jul-2025","","USD","","")</f>
        <v>106374805.229807</v>
      </c>
      <c r="L243" s="13"/>
    </row>
    <row r="244" spans="2:12" ht="15" customHeight="1" x14ac:dyDescent="0.2">
      <c r="B244" t="str" cm="1">
        <f t="array" ref="B244">_xll.PBD(C244,"Name","","USD","","")</f>
        <v>#LIMITREACHED</v>
      </c>
      <c r="C244" t="s">
        <v>713</v>
      </c>
      <c r="D244" t="str" cm="1">
        <f t="array" ref="D244">_xll.PBD(C244,"HQ Country","","USD","","")</f>
        <v>#LIMITREACHED</v>
      </c>
      <c r="E244" t="str" cm="1">
        <f t="array" ref="E244">_xll.PBD(C244,"Website","","USD","","")</f>
        <v>#NOTAUTH</v>
      </c>
      <c r="F244" t="str">
        <f t="shared" si="3"/>
        <v>#NOTAUTH</v>
      </c>
      <c r="I244" s="12" t="str" cm="1">
        <f t="array" ref="I244">_xll.PBD(C244,"Employees Count","","USD","","")</f>
        <v>#LIMITREACHED</v>
      </c>
      <c r="J244" s="12" t="str" cm="1">
        <f t="array" ref="J244">_xll.PBF(C244,"Business Revenue","TTM","07-Jul-2025","","USD","","")</f>
        <v>#LIMITREACHED</v>
      </c>
      <c r="K244" s="12" t="str" cm="1">
        <f t="array" ref="K244">_xll.PBF(C244,"EBITDA","TTM","07-Jul-2025","","USD","","")</f>
        <v>#NOTAUTH</v>
      </c>
      <c r="L244" s="13"/>
    </row>
    <row r="245" spans="2:12" ht="15" customHeight="1" x14ac:dyDescent="0.2">
      <c r="B245" t="str" cm="1">
        <f t="array" ref="B245">_xll.PBD(C245,"Name","","USD","","")</f>
        <v>Centrais Elétricas de Santa Catarina</v>
      </c>
      <c r="C245" t="s">
        <v>714</v>
      </c>
      <c r="D245" t="str" cm="1">
        <f t="array" ref="D245">_xll.PBD(C245,"HQ Country","","USD","","")</f>
        <v>Brazil</v>
      </c>
      <c r="E245" t="str" cm="1">
        <f t="array" ref="E245">_xll.PBD(C245,"Website","","USD","","")</f>
        <v>www.celesc.com.br</v>
      </c>
      <c r="F245" t="str">
        <f t="shared" si="3"/>
        <v>celesc</v>
      </c>
      <c r="I245" s="12" cm="1">
        <f t="array" ref="I245">_xll.PBD(C245,"Employees Count","","USD","","")</f>
        <v>3761</v>
      </c>
      <c r="J245" s="12" cm="1">
        <f t="array" ref="J245">_xll.PBF(C245,"Business Revenue","TTM","07-Jul-2025","","USD","","")</f>
        <v>3065056216.2386651</v>
      </c>
      <c r="K245" s="12" cm="1">
        <f t="array" ref="K245">_xll.PBF(C245,"EBITDA","TTM","07-Jul-2025","","USD","","")</f>
        <v>261613854.10469699</v>
      </c>
      <c r="L245" s="13"/>
    </row>
    <row r="246" spans="2:12" ht="15" customHeight="1" x14ac:dyDescent="0.2">
      <c r="B246" t="str" cm="1">
        <f t="array" ref="B246">_xll.PBD(C246,"Name","","USD","","")</f>
        <v>#LIMITREACHED</v>
      </c>
      <c r="C246" t="s">
        <v>715</v>
      </c>
      <c r="D246" t="str" cm="1">
        <f t="array" ref="D246">_xll.PBD(C246,"HQ Country","","USD","","")</f>
        <v>#LIMITREACHED</v>
      </c>
      <c r="E246" t="str" cm="1">
        <f t="array" ref="E246">_xll.PBD(C246,"Website","","USD","","")</f>
        <v>#NOTAUTH</v>
      </c>
      <c r="F246" t="str">
        <f t="shared" si="3"/>
        <v>#NOTAUTH</v>
      </c>
      <c r="I246" s="12" t="str" cm="1">
        <f t="array" ref="I246">_xll.PBD(C246,"Employees Count","","USD","","")</f>
        <v>#NOTAUTH</v>
      </c>
      <c r="J246" s="12" t="str" cm="1">
        <f t="array" ref="J246">_xll.PBF(C246,"Business Revenue","TTM","07-Jul-2025","","USD","","")</f>
        <v>#NOTAUTH</v>
      </c>
      <c r="K246" s="12" t="str" cm="1">
        <f t="array" ref="K246">_xll.PBF(C246,"EBITDA","TTM","07-Jul-2025","","USD","","")</f>
        <v>#NOTAUTH</v>
      </c>
      <c r="L246" s="13"/>
    </row>
    <row r="247" spans="2:12" ht="15" customHeight="1" x14ac:dyDescent="0.2">
      <c r="B247" t="str" cm="1">
        <f t="array" ref="B247">_xll.PBD(C247,"Name","","USD","","")</f>
        <v>#LIMITREACHED</v>
      </c>
      <c r="C247" t="s">
        <v>716</v>
      </c>
      <c r="D247" t="str" cm="1">
        <f t="array" ref="D247">_xll.PBD(C247,"HQ Country","","USD","","")</f>
        <v>#LIMITREACHED</v>
      </c>
      <c r="E247" t="str" cm="1">
        <f t="array" ref="E247">_xll.PBD(C247,"Website","","USD","","")</f>
        <v>#LIMITREACHED</v>
      </c>
      <c r="F247" t="str">
        <f t="shared" si="3"/>
        <v>#LIMITREACHED</v>
      </c>
      <c r="I247" s="12" t="str" cm="1">
        <f t="array" ref="I247">_xll.PBD(C247,"Employees Count","","USD","","")</f>
        <v>#NOTAUTH</v>
      </c>
      <c r="J247" s="12" t="str" cm="1">
        <f t="array" ref="J247">_xll.PBF(C247,"Business Revenue","TTM","07-Jul-2025","","USD","","")</f>
        <v>#NOTAUTH</v>
      </c>
      <c r="K247" s="12" t="str" cm="1">
        <f t="array" ref="K247">_xll.PBF(C247,"EBITDA","TTM","07-Jul-2025","","USD","","")</f>
        <v>#NOTAUTH</v>
      </c>
      <c r="L247" s="13"/>
    </row>
    <row r="248" spans="2:12" ht="15" customHeight="1" x14ac:dyDescent="0.2">
      <c r="B248" t="str" cm="1">
        <f t="array" ref="B248">_xll.PBD(C248,"Name","","USD","","")</f>
        <v>#LIMITREACHED</v>
      </c>
      <c r="C248" t="s">
        <v>717</v>
      </c>
      <c r="D248" t="str" cm="1">
        <f t="array" ref="D248">_xll.PBD(C248,"HQ Country","","USD","","")</f>
        <v>#LIMITREACHED</v>
      </c>
      <c r="E248" t="str" cm="1">
        <f t="array" ref="E248">_xll.PBD(C248,"Website","","USD","","")</f>
        <v>#LIMITREACHED</v>
      </c>
      <c r="F248" t="str">
        <f t="shared" si="3"/>
        <v>#LIMITREACHED</v>
      </c>
      <c r="I248" s="12" t="str" cm="1">
        <f t="array" ref="I248">_xll.PBD(C248,"Employees Count","","USD","","")</f>
        <v>#LIMITREACHED</v>
      </c>
      <c r="J248" s="12" t="str" cm="1">
        <f t="array" ref="J248">_xll.PBF(C248,"Business Revenue","TTM","07-Jul-2025","","USD","","")</f>
        <v>#NOTAUTH</v>
      </c>
      <c r="K248" s="12" t="str" cm="1">
        <f t="array" ref="K248">_xll.PBF(C248,"EBITDA","TTM","07-Jul-2025","","USD","","")</f>
        <v>#NOTAUTH</v>
      </c>
      <c r="L248" s="13"/>
    </row>
    <row r="249" spans="2:12" ht="15" customHeight="1" x14ac:dyDescent="0.2">
      <c r="B249" t="str" cm="1">
        <f t="array" ref="B249">_xll.PBD(C249,"Name","","USD","","")</f>
        <v>#LIMITREACHED</v>
      </c>
      <c r="C249" t="s">
        <v>718</v>
      </c>
      <c r="D249" t="str" cm="1">
        <f t="array" ref="D249">_xll.PBD(C249,"HQ Country","","USD","","")</f>
        <v>#LIMITREACHED</v>
      </c>
      <c r="E249" t="str" cm="1">
        <f t="array" ref="E249">_xll.PBD(C249,"Website","","USD","","")</f>
        <v>#LIMITREACHED</v>
      </c>
      <c r="F249" t="str">
        <f t="shared" si="3"/>
        <v>#LIMITREACHED</v>
      </c>
      <c r="I249" s="12" t="str" cm="1">
        <f t="array" ref="I249">_xll.PBD(C249,"Employees Count","","USD","","")</f>
        <v>#NOTAUTH</v>
      </c>
      <c r="J249" s="12" t="str" cm="1">
        <f t="array" ref="J249">_xll.PBF(C249,"Business Revenue","TTM","07-Jul-2025","","USD","","")</f>
        <v>#NOTAUTH</v>
      </c>
      <c r="K249" s="12" t="str" cm="1">
        <f t="array" ref="K249">_xll.PBF(C249,"EBITDA","TTM","07-Jul-2025","","USD","","")</f>
        <v>#NOTAUTH</v>
      </c>
      <c r="L249" s="13"/>
    </row>
    <row r="250" spans="2:12" ht="15" customHeight="1" x14ac:dyDescent="0.2">
      <c r="B250" t="str" cm="1">
        <f t="array" ref="B250">_xll.PBD(C250,"Name","","USD","","")</f>
        <v>#LIMITREACHED</v>
      </c>
      <c r="C250" t="s">
        <v>719</v>
      </c>
      <c r="D250" t="str" cm="1">
        <f t="array" ref="D250">_xll.PBD(C250,"HQ Country","","USD","","")</f>
        <v>#LIMITREACHED</v>
      </c>
      <c r="E250" t="str" cm="1">
        <f t="array" ref="E250">_xll.PBD(C250,"Website","","USD","","")</f>
        <v>#LIMITREACHED</v>
      </c>
      <c r="F250" t="str">
        <f t="shared" si="3"/>
        <v>#LIMITREACHED</v>
      </c>
      <c r="I250" s="12" t="str" cm="1">
        <f t="array" ref="I250">_xll.PBD(C250,"Employees Count","","USD","","")</f>
        <v>#LIMITREACHED</v>
      </c>
      <c r="J250" s="12" t="str" cm="1">
        <f t="array" ref="J250">_xll.PBF(C250,"Business Revenue","TTM","07-Jul-2025","","USD","","")</f>
        <v>#NOTAUTH</v>
      </c>
      <c r="K250" s="12" t="str" cm="1">
        <f t="array" ref="K250">_xll.PBF(C250,"EBITDA","TTM","07-Jul-2025","","USD","","")</f>
        <v>#NOTAUTH</v>
      </c>
      <c r="L250" s="13"/>
    </row>
    <row r="251" spans="2:12" ht="15" customHeight="1" x14ac:dyDescent="0.2">
      <c r="B251" t="str" cm="1">
        <f t="array" ref="B251">_xll.PBD(C251,"Name","","USD","","")</f>
        <v>#LIMITREACHED</v>
      </c>
      <c r="C251" t="s">
        <v>720</v>
      </c>
      <c r="D251" t="str" cm="1">
        <f t="array" ref="D251">_xll.PBD(C251,"HQ Country","","USD","","")</f>
        <v>#LIMITREACHED</v>
      </c>
      <c r="E251" t="str" cm="1">
        <f t="array" ref="E251">_xll.PBD(C251,"Website","","USD","","")</f>
        <v>#LIMITREACHED</v>
      </c>
      <c r="F251" t="str">
        <f t="shared" si="3"/>
        <v>#LIMITREACHED</v>
      </c>
      <c r="I251" s="12" t="str" cm="1">
        <f t="array" ref="I251">_xll.PBD(C251,"Employees Count","","USD","","")</f>
        <v>#LIMITREACHED</v>
      </c>
      <c r="J251" s="12" t="str" cm="1">
        <f t="array" ref="J251">_xll.PBF(C251,"Business Revenue","TTM","07-Jul-2025","","USD","","")</f>
        <v>#NOTAUTH</v>
      </c>
      <c r="K251" s="12" t="str" cm="1">
        <f t="array" ref="K251">_xll.PBF(C251,"EBITDA","TTM","07-Jul-2025","","USD","","")</f>
        <v>#NOTAUTH</v>
      </c>
      <c r="L251" s="13"/>
    </row>
    <row r="252" spans="2:12" ht="15" customHeight="1" x14ac:dyDescent="0.2">
      <c r="B252" t="str" cm="1">
        <f t="array" ref="B252">_xll.PBD(C252,"Name","","USD","","")</f>
        <v>#LIMITREACHED</v>
      </c>
      <c r="C252" t="s">
        <v>721</v>
      </c>
      <c r="D252" t="str" cm="1">
        <f t="array" ref="D252">_xll.PBD(C252,"HQ Country","","USD","","")</f>
        <v>#LIMITREACHED</v>
      </c>
      <c r="E252" t="str" cm="1">
        <f t="array" ref="E252">_xll.PBD(C252,"Website","","USD","","")</f>
        <v>#LIMITREACHED</v>
      </c>
      <c r="F252" t="str">
        <f t="shared" si="3"/>
        <v>#LIMITREACHED</v>
      </c>
      <c r="I252" s="12" t="str" cm="1">
        <f t="array" ref="I252">_xll.PBD(C252,"Employees Count","","USD","","")</f>
        <v>#LIMITREACHED</v>
      </c>
      <c r="J252" s="12" t="str" cm="1">
        <f t="array" ref="J252">_xll.PBF(C252,"Business Revenue","TTM","07-Jul-2025","","USD","","")</f>
        <v>#NOTAUTH</v>
      </c>
      <c r="K252" s="12" t="str" cm="1">
        <f t="array" ref="K252">_xll.PBF(C252,"EBITDA","TTM","07-Jul-2025","","USD","","")</f>
        <v>#NOTAUTH</v>
      </c>
      <c r="L252" s="13"/>
    </row>
    <row r="253" spans="2:12" ht="15" customHeight="1" x14ac:dyDescent="0.2">
      <c r="B253" t="str" cm="1">
        <f t="array" ref="B253">_xll.PBD(C253,"Name","","USD","","")</f>
        <v>#LIMITREACHED</v>
      </c>
      <c r="C253" t="s">
        <v>722</v>
      </c>
      <c r="D253" t="str" cm="1">
        <f t="array" ref="D253">_xll.PBD(C253,"HQ Country","","USD","","")</f>
        <v>#LIMITREACHED</v>
      </c>
      <c r="E253" t="str" cm="1">
        <f t="array" ref="E253">_xll.PBD(C253,"Website","","USD","","")</f>
        <v>#LIMITREACHED</v>
      </c>
      <c r="F253" t="str">
        <f t="shared" si="3"/>
        <v>#LIMITREACHED</v>
      </c>
      <c r="I253" s="12" t="str" cm="1">
        <f t="array" ref="I253">_xll.PBD(C253,"Employees Count","","USD","","")</f>
        <v>#NOTAUTH</v>
      </c>
      <c r="J253" s="12" t="str" cm="1">
        <f t="array" ref="J253">_xll.PBF(C253,"Business Revenue","TTM","07-Jul-2025","","USD","","")</f>
        <v>#NOTAUTH</v>
      </c>
      <c r="K253" s="12" t="str" cm="1">
        <f t="array" ref="K253">_xll.PBF(C253,"EBITDA","TTM","07-Jul-2025","","USD","","")</f>
        <v>#NOTAUTH</v>
      </c>
      <c r="L253" s="13"/>
    </row>
    <row r="254" spans="2:12" ht="15" customHeight="1" x14ac:dyDescent="0.2">
      <c r="B254" t="str" cm="1">
        <f t="array" ref="B254">_xll.PBD(C254,"Name","","USD","","")</f>
        <v>CI&amp;T</v>
      </c>
      <c r="C254" t="s">
        <v>723</v>
      </c>
      <c r="D254" t="str" cm="1">
        <f t="array" ref="D254">_xll.PBD(C254,"HQ Country","","USD","","")</f>
        <v>Brazil</v>
      </c>
      <c r="E254" t="str" cm="1">
        <f t="array" ref="E254">_xll.PBD(C254,"Website","","USD","","")</f>
        <v>www.ciandt.com</v>
      </c>
      <c r="F254" t="str">
        <f t="shared" si="3"/>
        <v>ciandt</v>
      </c>
      <c r="I254" s="12" cm="1">
        <f t="array" ref="I254">_xll.PBD(C254,"Employees Count","","USD","","")</f>
        <v>7399</v>
      </c>
      <c r="J254" s="12" cm="1">
        <f t="array" ref="J254">_xll.PBF(C254,"Business Revenue","TTM","07-Jul-2025","","USD","","")</f>
        <v>440888322.18471497</v>
      </c>
      <c r="K254" s="12" cm="1">
        <f t="array" ref="K254">_xll.PBF(C254,"EBITDA","TTM","07-Jul-2025","","USD","","")</f>
        <v>77404049.221589997</v>
      </c>
      <c r="L254" s="13"/>
    </row>
    <row r="255" spans="2:12" ht="15" customHeight="1" x14ac:dyDescent="0.2">
      <c r="B255" t="str" cm="1">
        <f t="array" ref="B255">_xll.PBD(C255,"Name","","USD","","")</f>
        <v>#LIMITREACHED</v>
      </c>
      <c r="C255" t="s">
        <v>724</v>
      </c>
      <c r="D255" t="str" cm="1">
        <f t="array" ref="D255">_xll.PBD(C255,"HQ Country","","USD","","")</f>
        <v>#LIMITREACHED</v>
      </c>
      <c r="E255" t="str" cm="1">
        <f t="array" ref="E255">_xll.PBD(C255,"Website","","USD","","")</f>
        <v>#LIMITREACHED</v>
      </c>
      <c r="F255" t="str">
        <f t="shared" si="3"/>
        <v>#LIMITREACHED</v>
      </c>
      <c r="I255" s="12" t="str" cm="1">
        <f t="array" ref="I255">_xll.PBD(C255,"Employees Count","","USD","","")</f>
        <v>#LIMITREACHED</v>
      </c>
      <c r="J255" s="12" t="str" cm="1">
        <f t="array" ref="J255">_xll.PBF(C255,"Business Revenue","TTM","07-Jul-2025","","USD","","")</f>
        <v>#NOTAUTH</v>
      </c>
      <c r="K255" s="12" t="str" cm="1">
        <f t="array" ref="K255">_xll.PBF(C255,"EBITDA","TTM","07-Jul-2025","","USD","","")</f>
        <v>#NOTAUTH</v>
      </c>
      <c r="L255" s="13"/>
    </row>
    <row r="256" spans="2:12" ht="15" customHeight="1" x14ac:dyDescent="0.2">
      <c r="B256" t="str" cm="1">
        <f t="array" ref="B256">_xll.PBD(C256,"Name","","USD","","")</f>
        <v>Cia Catarinense de Aguas e Saneamento</v>
      </c>
      <c r="C256" t="s">
        <v>725</v>
      </c>
      <c r="D256" t="str" cm="1">
        <f t="array" ref="D256">_xll.PBD(C256,"HQ Country","","USD","","")</f>
        <v>Brazil</v>
      </c>
      <c r="E256" t="str" cm="1">
        <f t="array" ref="E256">_xll.PBD(C256,"Website","","USD","","")</f>
        <v>www.casan.com.br</v>
      </c>
      <c r="F256" t="str">
        <f t="shared" si="3"/>
        <v>casan</v>
      </c>
      <c r="I256" s="12" cm="1">
        <f t="array" ref="I256">_xll.PBD(C256,"Employees Count","","USD","","")</f>
        <v>2689</v>
      </c>
      <c r="J256" s="12" cm="1">
        <f t="array" ref="J256">_xll.PBF(C256,"Business Revenue","TTM","07-Jul-2025","","USD","","")</f>
        <v>387049135.69556397</v>
      </c>
      <c r="K256" s="12" cm="1">
        <f t="array" ref="K256">_xll.PBF(C256,"EBITDA","TTM","07-Jul-2025","","USD","","")</f>
        <v>155433358.16016299</v>
      </c>
      <c r="L256" s="13"/>
    </row>
    <row r="257" spans="2:12" ht="15" customHeight="1" x14ac:dyDescent="0.2">
      <c r="B257" t="str" cm="1">
        <f t="array" ref="B257">_xll.PBD(C257,"Name","","USD","","")</f>
        <v>Cia de Ferro Ligas da Bahia</v>
      </c>
      <c r="C257" t="s">
        <v>726</v>
      </c>
      <c r="D257" t="str" cm="1">
        <f t="array" ref="D257">_xll.PBD(C257,"HQ Country","","USD","","")</f>
        <v>Brazil</v>
      </c>
      <c r="E257" t="str" cm="1">
        <f t="array" ref="E257">_xll.PBD(C257,"Website","","USD","","")</f>
        <v>www.ferbasa.com.br</v>
      </c>
      <c r="F257" t="str">
        <f t="shared" si="3"/>
        <v>ferbasa</v>
      </c>
      <c r="I257" s="12" cm="1">
        <f t="array" ref="I257">_xll.PBD(C257,"Employees Count","","USD","","")</f>
        <v>3218</v>
      </c>
      <c r="J257" s="12" cm="1">
        <f t="array" ref="J257">_xll.PBF(C257,"Business Revenue","TTM","07-Jul-2025","","USD","","")</f>
        <v>438119350.74980503</v>
      </c>
      <c r="K257" s="12" cm="1">
        <f t="array" ref="K257">_xll.PBF(C257,"EBITDA","TTM","07-Jul-2025","","USD","","")</f>
        <v>90369490.628208995</v>
      </c>
      <c r="L257" s="13"/>
    </row>
    <row r="258" spans="2:12" ht="15" customHeight="1" x14ac:dyDescent="0.2">
      <c r="B258" t="str" cm="1">
        <f t="array" ref="B258">_xll.PBD(C258,"Name","","USD","","")</f>
        <v>Cia Distribuidora de Gas do Rio de Janeiro</v>
      </c>
      <c r="C258" t="s">
        <v>727</v>
      </c>
      <c r="D258" t="str" cm="1">
        <f t="array" ref="D258">_xll.PBD(C258,"HQ Country","","USD","","")</f>
        <v>Brazil</v>
      </c>
      <c r="E258" t="str" cm="1">
        <f t="array" ref="E258">_xll.PBD(C258,"Website","","USD","","")</f>
        <v>#NOTAUTH</v>
      </c>
      <c r="F258" t="str">
        <f t="shared" si="3"/>
        <v>#NOTAUTH</v>
      </c>
      <c r="I258" s="12" cm="1">
        <f t="array" ref="I258">_xll.PBD(C258,"Employees Count","","USD","","")</f>
        <v>291</v>
      </c>
      <c r="J258" s="12" cm="1">
        <f t="array" ref="J258">_xll.PBF(C258,"Business Revenue","TTM","07-Jul-2025","","USD","","")</f>
        <v>1529033123.4634621</v>
      </c>
      <c r="K258" s="12" cm="1">
        <f t="array" ref="K258">_xll.PBF(C258,"EBITDA","TTM","07-Jul-2025","","USD","","")</f>
        <v>253314478.8669</v>
      </c>
      <c r="L258" s="13"/>
    </row>
    <row r="259" spans="2:12" ht="15" customHeight="1" x14ac:dyDescent="0.2">
      <c r="B259" t="str" cm="1">
        <f t="array" ref="B259">_xll.PBD(C259,"Name","","USD","","")</f>
        <v>Cia Energética de Minas Gerais</v>
      </c>
      <c r="C259" t="s">
        <v>728</v>
      </c>
      <c r="D259" t="str" cm="1">
        <f t="array" ref="D259">_xll.PBD(C259,"HQ Country","","USD","","")</f>
        <v>Brazil</v>
      </c>
      <c r="E259" t="str" cm="1">
        <f t="array" ref="E259">_xll.PBD(C259,"Website","","USD","","")</f>
        <v>www.cemig.com.br</v>
      </c>
      <c r="F259" t="str">
        <f t="shared" ref="F259:F322" si="4">SUBSTITUTE(SUBSTITUTE(SUBSTITUTE(SUBSTITUTE(E259, "www.", ""), ".com.br", ""), ".com", ""), ".br", "")</f>
        <v>cemig</v>
      </c>
      <c r="I259" s="12" cm="1">
        <f t="array" ref="I259">_xll.PBD(C259,"Employees Count","","USD","","")</f>
        <v>5028</v>
      </c>
      <c r="J259" s="12" cm="1">
        <f t="array" ref="J259">_xll.PBF(C259,"Business Revenue","TTM","07-Jul-2025","","USD","","")</f>
        <v>8972339177.2945938</v>
      </c>
      <c r="K259" s="12" cm="1">
        <f t="array" ref="K259">_xll.PBF(C259,"EBITDA","TTM","07-Jul-2025","","USD","","")</f>
        <v>1997879700.3828449</v>
      </c>
      <c r="L259" s="13"/>
    </row>
    <row r="260" spans="2:12" ht="15" customHeight="1" x14ac:dyDescent="0.2">
      <c r="B260" t="str" cm="1">
        <f t="array" ref="B260">_xll.PBD(C260,"Name","","USD","","")</f>
        <v>#LIMITREACHED</v>
      </c>
      <c r="C260" t="s">
        <v>729</v>
      </c>
      <c r="D260" t="str" cm="1">
        <f t="array" ref="D260">_xll.PBD(C260,"HQ Country","","USD","","")</f>
        <v>#LIMITREACHED</v>
      </c>
      <c r="E260" t="str" cm="1">
        <f t="array" ref="E260">_xll.PBD(C260,"Website","","USD","","")</f>
        <v>#LIMITREACHED</v>
      </c>
      <c r="F260" t="str">
        <f t="shared" si="4"/>
        <v>#LIMITREACHED</v>
      </c>
      <c r="I260" s="12" t="str" cm="1">
        <f t="array" ref="I260">_xll.PBD(C260,"Employees Count","","USD","","")</f>
        <v>#LIMITREACHED</v>
      </c>
      <c r="J260" s="12" t="str" cm="1">
        <f t="array" ref="J260">_xll.PBF(C260,"Business Revenue","TTM","07-Jul-2025","","USD","","")</f>
        <v>#NOTAUTH</v>
      </c>
      <c r="K260" s="12" t="str" cm="1">
        <f t="array" ref="K260">_xll.PBF(C260,"EBITDA","TTM","07-Jul-2025","","USD","","")</f>
        <v>#NOTAUTH</v>
      </c>
      <c r="L260" s="13"/>
    </row>
    <row r="261" spans="2:12" ht="15" customHeight="1" x14ac:dyDescent="0.2">
      <c r="B261" t="str" cm="1">
        <f t="array" ref="B261">_xll.PBD(C261,"Name","","USD","","")</f>
        <v>#LIMITREACHED</v>
      </c>
      <c r="C261" t="s">
        <v>730</v>
      </c>
      <c r="D261" t="str" cm="1">
        <f t="array" ref="D261">_xll.PBD(C261,"HQ Country","","USD","","")</f>
        <v>#LIMITREACHED</v>
      </c>
      <c r="E261" t="str" cm="1">
        <f t="array" ref="E261">_xll.PBD(C261,"Website","","USD","","")</f>
        <v>#NOTAUTH</v>
      </c>
      <c r="F261" t="str">
        <f t="shared" si="4"/>
        <v>#NOTAUTH</v>
      </c>
      <c r="I261" s="12" t="str" cm="1">
        <f t="array" ref="I261">_xll.PBD(C261,"Employees Count","","USD","","")</f>
        <v>#NOTAUTH</v>
      </c>
      <c r="J261" s="12" t="str" cm="1">
        <f t="array" ref="J261">_xll.PBF(C261,"Business Revenue","TTM","07-Jul-2025","","USD","","")</f>
        <v>#NOTAUTH</v>
      </c>
      <c r="K261" s="12" t="str" cm="1">
        <f t="array" ref="K261">_xll.PBF(C261,"EBITDA","TTM","07-Jul-2025","","USD","","")</f>
        <v>#NOTAUTH</v>
      </c>
      <c r="L261" s="13"/>
    </row>
    <row r="262" spans="2:12" ht="15" customHeight="1" x14ac:dyDescent="0.2">
      <c r="B262" t="str" cm="1">
        <f t="array" ref="B262">_xll.PBD(C262,"Name","","USD","","")</f>
        <v>#LIMITREACHED</v>
      </c>
      <c r="C262" t="s">
        <v>731</v>
      </c>
      <c r="D262" t="str" cm="1">
        <f t="array" ref="D262">_xll.PBD(C262,"HQ Country","","USD","","")</f>
        <v>#LIMITREACHED</v>
      </c>
      <c r="E262" t="str" cm="1">
        <f t="array" ref="E262">_xll.PBD(C262,"Website","","USD","","")</f>
        <v>#LIMITREACHED</v>
      </c>
      <c r="F262" t="str">
        <f t="shared" si="4"/>
        <v>#LIMITREACHED</v>
      </c>
      <c r="I262" s="12" t="str" cm="1">
        <f t="array" ref="I262">_xll.PBD(C262,"Employees Count","","USD","","")</f>
        <v>#NOTAUTH</v>
      </c>
      <c r="J262" s="12" t="str" cm="1">
        <f t="array" ref="J262">_xll.PBF(C262,"Business Revenue","TTM","07-Jul-2025","","USD","","")</f>
        <v>#NOTAUTH</v>
      </c>
      <c r="K262" s="12" t="str" cm="1">
        <f t="array" ref="K262">_xll.PBF(C262,"EBITDA","TTM","07-Jul-2025","","USD","","")</f>
        <v>#NOTAUTH</v>
      </c>
      <c r="L262" s="13"/>
    </row>
    <row r="263" spans="2:12" ht="15" customHeight="1" x14ac:dyDescent="0.2">
      <c r="B263" t="str" cm="1">
        <f t="array" ref="B263">_xll.PBD(C263,"Name","","USD","","")</f>
        <v>#LIMITREACHED</v>
      </c>
      <c r="C263" t="s">
        <v>732</v>
      </c>
      <c r="D263" t="str" cm="1">
        <f t="array" ref="D263">_xll.PBD(C263,"HQ Country","","USD","","")</f>
        <v>#LIMITREACHED</v>
      </c>
      <c r="E263" t="str" cm="1">
        <f t="array" ref="E263">_xll.PBD(C263,"Website","","USD","","")</f>
        <v>#LIMITREACHED</v>
      </c>
      <c r="F263" t="str">
        <f t="shared" si="4"/>
        <v>#LIMITREACHED</v>
      </c>
      <c r="I263" s="12" t="str" cm="1">
        <f t="array" ref="I263">_xll.PBD(C263,"Employees Count","","USD","","")</f>
        <v>#LIMITREACHED</v>
      </c>
      <c r="J263" s="12" t="str" cm="1">
        <f t="array" ref="J263">_xll.PBF(C263,"Business Revenue","TTM","07-Jul-2025","","USD","","")</f>
        <v>#LIMITREACHED</v>
      </c>
      <c r="K263" s="12" t="str" cm="1">
        <f t="array" ref="K263">_xll.PBF(C263,"EBITDA","TTM","07-Jul-2025","","USD","","")</f>
        <v>#LIMITREACHED</v>
      </c>
      <c r="L263" s="13"/>
    </row>
    <row r="264" spans="2:12" ht="15" customHeight="1" x14ac:dyDescent="0.2">
      <c r="B264" t="str" cm="1">
        <f t="array" ref="B264">_xll.PBD(C264,"Name","","USD","","")</f>
        <v>#LIMITREACHED</v>
      </c>
      <c r="C264" t="s">
        <v>733</v>
      </c>
      <c r="D264" t="str" cm="1">
        <f t="array" ref="D264">_xll.PBD(C264,"HQ Country","","USD","","")</f>
        <v>#LIMITREACHED</v>
      </c>
      <c r="E264" t="str" cm="1">
        <f t="array" ref="E264">_xll.PBD(C264,"Website","","USD","","")</f>
        <v>#LIMITREACHED</v>
      </c>
      <c r="F264" t="str">
        <f t="shared" si="4"/>
        <v>#LIMITREACHED</v>
      </c>
      <c r="I264" s="12" t="str" cm="1">
        <f t="array" ref="I264">_xll.PBD(C264,"Employees Count","","USD","","")</f>
        <v>#LIMITREACHED</v>
      </c>
      <c r="J264" s="12" t="str" cm="1">
        <f t="array" ref="J264">_xll.PBF(C264,"Business Revenue","TTM","07-Jul-2025","","USD","","")</f>
        <v>#LIMITREACHED</v>
      </c>
      <c r="K264" s="12" t="str" cm="1">
        <f t="array" ref="K264">_xll.PBF(C264,"EBITDA","TTM","07-Jul-2025","","USD","","")</f>
        <v>#NOTAUTH</v>
      </c>
      <c r="L264" s="13"/>
    </row>
    <row r="265" spans="2:12" ht="15" customHeight="1" x14ac:dyDescent="0.2">
      <c r="B265" t="str" cm="1">
        <f t="array" ref="B265">_xll.PBD(C265,"Name","","USD","","")</f>
        <v>#LIMITREACHED</v>
      </c>
      <c r="C265" t="s">
        <v>734</v>
      </c>
      <c r="D265" t="str" cm="1">
        <f t="array" ref="D265">_xll.PBD(C265,"HQ Country","","USD","","")</f>
        <v>#LIMITREACHED</v>
      </c>
      <c r="E265" t="str" cm="1">
        <f t="array" ref="E265">_xll.PBD(C265,"Website","","USD","","")</f>
        <v>#LIMITREACHED</v>
      </c>
      <c r="F265" t="str">
        <f t="shared" si="4"/>
        <v>#LIMITREACHED</v>
      </c>
      <c r="I265" s="12" t="str" cm="1">
        <f t="array" ref="I265">_xll.PBD(C265,"Employees Count","","USD","","")</f>
        <v>#LIMITREACHED</v>
      </c>
      <c r="J265" s="12" t="str" cm="1">
        <f t="array" ref="J265">_xll.PBF(C265,"Business Revenue","TTM","07-Jul-2025","","USD","","")</f>
        <v>#NOTAUTH</v>
      </c>
      <c r="K265" s="12" t="str" cm="1">
        <f t="array" ref="K265">_xll.PBF(C265,"EBITDA","TTM","07-Jul-2025","","USD","","")</f>
        <v>#NOTAUTH</v>
      </c>
      <c r="L265" s="13"/>
    </row>
    <row r="266" spans="2:12" ht="15" customHeight="1" x14ac:dyDescent="0.2">
      <c r="B266" t="str" cm="1">
        <f t="array" ref="B266">_xll.PBD(C266,"Name","","USD","","")</f>
        <v>#LIMITREACHED</v>
      </c>
      <c r="C266" t="s">
        <v>735</v>
      </c>
      <c r="D266" t="str" cm="1">
        <f t="array" ref="D266">_xll.PBD(C266,"HQ Country","","USD","","")</f>
        <v>#LIMITREACHED</v>
      </c>
      <c r="E266" t="str" cm="1">
        <f t="array" ref="E266">_xll.PBD(C266,"Website","","USD","","")</f>
        <v>#LIMITREACHED</v>
      </c>
      <c r="F266" t="str">
        <f t="shared" si="4"/>
        <v>#LIMITREACHED</v>
      </c>
      <c r="I266" s="12" t="str" cm="1">
        <f t="array" ref="I266">_xll.PBD(C266,"Employees Count","","USD","","")</f>
        <v>#LIMITREACHED</v>
      </c>
      <c r="J266" s="12" t="str" cm="1">
        <f t="array" ref="J266">_xll.PBF(C266,"Business Revenue","TTM","07-Jul-2025","","USD","","")</f>
        <v>#NOTAUTH</v>
      </c>
      <c r="K266" s="12" t="str" cm="1">
        <f t="array" ref="K266">_xll.PBF(C266,"EBITDA","TTM","07-Jul-2025","","USD","","")</f>
        <v>#NOTAUTH</v>
      </c>
      <c r="L266" s="13"/>
    </row>
    <row r="267" spans="2:12" ht="15" customHeight="1" x14ac:dyDescent="0.2">
      <c r="B267" t="str" cm="1">
        <f t="array" ref="B267">_xll.PBD(C267,"Name","","USD","","")</f>
        <v>#LIMITREACHED</v>
      </c>
      <c r="C267" t="s">
        <v>736</v>
      </c>
      <c r="D267" t="str" cm="1">
        <f t="array" ref="D267">_xll.PBD(C267,"HQ Country","","USD","","")</f>
        <v>#LIMITREACHED</v>
      </c>
      <c r="E267" t="str" cm="1">
        <f t="array" ref="E267">_xll.PBD(C267,"Website","","USD","","")</f>
        <v>#LIMITREACHED</v>
      </c>
      <c r="F267" t="str">
        <f t="shared" si="4"/>
        <v>#LIMITREACHED</v>
      </c>
      <c r="I267" s="12" t="str" cm="1">
        <f t="array" ref="I267">_xll.PBD(C267,"Employees Count","","USD","","")</f>
        <v>#LIMITREACHED</v>
      </c>
      <c r="J267" s="12" t="str" cm="1">
        <f t="array" ref="J267">_xll.PBF(C267,"Business Revenue","TTM","07-Jul-2025","","USD","","")</f>
        <v>#NOTAUTH</v>
      </c>
      <c r="K267" s="12" t="str" cm="1">
        <f t="array" ref="K267">_xll.PBF(C267,"EBITDA","TTM","07-Jul-2025","","USD","","")</f>
        <v>#NOTAUTH</v>
      </c>
      <c r="L267" s="13"/>
    </row>
    <row r="268" spans="2:12" ht="15" customHeight="1" x14ac:dyDescent="0.2">
      <c r="B268" t="str" cm="1">
        <f t="array" ref="B268">_xll.PBD(C268,"Name","","USD","","")</f>
        <v>#LIMITREACHED</v>
      </c>
      <c r="C268" t="s">
        <v>737</v>
      </c>
      <c r="D268" t="str" cm="1">
        <f t="array" ref="D268">_xll.PBD(C268,"HQ Country","","USD","","")</f>
        <v>#LIMITREACHED</v>
      </c>
      <c r="E268" t="str" cm="1">
        <f t="array" ref="E268">_xll.PBD(C268,"Website","","USD","","")</f>
        <v>#LIMITREACHED</v>
      </c>
      <c r="F268" t="str">
        <f t="shared" si="4"/>
        <v>#LIMITREACHED</v>
      </c>
      <c r="I268" s="12" t="str" cm="1">
        <f t="array" ref="I268">_xll.PBD(C268,"Employees Count","","USD","","")</f>
        <v>#LIMITREACHED</v>
      </c>
      <c r="J268" s="12" t="str" cm="1">
        <f t="array" ref="J268">_xll.PBF(C268,"Business Revenue","TTM","07-Jul-2025","","USD","","")</f>
        <v>#NOTAUTH</v>
      </c>
      <c r="K268" s="12" t="str" cm="1">
        <f t="array" ref="K268">_xll.PBF(C268,"EBITDA","TTM","07-Jul-2025","","USD","","")</f>
        <v>#NOTAUTH</v>
      </c>
      <c r="L268" s="13"/>
    </row>
    <row r="269" spans="2:12" ht="15" customHeight="1" x14ac:dyDescent="0.2">
      <c r="B269" t="str" cm="1">
        <f t="array" ref="B269">_xll.PBD(C269,"Name","","USD","","")</f>
        <v>Coelba</v>
      </c>
      <c r="C269" t="s">
        <v>738</v>
      </c>
      <c r="D269" t="str" cm="1">
        <f t="array" ref="D269">_xll.PBD(C269,"HQ Country","","USD","","")</f>
        <v>Brazil</v>
      </c>
      <c r="E269" t="str" cm="1">
        <f t="array" ref="E269">_xll.PBD(C269,"Website","","USD","","")</f>
        <v>www.coelba.com.br</v>
      </c>
      <c r="F269" t="str">
        <f t="shared" si="4"/>
        <v>coelba</v>
      </c>
      <c r="I269" s="12" cm="1">
        <f t="array" ref="I269">_xll.PBD(C269,"Employees Count","","USD","","")</f>
        <v>4212</v>
      </c>
      <c r="J269" s="12" cm="1">
        <f t="array" ref="J269">_xll.PBF(C269,"Business Revenue","TTM","07-Jul-2025","","USD","","")</f>
        <v>5895888707.3120003</v>
      </c>
      <c r="K269" s="12" cm="1">
        <f t="array" ref="K269">_xll.PBF(C269,"EBITDA","TTM","07-Jul-2025","","USD","","")</f>
        <v>791485301.33200002</v>
      </c>
      <c r="L269" s="13"/>
    </row>
    <row r="270" spans="2:12" ht="15" customHeight="1" x14ac:dyDescent="0.2">
      <c r="B270" t="str" cm="1">
        <f t="array" ref="B270">_xll.PBD(C270,"Name","","USD","","")</f>
        <v>#LIMITREACHED</v>
      </c>
      <c r="C270" t="s">
        <v>739</v>
      </c>
      <c r="D270" t="str" cm="1">
        <f t="array" ref="D270">_xll.PBD(C270,"HQ Country","","USD","","")</f>
        <v>#LIMITREACHED</v>
      </c>
      <c r="E270" t="str" cm="1">
        <f t="array" ref="E270">_xll.PBD(C270,"Website","","USD","","")</f>
        <v>#LIMITREACHED</v>
      </c>
      <c r="F270" t="str">
        <f t="shared" si="4"/>
        <v>#LIMITREACHED</v>
      </c>
      <c r="I270" s="12" t="str" cm="1">
        <f t="array" ref="I270">_xll.PBD(C270,"Employees Count","","USD","","")</f>
        <v>#LIMITREACHED</v>
      </c>
      <c r="J270" s="12" t="str" cm="1">
        <f t="array" ref="J270">_xll.PBF(C270,"Business Revenue","TTM","07-Jul-2025","","USD","","")</f>
        <v>#LIMITREACHED</v>
      </c>
      <c r="K270" s="12" t="str" cm="1">
        <f t="array" ref="K270">_xll.PBF(C270,"EBITDA","TTM","07-Jul-2025","","USD","","")</f>
        <v>#LIMITREACHED</v>
      </c>
      <c r="L270" s="13"/>
    </row>
    <row r="271" spans="2:12" ht="15" customHeight="1" x14ac:dyDescent="0.2">
      <c r="B271" t="str" cm="1">
        <f t="array" ref="B271">_xll.PBD(C271,"Name","","USD","","")</f>
        <v>Cogna Educação</v>
      </c>
      <c r="C271" t="s">
        <v>740</v>
      </c>
      <c r="D271" t="str" cm="1">
        <f t="array" ref="D271">_xll.PBD(C271,"HQ Country","","USD","","")</f>
        <v>Brazil</v>
      </c>
      <c r="E271" t="str" cm="1">
        <f t="array" ref="E271">_xll.PBD(C271,"Website","","USD","","")</f>
        <v>www.cogna.com.br</v>
      </c>
      <c r="F271" t="str">
        <f t="shared" si="4"/>
        <v>cogna</v>
      </c>
      <c r="I271" s="12" cm="1">
        <f t="array" ref="I271">_xll.PBD(C271,"Employees Count","","USD","","")</f>
        <v>25489</v>
      </c>
      <c r="J271" s="12" cm="1">
        <f t="array" ref="J271">_xll.PBF(C271,"Business Revenue","TTM","07-Jul-2025","","USD","","")</f>
        <v>1464469900.6619411</v>
      </c>
      <c r="K271" s="12" cm="1">
        <f t="array" ref="K271">_xll.PBF(C271,"EBITDA","TTM","07-Jul-2025","","USD","","")</f>
        <v>455714938.13619</v>
      </c>
      <c r="L271" s="13"/>
    </row>
    <row r="272" spans="2:12" ht="15" customHeight="1" x14ac:dyDescent="0.2">
      <c r="B272" t="str" cm="1">
        <f t="array" ref="B272">_xll.PBD(C272,"Name","","USD","","")</f>
        <v>Comerc Participacoes</v>
      </c>
      <c r="C272" t="s">
        <v>741</v>
      </c>
      <c r="D272" t="str" cm="1">
        <f t="array" ref="D272">_xll.PBD(C272,"HQ Country","","USD","","")</f>
        <v>Brazil</v>
      </c>
      <c r="E272" t="str" cm="1">
        <f t="array" ref="E272">_xll.PBD(C272,"Website","","USD","","")</f>
        <v>www.commcor.com.br</v>
      </c>
      <c r="F272" t="str">
        <f t="shared" si="4"/>
        <v>commcor</v>
      </c>
      <c r="I272" s="12" t="str" cm="1">
        <f t="array" ref="I272">_xll.PBD(C272,"Employees Count","","USD","","")</f>
        <v>#NOTAUTH</v>
      </c>
      <c r="J272" s="12" cm="1">
        <f t="array" ref="J272">_xll.PBF(C272,"Business Revenue","TTM","07-Jul-2025","","USD","","")</f>
        <v>927355401.17663395</v>
      </c>
      <c r="K272" s="12" cm="1">
        <f t="array" ref="K272">_xll.PBF(C272,"EBITDA","TTM","07-Jul-2025","","USD","","")</f>
        <v>154065356.67512</v>
      </c>
      <c r="L272" s="13"/>
    </row>
    <row r="273" spans="2:12" ht="15" customHeight="1" x14ac:dyDescent="0.2">
      <c r="B273" t="str" cm="1">
        <f t="array" ref="B273">_xll.PBD(C273,"Name","","USD","","")</f>
        <v>Companhia Brasileira De Aluminio</v>
      </c>
      <c r="C273" t="s">
        <v>742</v>
      </c>
      <c r="D273" t="str" cm="1">
        <f t="array" ref="D273">_xll.PBD(C273,"HQ Country","","USD","","")</f>
        <v>Brazil</v>
      </c>
      <c r="E273" t="str" cm="1">
        <f t="array" ref="E273">_xll.PBD(C273,"Website","","USD","","")</f>
        <v>www.cba.com.br</v>
      </c>
      <c r="F273" t="str">
        <f t="shared" si="4"/>
        <v>cba</v>
      </c>
      <c r="I273" s="12" cm="1">
        <f t="array" ref="I273">_xll.PBD(C273,"Employees Count","","USD","","")</f>
        <v>700</v>
      </c>
      <c r="J273" s="12" cm="1">
        <f t="array" ref="J273">_xll.PBF(C273,"Business Revenue","TTM","07-Jul-2025","","USD","","")</f>
        <v>1936327291.942039</v>
      </c>
      <c r="K273" s="12" cm="1">
        <f t="array" ref="K273">_xll.PBF(C273,"EBITDA","TTM","07-Jul-2025","","USD","","")</f>
        <v>221894970.21166101</v>
      </c>
      <c r="L273" s="13"/>
    </row>
    <row r="274" spans="2:12" ht="15" customHeight="1" x14ac:dyDescent="0.2">
      <c r="B274" t="str" cm="1">
        <f t="array" ref="B274">_xll.PBD(C274,"Name","","USD","","")</f>
        <v>#LIMITREACHED</v>
      </c>
      <c r="C274" t="s">
        <v>743</v>
      </c>
      <c r="D274" t="str" cm="1">
        <f t="array" ref="D274">_xll.PBD(C274,"HQ Country","","USD","","")</f>
        <v>#LIMITREACHED</v>
      </c>
      <c r="E274" t="str" cm="1">
        <f t="array" ref="E274">_xll.PBD(C274,"Website","","USD","","")</f>
        <v>#LIMITREACHED</v>
      </c>
      <c r="F274" t="str">
        <f t="shared" si="4"/>
        <v>#LIMITREACHED</v>
      </c>
      <c r="I274" s="12" t="str" cm="1">
        <f t="array" ref="I274">_xll.PBD(C274,"Employees Count","","USD","","")</f>
        <v>#LIMITREACHED</v>
      </c>
      <c r="J274" s="12" t="str" cm="1">
        <f t="array" ref="J274">_xll.PBF(C274,"Business Revenue","TTM","07-Jul-2025","","USD","","")</f>
        <v>#NOTAUTH</v>
      </c>
      <c r="K274" s="12" t="str" cm="1">
        <f t="array" ref="K274">_xll.PBF(C274,"EBITDA","TTM","07-Jul-2025","","USD","","")</f>
        <v>#NOTAUTH</v>
      </c>
      <c r="L274" s="13"/>
    </row>
    <row r="275" spans="2:12" ht="15" customHeight="1" x14ac:dyDescent="0.2">
      <c r="B275" t="str" cm="1">
        <f t="array" ref="B275">_xll.PBD(C275,"Name","","USD","","")</f>
        <v>#LIMITREACHED</v>
      </c>
      <c r="C275" t="s">
        <v>744</v>
      </c>
      <c r="D275" t="str" cm="1">
        <f t="array" ref="D275">_xll.PBD(C275,"HQ Country","","USD","","")</f>
        <v>#LIMITREACHED</v>
      </c>
      <c r="E275" t="str" cm="1">
        <f t="array" ref="E275">_xll.PBD(C275,"Website","","USD","","")</f>
        <v>#LIMITREACHED</v>
      </c>
      <c r="F275" t="str">
        <f t="shared" si="4"/>
        <v>#LIMITREACHED</v>
      </c>
      <c r="I275" s="12" t="str" cm="1">
        <f t="array" ref="I275">_xll.PBD(C275,"Employees Count","","USD","","")</f>
        <v>#NOTAUTH</v>
      </c>
      <c r="J275" s="12" t="str" cm="1">
        <f t="array" ref="J275">_xll.PBF(C275,"Business Revenue","TTM","07-Jul-2025","","USD","","")</f>
        <v>#NOTAUTH</v>
      </c>
      <c r="K275" s="12" t="str" cm="1">
        <f t="array" ref="K275">_xll.PBF(C275,"EBITDA","TTM","07-Jul-2025","","USD","","")</f>
        <v>#NOTAUTH</v>
      </c>
      <c r="L275" s="13"/>
    </row>
    <row r="276" spans="2:12" ht="15" customHeight="1" x14ac:dyDescent="0.2">
      <c r="B276" t="str" cm="1">
        <f t="array" ref="B276">_xll.PBD(C276,"Name","","USD","","")</f>
        <v>#LIMITREACHED</v>
      </c>
      <c r="C276" t="s">
        <v>745</v>
      </c>
      <c r="D276" t="str" cm="1">
        <f t="array" ref="D276">_xll.PBD(C276,"HQ Country","","USD","","")</f>
        <v>#LIMITREACHED</v>
      </c>
      <c r="E276" t="str" cm="1">
        <f t="array" ref="E276">_xll.PBD(C276,"Website","","USD","","")</f>
        <v>#LIMITREACHED</v>
      </c>
      <c r="F276" t="str">
        <f t="shared" si="4"/>
        <v>#LIMITREACHED</v>
      </c>
      <c r="I276" s="12" t="str" cm="1">
        <f t="array" ref="I276">_xll.PBD(C276,"Employees Count","","USD","","")</f>
        <v>#LIMITREACHED</v>
      </c>
      <c r="J276" s="12" t="str" cm="1">
        <f t="array" ref="J276">_xll.PBF(C276,"Business Revenue","TTM","07-Jul-2025","","USD","","")</f>
        <v>#LIMITREACHED</v>
      </c>
      <c r="K276" s="12" t="str" cm="1">
        <f t="array" ref="K276">_xll.PBF(C276,"EBITDA","TTM","07-Jul-2025","","USD","","")</f>
        <v>#LIMITREACHED</v>
      </c>
      <c r="L276" s="13"/>
    </row>
    <row r="277" spans="2:12" ht="15" customHeight="1" x14ac:dyDescent="0.2">
      <c r="B277" t="str" cm="1">
        <f t="array" ref="B277">_xll.PBD(C277,"Name","","USD","","")</f>
        <v>Companhia De Saneamento Basico Do Estado De Sao Paulo</v>
      </c>
      <c r="C277" t="s">
        <v>746</v>
      </c>
      <c r="D277" t="str" cm="1">
        <f t="array" ref="D277">_xll.PBD(C277,"HQ Country","","USD","","")</f>
        <v>Brazil</v>
      </c>
      <c r="E277" t="str" cm="1">
        <f t="array" ref="E277">_xll.PBD(C277,"Website","","USD","","")</f>
        <v>ri.sabesp.com.br</v>
      </c>
      <c r="F277" t="s">
        <v>1861</v>
      </c>
      <c r="I277" s="12" cm="1">
        <f t="array" ref="I277">_xll.PBD(C277,"Employees Count","","USD","","")</f>
        <v>10512</v>
      </c>
      <c r="J277" s="12" cm="1">
        <f t="array" ref="J277">_xll.PBF(C277,"Business Revenue","TTM","07-Jul-2025","","USD","","")</f>
        <v>5589847584.4425354</v>
      </c>
      <c r="K277" s="12" cm="1">
        <f t="array" ref="K277">_xll.PBF(C277,"EBITDA","TTM","07-Jul-2025","","USD","","")</f>
        <v>3312230560.4197798</v>
      </c>
      <c r="L277" s="13"/>
    </row>
    <row r="278" spans="2:12" ht="15" customHeight="1" x14ac:dyDescent="0.2">
      <c r="B278" t="str" cm="1">
        <f t="array" ref="B278">_xll.PBD(C278,"Name","","USD","","")</f>
        <v>#LIMITREACHED</v>
      </c>
      <c r="C278" t="s">
        <v>747</v>
      </c>
      <c r="D278" t="str" cm="1">
        <f t="array" ref="D278">_xll.PBD(C278,"HQ Country","","USD","","")</f>
        <v>#LIMITREACHED</v>
      </c>
      <c r="E278" t="str" cm="1">
        <f t="array" ref="E278">_xll.PBD(C278,"Website","","USD","","")</f>
        <v>#LIMITREACHED</v>
      </c>
      <c r="F278" t="str">
        <f t="shared" si="4"/>
        <v>#LIMITREACHED</v>
      </c>
      <c r="I278" s="12" t="str" cm="1">
        <f t="array" ref="I278">_xll.PBD(C278,"Employees Count","","USD","","")</f>
        <v>#LIMITREACHED</v>
      </c>
      <c r="J278" s="12" t="str" cm="1">
        <f t="array" ref="J278">_xll.PBF(C278,"Business Revenue","TTM","07-Jul-2025","","USD","","")</f>
        <v>#NOTAUTH</v>
      </c>
      <c r="K278" s="12" t="str" cm="1">
        <f t="array" ref="K278">_xll.PBF(C278,"EBITDA","TTM","07-Jul-2025","","USD","","")</f>
        <v>#NOTAUTH</v>
      </c>
      <c r="L278" s="13"/>
    </row>
    <row r="279" spans="2:12" ht="15" customHeight="1" x14ac:dyDescent="0.2">
      <c r="B279" t="str" cm="1">
        <f t="array" ref="B279">_xll.PBD(C279,"Name","","USD","","")</f>
        <v>#LIMITREACHED</v>
      </c>
      <c r="C279" t="s">
        <v>748</v>
      </c>
      <c r="D279" t="str" cm="1">
        <f t="array" ref="D279">_xll.PBD(C279,"HQ Country","","USD","","")</f>
        <v>#LIMITREACHED</v>
      </c>
      <c r="E279" t="str" cm="1">
        <f t="array" ref="E279">_xll.PBD(C279,"Website","","USD","","")</f>
        <v>#LIMITREACHED</v>
      </c>
      <c r="F279" t="str">
        <f t="shared" si="4"/>
        <v>#LIMITREACHED</v>
      </c>
      <c r="I279" s="12" t="str" cm="1">
        <f t="array" ref="I279">_xll.PBD(C279,"Employees Count","","USD","","")</f>
        <v>#LIMITREACHED</v>
      </c>
      <c r="J279" s="12" t="str" cm="1">
        <f t="array" ref="J279">_xll.PBF(C279,"Business Revenue","TTM","07-Jul-2025","","USD","","")</f>
        <v>#NOTAUTH</v>
      </c>
      <c r="K279" s="12" t="str" cm="1">
        <f t="array" ref="K279">_xll.PBF(C279,"EBITDA","TTM","07-Jul-2025","","USD","","")</f>
        <v>#NOTAUTH</v>
      </c>
      <c r="L279" s="13"/>
    </row>
    <row r="280" spans="2:12" ht="15" customHeight="1" x14ac:dyDescent="0.2">
      <c r="B280" t="str" cm="1">
        <f t="array" ref="B280">_xll.PBD(C280,"Name","","USD","","")</f>
        <v>Companhia Energética do Maranhão</v>
      </c>
      <c r="C280" t="s">
        <v>749</v>
      </c>
      <c r="D280" t="str" cm="1">
        <f t="array" ref="D280">_xll.PBD(C280,"HQ Country","","USD","","")</f>
        <v>Brazil</v>
      </c>
      <c r="E280" t="str" cm="1">
        <f t="array" ref="E280">_xll.PBD(C280,"Website","","USD","","")</f>
        <v>www.cemar-ma.com.br</v>
      </c>
      <c r="F280" t="str">
        <f t="shared" si="4"/>
        <v>cemar-ma</v>
      </c>
      <c r="I280" s="12" cm="1">
        <f t="array" ref="I280">_xll.PBD(C280,"Employees Count","","USD","","")</f>
        <v>10568</v>
      </c>
      <c r="J280" s="12" cm="1">
        <f t="array" ref="J280">_xll.PBF(C280,"Business Revenue","TTM","07-Jul-2025","","USD","","")</f>
        <v>1461593909.5174971</v>
      </c>
      <c r="K280" s="12" cm="1">
        <f t="array" ref="K280">_xll.PBF(C280,"EBITDA","TTM","07-Jul-2025","","USD","","")</f>
        <v>206885780.11284199</v>
      </c>
      <c r="L280" s="13"/>
    </row>
    <row r="281" spans="2:12" ht="15" customHeight="1" x14ac:dyDescent="0.2">
      <c r="B281" t="str" cm="1">
        <f t="array" ref="B281">_xll.PBD(C281,"Name","","USD","","")</f>
        <v>#LIMITREACHED</v>
      </c>
      <c r="C281" t="s">
        <v>750</v>
      </c>
      <c r="D281" t="str" cm="1">
        <f t="array" ref="D281">_xll.PBD(C281,"HQ Country","","USD","","")</f>
        <v>#LIMITREACHED</v>
      </c>
      <c r="E281" t="str" cm="1">
        <f t="array" ref="E281">_xll.PBD(C281,"Website","","USD","","")</f>
        <v>#NOTAUTH</v>
      </c>
      <c r="F281" t="str">
        <f t="shared" si="4"/>
        <v>#NOTAUTH</v>
      </c>
      <c r="I281" s="12" t="str" cm="1">
        <f t="array" ref="I281">_xll.PBD(C281,"Employees Count","","USD","","")</f>
        <v>#NOTAUTH</v>
      </c>
      <c r="J281" s="12" t="str" cm="1">
        <f t="array" ref="J281">_xll.PBF(C281,"Business Revenue","TTM","07-Jul-2025","","USD","","")</f>
        <v>#NOTAUTH</v>
      </c>
      <c r="K281" s="12" t="str" cm="1">
        <f t="array" ref="K281">_xll.PBF(C281,"EBITDA","TTM","07-Jul-2025","","USD","","")</f>
        <v>#NOTAUTH</v>
      </c>
      <c r="L281" s="13"/>
    </row>
    <row r="282" spans="2:12" ht="15" customHeight="1" x14ac:dyDescent="0.2">
      <c r="B282" t="str" cm="1">
        <f t="array" ref="B282">_xll.PBD(C282,"Name","","USD","","")</f>
        <v>#LIMITREACHED</v>
      </c>
      <c r="C282" t="s">
        <v>751</v>
      </c>
      <c r="D282" t="str" cm="1">
        <f t="array" ref="D282">_xll.PBD(C282,"HQ Country","","USD","","")</f>
        <v>#LIMITREACHED</v>
      </c>
      <c r="E282" t="str" cm="1">
        <f t="array" ref="E282">_xll.PBD(C282,"Website","","USD","","")</f>
        <v>#LIMITREACHED</v>
      </c>
      <c r="F282" t="str">
        <f t="shared" si="4"/>
        <v>#LIMITREACHED</v>
      </c>
      <c r="I282" s="12" t="str" cm="1">
        <f t="array" ref="I282">_xll.PBD(C282,"Employees Count","","USD","","")</f>
        <v>#NOTAUTH</v>
      </c>
      <c r="J282" s="12" t="str" cm="1">
        <f t="array" ref="J282">_xll.PBF(C282,"Business Revenue","TTM","07-Jul-2025","","USD","","")</f>
        <v>#NOTAUTH</v>
      </c>
      <c r="K282" s="12" t="str" cm="1">
        <f t="array" ref="K282">_xll.PBF(C282,"EBITDA","TTM","07-Jul-2025","","USD","","")</f>
        <v>#NOTAUTH</v>
      </c>
      <c r="L282" s="13"/>
    </row>
    <row r="283" spans="2:12" ht="15" customHeight="1" x14ac:dyDescent="0.2">
      <c r="B283" t="str" cm="1">
        <f t="array" ref="B283">_xll.PBD(C283,"Name","","USD","","")</f>
        <v>Companhia Providencia Industria E Comercio</v>
      </c>
      <c r="C283" t="s">
        <v>752</v>
      </c>
      <c r="D283" t="str" cm="1">
        <f t="array" ref="D283">_xll.PBD(C283,"HQ Country","","USD","","")</f>
        <v>Brazil</v>
      </c>
      <c r="E283" t="str" cm="1">
        <f t="array" ref="E283">_xll.PBD(C283,"Website","","USD","","")</f>
        <v>www.providencia.com.br</v>
      </c>
      <c r="F283" t="str">
        <f t="shared" si="4"/>
        <v>providencia</v>
      </c>
      <c r="I283" s="12" cm="1">
        <f t="array" ref="I283">_xll.PBD(C283,"Employees Count","","USD","","")</f>
        <v>742</v>
      </c>
      <c r="J283" s="12" t="str" cm="1">
        <f t="array" ref="J283">_xll.PBF(C283,"Business Revenue","TTM","07-Jul-2025","","USD","","")</f>
        <v>#NOTAUTH</v>
      </c>
      <c r="K283" s="12" t="str" cm="1">
        <f t="array" ref="K283">_xll.PBF(C283,"EBITDA","TTM","07-Jul-2025","","USD","","")</f>
        <v>#NOTAUTH</v>
      </c>
      <c r="L283" s="13"/>
    </row>
    <row r="284" spans="2:12" ht="15" customHeight="1" x14ac:dyDescent="0.2">
      <c r="B284" t="str" cm="1">
        <f t="array" ref="B284">_xll.PBD(C284,"Name","","USD","","")</f>
        <v>Companhia Siderúrgica Nacional</v>
      </c>
      <c r="C284" t="s">
        <v>753</v>
      </c>
      <c r="D284" t="str" cm="1">
        <f t="array" ref="D284">_xll.PBD(C284,"HQ Country","","USD","","")</f>
        <v>Brazil</v>
      </c>
      <c r="E284" t="str" cm="1">
        <f t="array" ref="E284">_xll.PBD(C284,"Website","","USD","","")</f>
        <v>www.csn.com.br</v>
      </c>
      <c r="F284" t="str">
        <f t="shared" si="4"/>
        <v>csn</v>
      </c>
      <c r="I284" s="12" cm="1">
        <f t="array" ref="I284">_xll.PBD(C284,"Employees Count","","USD","","")</f>
        <v>29695</v>
      </c>
      <c r="J284" s="12" cm="1">
        <f t="array" ref="J284">_xll.PBF(C284,"Business Revenue","TTM","07-Jul-2025","","USD","","")</f>
        <v>9241223689.4677601</v>
      </c>
      <c r="K284" s="12" cm="1">
        <f t="array" ref="K284">_xll.PBF(C284,"EBITDA","TTM","07-Jul-2025","","USD","","")</f>
        <v>946572429.198331</v>
      </c>
      <c r="L284" s="13"/>
    </row>
    <row r="285" spans="2:12" ht="15" customHeight="1" x14ac:dyDescent="0.2">
      <c r="B285" t="str" cm="1">
        <f t="array" ref="B285">_xll.PBD(C285,"Name","","USD","","")</f>
        <v>Compass Gas e Energia</v>
      </c>
      <c r="C285" t="s">
        <v>754</v>
      </c>
      <c r="D285" t="str" cm="1">
        <f t="array" ref="D285">_xll.PBD(C285,"HQ Country","","USD","","")</f>
        <v>Brazil</v>
      </c>
      <c r="E285" t="str" cm="1">
        <f t="array" ref="E285">_xll.PBD(C285,"Website","","USD","","")</f>
        <v>www.compassbr.com</v>
      </c>
      <c r="F285" t="str">
        <f t="shared" si="4"/>
        <v>compassbr</v>
      </c>
      <c r="I285" s="12" cm="1">
        <f t="array" ref="I285">_xll.PBD(C285,"Employees Count","","USD","","")</f>
        <v>1215</v>
      </c>
      <c r="J285" s="12" cm="1">
        <f t="array" ref="J285">_xll.PBF(C285,"Business Revenue","TTM","07-Jul-2025","","USD","","")</f>
        <v>4115113567.5661254</v>
      </c>
      <c r="K285" s="12" cm="1">
        <f t="array" ref="K285">_xll.PBF(C285,"EBITDA","TTM","07-Jul-2025","","USD","","")</f>
        <v>981978929.29272795</v>
      </c>
      <c r="L285" s="13"/>
    </row>
    <row r="286" spans="2:12" ht="15" customHeight="1" x14ac:dyDescent="0.2">
      <c r="B286" t="str" cm="1">
        <f t="array" ref="B286">_xll.PBD(C286,"Name","","USD","","")</f>
        <v>#LIMITREACHED</v>
      </c>
      <c r="C286" t="s">
        <v>755</v>
      </c>
      <c r="D286" t="str" cm="1">
        <f t="array" ref="D286">_xll.PBD(C286,"HQ Country","","USD","","")</f>
        <v>#LIMITREACHED</v>
      </c>
      <c r="E286" t="str" cm="1">
        <f t="array" ref="E286">_xll.PBD(C286,"Website","","USD","","")</f>
        <v>#LIMITREACHED</v>
      </c>
      <c r="F286" t="str">
        <f t="shared" si="4"/>
        <v>#LIMITREACHED</v>
      </c>
      <c r="I286" s="12" t="str" cm="1">
        <f t="array" ref="I286">_xll.PBD(C286,"Employees Count","","USD","","")</f>
        <v>#LIMITREACHED</v>
      </c>
      <c r="J286" s="12" t="str" cm="1">
        <f t="array" ref="J286">_xll.PBF(C286,"Business Revenue","TTM","07-Jul-2025","","USD","","")</f>
        <v>#NOTAUTH</v>
      </c>
      <c r="K286" s="12" t="str" cm="1">
        <f t="array" ref="K286">_xll.PBF(C286,"EBITDA","TTM","07-Jul-2025","","USD","","")</f>
        <v>#NOTAUTH</v>
      </c>
      <c r="L286" s="13"/>
    </row>
    <row r="287" spans="2:12" ht="15" customHeight="1" x14ac:dyDescent="0.2">
      <c r="B287" t="str" cm="1">
        <f t="array" ref="B287">_xll.PBD(C287,"Name","","USD","","")</f>
        <v>#LIMITREACHED</v>
      </c>
      <c r="C287" t="s">
        <v>756</v>
      </c>
      <c r="D287" t="str" cm="1">
        <f t="array" ref="D287">_xll.PBD(C287,"HQ Country","","USD","","")</f>
        <v>#LIMITREACHED</v>
      </c>
      <c r="E287" t="str" cm="1">
        <f t="array" ref="E287">_xll.PBD(C287,"Website","","USD","","")</f>
        <v>#LIMITREACHED</v>
      </c>
      <c r="F287" t="str">
        <f t="shared" si="4"/>
        <v>#LIMITREACHED</v>
      </c>
      <c r="I287" s="12" t="str" cm="1">
        <f t="array" ref="I287">_xll.PBD(C287,"Employees Count","","USD","","")</f>
        <v>#LIMITREACHED</v>
      </c>
      <c r="J287" s="12" t="str" cm="1">
        <f t="array" ref="J287">_xll.PBF(C287,"Business Revenue","TTM","07-Jul-2025","","USD","","")</f>
        <v>#NOTAUTH</v>
      </c>
      <c r="K287" s="12" t="str" cm="1">
        <f t="array" ref="K287">_xll.PBF(C287,"EBITDA","TTM","07-Jul-2025","","USD","","")</f>
        <v>#NOTAUTH</v>
      </c>
      <c r="L287" s="13"/>
    </row>
    <row r="288" spans="2:12" ht="15" customHeight="1" x14ac:dyDescent="0.2">
      <c r="B288" t="str" cm="1">
        <f t="array" ref="B288">_xll.PBD(C288,"Name","","USD","","")</f>
        <v>#LIMITREACHED</v>
      </c>
      <c r="C288" t="s">
        <v>757</v>
      </c>
      <c r="D288" t="str" cm="1">
        <f t="array" ref="D288">_xll.PBD(C288,"HQ Country","","USD","","")</f>
        <v>#LIMITREACHED</v>
      </c>
      <c r="E288" t="str" cm="1">
        <f t="array" ref="E288">_xll.PBD(C288,"Website","","USD","","")</f>
        <v>#NOTAUTH</v>
      </c>
      <c r="F288" t="str">
        <f t="shared" si="4"/>
        <v>#NOTAUTH</v>
      </c>
      <c r="I288" s="12" t="str" cm="1">
        <f t="array" ref="I288">_xll.PBD(C288,"Employees Count","","USD","","")</f>
        <v>#NOTAUTH</v>
      </c>
      <c r="J288" s="12" t="str" cm="1">
        <f t="array" ref="J288">_xll.PBF(C288,"Business Revenue","TTM","07-Jul-2025","","USD","","")</f>
        <v>#NOTAUTH</v>
      </c>
      <c r="K288" s="12" t="str" cm="1">
        <f t="array" ref="K288">_xll.PBF(C288,"EBITDA","TTM","07-Jul-2025","","USD","","")</f>
        <v>#NOTAUTH</v>
      </c>
      <c r="L288" s="13"/>
    </row>
    <row r="289" spans="2:12" ht="15" customHeight="1" x14ac:dyDescent="0.2">
      <c r="B289" t="str" cm="1">
        <f t="array" ref="B289">_xll.PBD(C289,"Name","","USD","","")</f>
        <v>#LIMITREACHED</v>
      </c>
      <c r="C289" t="s">
        <v>758</v>
      </c>
      <c r="D289" t="str" cm="1">
        <f t="array" ref="D289">_xll.PBD(C289,"HQ Country","","USD","","")</f>
        <v>#LIMITREACHED</v>
      </c>
      <c r="E289" t="str" cm="1">
        <f t="array" ref="E289">_xll.PBD(C289,"Website","","USD","","")</f>
        <v>#LIMITREACHED</v>
      </c>
      <c r="F289" t="str">
        <f t="shared" si="4"/>
        <v>#LIMITREACHED</v>
      </c>
      <c r="I289" s="12" t="str" cm="1">
        <f t="array" ref="I289">_xll.PBD(C289,"Employees Count","","USD","","")</f>
        <v>#NOTAUTH</v>
      </c>
      <c r="J289" s="12" t="str" cm="1">
        <f t="array" ref="J289">_xll.PBF(C289,"Business Revenue","TTM","07-Jul-2025","","USD","","")</f>
        <v>#NOTAUTH</v>
      </c>
      <c r="K289" s="12" t="str" cm="1">
        <f t="array" ref="K289">_xll.PBF(C289,"EBITDA","TTM","07-Jul-2025","","USD","","")</f>
        <v>#NOTAUTH</v>
      </c>
      <c r="L289" s="13"/>
    </row>
    <row r="290" spans="2:12" ht="15" customHeight="1" x14ac:dyDescent="0.2">
      <c r="B290" t="str" cm="1">
        <f t="array" ref="B290">_xll.PBD(C290,"Name","","USD","","")</f>
        <v>#LIMITREACHED</v>
      </c>
      <c r="C290" t="s">
        <v>759</v>
      </c>
      <c r="D290" t="str" cm="1">
        <f t="array" ref="D290">_xll.PBD(C290,"HQ Country","","USD","","")</f>
        <v>#LIMITREACHED</v>
      </c>
      <c r="E290" t="str" cm="1">
        <f t="array" ref="E290">_xll.PBD(C290,"Website","","USD","","")</f>
        <v>#LIMITREACHED</v>
      </c>
      <c r="F290" t="str">
        <f t="shared" si="4"/>
        <v>#LIMITREACHED</v>
      </c>
      <c r="I290" s="12" t="str" cm="1">
        <f t="array" ref="I290">_xll.PBD(C290,"Employees Count","","USD","","")</f>
        <v>#LIMITREACHED</v>
      </c>
      <c r="J290" s="12" t="str" cm="1">
        <f t="array" ref="J290">_xll.PBF(C290,"Business Revenue","TTM","07-Jul-2025","","USD","","")</f>
        <v>#NOTAUTH</v>
      </c>
      <c r="K290" s="12" t="str" cm="1">
        <f t="array" ref="K290">_xll.PBF(C290,"EBITDA","TTM","07-Jul-2025","","USD","","")</f>
        <v>#NOTAUTH</v>
      </c>
      <c r="L290" s="13"/>
    </row>
    <row r="291" spans="2:12" ht="15" customHeight="1" x14ac:dyDescent="0.2">
      <c r="B291" t="str" cm="1">
        <f t="array" ref="B291">_xll.PBD(C291,"Name","","USD","","")</f>
        <v>#LIMITREACHED</v>
      </c>
      <c r="C291" t="s">
        <v>760</v>
      </c>
      <c r="D291" t="str" cm="1">
        <f t="array" ref="D291">_xll.PBD(C291,"HQ Country","","USD","","")</f>
        <v>#LIMITREACHED</v>
      </c>
      <c r="E291" t="str" cm="1">
        <f t="array" ref="E291">_xll.PBD(C291,"Website","","USD","","")</f>
        <v>#LIMITREACHED</v>
      </c>
      <c r="F291" t="str">
        <f t="shared" si="4"/>
        <v>#LIMITREACHED</v>
      </c>
      <c r="I291" s="12" t="str" cm="1">
        <f t="array" ref="I291">_xll.PBD(C291,"Employees Count","","USD","","")</f>
        <v>#LIMITREACHED</v>
      </c>
      <c r="J291" s="12" t="str" cm="1">
        <f t="array" ref="J291">_xll.PBF(C291,"Business Revenue","TTM","07-Jul-2025","","USD","","")</f>
        <v>#NOTAUTH</v>
      </c>
      <c r="K291" s="12" t="str" cm="1">
        <f t="array" ref="K291">_xll.PBF(C291,"EBITDA","TTM","07-Jul-2025","","USD","","")</f>
        <v>#NOTAUTH</v>
      </c>
      <c r="L291" s="13"/>
    </row>
    <row r="292" spans="2:12" ht="15" customHeight="1" x14ac:dyDescent="0.2">
      <c r="B292" t="str" cm="1">
        <f t="array" ref="B292">_xll.PBD(C292,"Name","","USD","","")</f>
        <v>#LIMITREACHED</v>
      </c>
      <c r="C292" t="s">
        <v>761</v>
      </c>
      <c r="D292" t="str" cm="1">
        <f t="array" ref="D292">_xll.PBD(C292,"HQ Country","","USD","","")</f>
        <v>#LIMITREACHED</v>
      </c>
      <c r="E292" t="str" cm="1">
        <f t="array" ref="E292">_xll.PBD(C292,"Website","","USD","","")</f>
        <v>#LIMITREACHED</v>
      </c>
      <c r="F292" t="str">
        <f t="shared" si="4"/>
        <v>#LIMITREACHED</v>
      </c>
      <c r="I292" s="12" t="str" cm="1">
        <f t="array" ref="I292">_xll.PBD(C292,"Employees Count","","USD","","")</f>
        <v>#LIMITREACHED</v>
      </c>
      <c r="J292" s="12" t="str" cm="1">
        <f t="array" ref="J292">_xll.PBF(C292,"Business Revenue","TTM","07-Jul-2025","","USD","","")</f>
        <v>#NOTAUTH</v>
      </c>
      <c r="K292" s="12" t="str" cm="1">
        <f t="array" ref="K292">_xll.PBF(C292,"EBITDA","TTM","07-Jul-2025","","USD","","")</f>
        <v>#NOTAUTH</v>
      </c>
      <c r="L292" s="13"/>
    </row>
    <row r="293" spans="2:12" ht="15" customHeight="1" x14ac:dyDescent="0.2">
      <c r="B293" t="str" cm="1">
        <f t="array" ref="B293">_xll.PBD(C293,"Name","","USD","","")</f>
        <v>Construtora Tenda</v>
      </c>
      <c r="C293" t="s">
        <v>762</v>
      </c>
      <c r="D293" t="str" cm="1">
        <f t="array" ref="D293">_xll.PBD(C293,"HQ Country","","USD","","")</f>
        <v>Brazil</v>
      </c>
      <c r="E293" t="str" cm="1">
        <f t="array" ref="E293">_xll.PBD(C293,"Website","","USD","","")</f>
        <v>www.tenda.com</v>
      </c>
      <c r="F293" t="str">
        <f t="shared" si="4"/>
        <v>tenda</v>
      </c>
      <c r="I293" s="12" cm="1">
        <f t="array" ref="I293">_xll.PBD(C293,"Employees Count","","USD","","")</f>
        <v>6287</v>
      </c>
      <c r="J293" s="12" cm="1">
        <f t="array" ref="J293">_xll.PBF(C293,"Business Revenue","TTM","07-Jul-2025","","USD","","")</f>
        <v>636520707.64373302</v>
      </c>
      <c r="K293" s="12" cm="1">
        <f t="array" ref="K293">_xll.PBF(C293,"EBITDA","TTM","07-Jul-2025","","USD","","")</f>
        <v>74143685.746896997</v>
      </c>
      <c r="L293" s="13"/>
    </row>
    <row r="294" spans="2:12" ht="15" customHeight="1" x14ac:dyDescent="0.2">
      <c r="B294" t="str" cm="1">
        <f t="array" ref="B294">_xll.PBD(C294,"Name","","USD","","")</f>
        <v>#LIMITREACHED</v>
      </c>
      <c r="C294" t="s">
        <v>763</v>
      </c>
      <c r="D294" t="str" cm="1">
        <f t="array" ref="D294">_xll.PBD(C294,"HQ Country","","USD","","")</f>
        <v>#LIMITREACHED</v>
      </c>
      <c r="E294" t="str" cm="1">
        <f t="array" ref="E294">_xll.PBD(C294,"Website","","USD","","")</f>
        <v>#LIMITREACHED</v>
      </c>
      <c r="F294" t="str">
        <f t="shared" si="4"/>
        <v>#LIMITREACHED</v>
      </c>
      <c r="I294" s="12" t="str" cm="1">
        <f t="array" ref="I294">_xll.PBD(C294,"Employees Count","","USD","","")</f>
        <v>#LIMITREACHED</v>
      </c>
      <c r="J294" s="12" t="str" cm="1">
        <f t="array" ref="J294">_xll.PBF(C294,"Business Revenue","TTM","07-Jul-2025","","USD","","")</f>
        <v>#NOTAUTH</v>
      </c>
      <c r="K294" s="12" t="str" cm="1">
        <f t="array" ref="K294">_xll.PBF(C294,"EBITDA","TTM","07-Jul-2025","","USD","","")</f>
        <v>#NOTAUTH</v>
      </c>
      <c r="L294" s="13"/>
    </row>
    <row r="295" spans="2:12" ht="15" customHeight="1" x14ac:dyDescent="0.2">
      <c r="B295" t="str" cm="1">
        <f t="array" ref="B295">_xll.PBD(C295,"Name","","USD","","")</f>
        <v>#LIMITREACHED</v>
      </c>
      <c r="C295" t="s">
        <v>764</v>
      </c>
      <c r="D295" t="str" cm="1">
        <f t="array" ref="D295">_xll.PBD(C295,"HQ Country","","USD","","")</f>
        <v>#LIMITREACHED</v>
      </c>
      <c r="E295" t="str" cm="1">
        <f t="array" ref="E295">_xll.PBD(C295,"Website","","USD","","")</f>
        <v>#NOTAUTH</v>
      </c>
      <c r="F295" t="str">
        <f t="shared" si="4"/>
        <v>#NOTAUTH</v>
      </c>
      <c r="I295" s="12" t="str" cm="1">
        <f t="array" ref="I295">_xll.PBD(C295,"Employees Count","","USD","","")</f>
        <v>#NOTAUTH</v>
      </c>
      <c r="J295" s="12" t="str" cm="1">
        <f t="array" ref="J295">_xll.PBF(C295,"Business Revenue","TTM","07-Jul-2025","","USD","","")</f>
        <v>#NOTAUTH</v>
      </c>
      <c r="K295" s="12" t="str" cm="1">
        <f t="array" ref="K295">_xll.PBF(C295,"EBITDA","TTM","07-Jul-2025","","USD","","")</f>
        <v>#NOTAUTH</v>
      </c>
      <c r="L295" s="13"/>
    </row>
    <row r="296" spans="2:12" ht="15" customHeight="1" x14ac:dyDescent="0.2">
      <c r="B296" t="str" cm="1">
        <f t="array" ref="B296">_xll.PBD(C296,"Name","","USD","","")</f>
        <v>COPASA</v>
      </c>
      <c r="C296" t="s">
        <v>765</v>
      </c>
      <c r="D296" t="str" cm="1">
        <f t="array" ref="D296">_xll.PBD(C296,"HQ Country","","USD","","")</f>
        <v>Brazil</v>
      </c>
      <c r="E296" t="str" cm="1">
        <f t="array" ref="E296">_xll.PBD(C296,"Website","","USD","","")</f>
        <v>www.copasa.com.br</v>
      </c>
      <c r="F296" t="str">
        <f t="shared" si="4"/>
        <v>copasa</v>
      </c>
      <c r="I296" s="12" cm="1">
        <f t="array" ref="I296">_xll.PBD(C296,"Employees Count","","USD","","")</f>
        <v>9556</v>
      </c>
      <c r="J296" s="12" cm="1">
        <f t="array" ref="J296">_xll.PBF(C296,"Business Revenue","TTM","07-Jul-2025","","USD","","")</f>
        <v>1569420246.071754</v>
      </c>
      <c r="K296" s="12" cm="1">
        <f t="array" ref="K296">_xll.PBF(C296,"EBITDA","TTM","07-Jul-2025","","USD","","")</f>
        <v>528588400.39769101</v>
      </c>
      <c r="L296" s="13"/>
    </row>
    <row r="297" spans="2:12" ht="15" customHeight="1" x14ac:dyDescent="0.2">
      <c r="B297" t="str" cm="1">
        <f t="array" ref="B297">_xll.PBD(C297,"Name","","USD","","")</f>
        <v>Copel</v>
      </c>
      <c r="C297" t="s">
        <v>766</v>
      </c>
      <c r="D297" t="str" cm="1">
        <f t="array" ref="D297">_xll.PBD(C297,"HQ Country","","USD","","")</f>
        <v>Brazil</v>
      </c>
      <c r="E297" t="str" cm="1">
        <f t="array" ref="E297">_xll.PBD(C297,"Website","","USD","","")</f>
        <v>www.copel.com</v>
      </c>
      <c r="F297" t="str">
        <f t="shared" si="4"/>
        <v>copel</v>
      </c>
      <c r="I297" s="12" cm="1">
        <f t="array" ref="I297">_xll.PBD(C297,"Employees Count","","USD","","")</f>
        <v>3129</v>
      </c>
      <c r="J297" s="12" cm="1">
        <f t="array" ref="J297">_xll.PBF(C297,"Business Revenue","TTM","07-Jul-2025","","USD","","")</f>
        <v>5477937805.4839182</v>
      </c>
      <c r="K297" s="12" cm="1">
        <f t="array" ref="K297">_xll.PBF(C297,"EBITDA","TTM","07-Jul-2025","","USD","","")</f>
        <v>786280270.29432499</v>
      </c>
      <c r="L297" s="13"/>
    </row>
    <row r="298" spans="2:12" ht="15" customHeight="1" x14ac:dyDescent="0.2">
      <c r="B298" t="str" cm="1">
        <f t="array" ref="B298">_xll.PBD(C298,"Name","","USD","","")</f>
        <v>#LIMITREACHED</v>
      </c>
      <c r="C298" t="s">
        <v>767</v>
      </c>
      <c r="D298" t="str" cm="1">
        <f t="array" ref="D298">_xll.PBD(C298,"HQ Country","","USD","","")</f>
        <v>#LIMITREACHED</v>
      </c>
      <c r="E298" t="str" cm="1">
        <f t="array" ref="E298">_xll.PBD(C298,"Website","","USD","","")</f>
        <v>#LIMITREACHED</v>
      </c>
      <c r="F298" t="str">
        <f t="shared" si="4"/>
        <v>#LIMITREACHED</v>
      </c>
      <c r="I298" s="12" t="str" cm="1">
        <f t="array" ref="I298">_xll.PBD(C298,"Employees Count","","USD","","")</f>
        <v>#LIMITREACHED</v>
      </c>
      <c r="J298" s="12" t="str" cm="1">
        <f t="array" ref="J298">_xll.PBF(C298,"Business Revenue","TTM","07-Jul-2025","","USD","","")</f>
        <v>#NOTAUTH</v>
      </c>
      <c r="K298" s="12" t="str" cm="1">
        <f t="array" ref="K298">_xll.PBF(C298,"EBITDA","TTM","07-Jul-2025","","USD","","")</f>
        <v>#LIMITREACHED</v>
      </c>
      <c r="L298" s="13"/>
    </row>
    <row r="299" spans="2:12" ht="15" customHeight="1" x14ac:dyDescent="0.2">
      <c r="B299" t="str" cm="1">
        <f t="array" ref="B299">_xll.PBD(C299,"Name","","USD","","")</f>
        <v>#LIMITREACHED</v>
      </c>
      <c r="C299" t="s">
        <v>768</v>
      </c>
      <c r="D299" t="str" cm="1">
        <f t="array" ref="D299">_xll.PBD(C299,"HQ Country","","USD","","")</f>
        <v>#LIMITREACHED</v>
      </c>
      <c r="E299" t="str" cm="1">
        <f t="array" ref="E299">_xll.PBD(C299,"Website","","USD","","")</f>
        <v>#LIMITREACHED</v>
      </c>
      <c r="F299" t="str">
        <f t="shared" si="4"/>
        <v>#LIMITREACHED</v>
      </c>
      <c r="I299" s="12" t="str" cm="1">
        <f t="array" ref="I299">_xll.PBD(C299,"Employees Count","","USD","","")</f>
        <v>#LIMITREACHED</v>
      </c>
      <c r="J299" s="12" t="str" cm="1">
        <f t="array" ref="J299">_xll.PBF(C299,"Business Revenue","TTM","07-Jul-2025","","USD","","")</f>
        <v>#LIMITREACHED</v>
      </c>
      <c r="K299" s="12" t="str" cm="1">
        <f t="array" ref="K299">_xll.PBF(C299,"EBITDA","TTM","07-Jul-2025","","USD","","")</f>
        <v>#NOTAUTH</v>
      </c>
      <c r="L299" s="13"/>
    </row>
    <row r="300" spans="2:12" ht="15" customHeight="1" x14ac:dyDescent="0.2">
      <c r="B300" t="str" cm="1">
        <f t="array" ref="B300">_xll.PBD(C300,"Name","","USD","","")</f>
        <v>#LIMITREACHED</v>
      </c>
      <c r="C300" t="s">
        <v>769</v>
      </c>
      <c r="D300" t="str" cm="1">
        <f t="array" ref="D300">_xll.PBD(C300,"HQ Country","","USD","","")</f>
        <v>#LIMITREACHED</v>
      </c>
      <c r="E300" t="str" cm="1">
        <f t="array" ref="E300">_xll.PBD(C300,"Website","","USD","","")</f>
        <v>#LIMITREACHED</v>
      </c>
      <c r="F300" t="str">
        <f t="shared" si="4"/>
        <v>#LIMITREACHED</v>
      </c>
      <c r="I300" s="12" t="str" cm="1">
        <f t="array" ref="I300">_xll.PBD(C300,"Employees Count","","USD","","")</f>
        <v>#LIMITREACHED</v>
      </c>
      <c r="J300" s="12" t="str" cm="1">
        <f t="array" ref="J300">_xll.PBF(C300,"Business Revenue","TTM","07-Jul-2025","","USD","","")</f>
        <v>#NOTAUTH</v>
      </c>
      <c r="K300" s="12" t="str" cm="1">
        <f t="array" ref="K300">_xll.PBF(C300,"EBITDA","TTM","07-Jul-2025","","USD","","")</f>
        <v>#NOTAUTH</v>
      </c>
      <c r="L300" s="13"/>
    </row>
    <row r="301" spans="2:12" ht="15" customHeight="1" x14ac:dyDescent="0.2">
      <c r="B301" t="str" cm="1">
        <f t="array" ref="B301">_xll.PBD(C301,"Name","","USD","","")</f>
        <v>Cosan</v>
      </c>
      <c r="C301" t="s">
        <v>770</v>
      </c>
      <c r="D301" t="str" cm="1">
        <f t="array" ref="D301">_xll.PBD(C301,"HQ Country","","USD","","")</f>
        <v>Brazil</v>
      </c>
      <c r="E301" t="str" cm="1">
        <f t="array" ref="E301">_xll.PBD(C301,"Website","","USD","","")</f>
        <v>www.cosan.com.br</v>
      </c>
      <c r="F301" t="str">
        <f t="shared" si="4"/>
        <v>cosan</v>
      </c>
      <c r="I301" s="12" cm="1">
        <f t="array" ref="I301">_xll.PBD(C301,"Employees Count","","USD","","")</f>
        <v>12090</v>
      </c>
      <c r="J301" s="12" cm="1">
        <f t="array" ref="J301">_xll.PBF(C301,"Business Revenue","TTM","07-Jul-2025","","USD","","")</f>
        <v>8822591191.2741966</v>
      </c>
      <c r="K301" s="12" cm="1">
        <f t="array" ref="K301">_xll.PBF(C301,"EBITDA","TTM","07-Jul-2025","","USD","","")</f>
        <v>837352444.47059894</v>
      </c>
      <c r="L301" s="13"/>
    </row>
    <row r="302" spans="2:12" ht="15" customHeight="1" x14ac:dyDescent="0.2">
      <c r="B302" t="str" cm="1">
        <f t="array" ref="B302">_xll.PBD(C302,"Name","","USD","","")</f>
        <v>#LIMITREACHED</v>
      </c>
      <c r="C302" t="s">
        <v>771</v>
      </c>
      <c r="D302" t="str" cm="1">
        <f t="array" ref="D302">_xll.PBD(C302,"HQ Country","","USD","","")</f>
        <v>#LIMITREACHED</v>
      </c>
      <c r="E302" t="str" cm="1">
        <f t="array" ref="E302">_xll.PBD(C302,"Website","","USD","","")</f>
        <v>#LIMITREACHED</v>
      </c>
      <c r="F302" t="str">
        <f t="shared" si="4"/>
        <v>#LIMITREACHED</v>
      </c>
      <c r="I302" s="12" t="str" cm="1">
        <f t="array" ref="I302">_xll.PBD(C302,"Employees Count","","USD","","")</f>
        <v>#LIMITREACHED</v>
      </c>
      <c r="J302" s="12" t="str" cm="1">
        <f t="array" ref="J302">_xll.PBF(C302,"Business Revenue","TTM","07-Jul-2025","","USD","","")</f>
        <v>#LIMITREACHED</v>
      </c>
      <c r="K302" s="12" t="str" cm="1">
        <f t="array" ref="K302">_xll.PBF(C302,"EBITDA","TTM","07-Jul-2025","","USD","","")</f>
        <v>#LIMITREACHED</v>
      </c>
      <c r="L302" s="13"/>
    </row>
    <row r="303" spans="2:12" ht="15" customHeight="1" x14ac:dyDescent="0.2">
      <c r="B303" t="str" cm="1">
        <f t="array" ref="B303">_xll.PBD(C303,"Name","","USD","","")</f>
        <v>#LIMITREACHED</v>
      </c>
      <c r="C303" t="s">
        <v>772</v>
      </c>
      <c r="D303" t="str" cm="1">
        <f t="array" ref="D303">_xll.PBD(C303,"HQ Country","","USD","","")</f>
        <v>#LIMITREACHED</v>
      </c>
      <c r="E303" t="str" cm="1">
        <f t="array" ref="E303">_xll.PBD(C303,"Website","","USD","","")</f>
        <v>#NOTAUTH</v>
      </c>
      <c r="F303" t="str">
        <f t="shared" si="4"/>
        <v>#NOTAUTH</v>
      </c>
      <c r="I303" s="12" t="str" cm="1">
        <f t="array" ref="I303">_xll.PBD(C303,"Employees Count","","USD","","")</f>
        <v>#NOTAUTH</v>
      </c>
      <c r="J303" s="12" t="str" cm="1">
        <f t="array" ref="J303">_xll.PBF(C303,"Business Revenue","TTM","07-Jul-2025","","USD","","")</f>
        <v>#NOTAUTH</v>
      </c>
      <c r="K303" s="12" t="str" cm="1">
        <f t="array" ref="K303">_xll.PBF(C303,"EBITDA","TTM","07-Jul-2025","","USD","","")</f>
        <v>#NOTAUTH</v>
      </c>
      <c r="L303" s="13"/>
    </row>
    <row r="304" spans="2:12" ht="15" customHeight="1" x14ac:dyDescent="0.2">
      <c r="B304" t="str" cm="1">
        <f t="array" ref="B304">_xll.PBD(C304,"Name","","USD","","")</f>
        <v>#LIMITREACHED</v>
      </c>
      <c r="C304" t="s">
        <v>773</v>
      </c>
      <c r="D304" t="str" cm="1">
        <f t="array" ref="D304">_xll.PBD(C304,"HQ Country","","USD","","")</f>
        <v>#LIMITREACHED</v>
      </c>
      <c r="E304" t="str" cm="1">
        <f t="array" ref="E304">_xll.PBD(C304,"Website","","USD","","")</f>
        <v>#LIMITREACHED</v>
      </c>
      <c r="F304" t="str">
        <f t="shared" si="4"/>
        <v>#LIMITREACHED</v>
      </c>
      <c r="I304" s="12" t="str" cm="1">
        <f t="array" ref="I304">_xll.PBD(C304,"Employees Count","","USD","","")</f>
        <v>#NOTAUTH</v>
      </c>
      <c r="J304" s="12" t="str" cm="1">
        <f t="array" ref="J304">_xll.PBF(C304,"Business Revenue","TTM","07-Jul-2025","","USD","","")</f>
        <v>#LIMITREACHED</v>
      </c>
      <c r="K304" s="12" t="str" cm="1">
        <f t="array" ref="K304">_xll.PBF(C304,"EBITDA","TTM","07-Jul-2025","","USD","","")</f>
        <v>#NOTAUTH</v>
      </c>
      <c r="L304" s="13"/>
    </row>
    <row r="305" spans="2:12" ht="15" customHeight="1" x14ac:dyDescent="0.2">
      <c r="B305" t="str" cm="1">
        <f t="array" ref="B305">_xll.PBD(C305,"Name","","USD","","")</f>
        <v>#LIMITREACHED</v>
      </c>
      <c r="C305" t="s">
        <v>774</v>
      </c>
      <c r="D305" t="str" cm="1">
        <f t="array" ref="D305">_xll.PBD(C305,"HQ Country","","USD","","")</f>
        <v>#LIMITREACHED</v>
      </c>
      <c r="E305" t="str" cm="1">
        <f t="array" ref="E305">_xll.PBD(C305,"Website","","USD","","")</f>
        <v>#LIMITREACHED</v>
      </c>
      <c r="F305" t="str">
        <f t="shared" si="4"/>
        <v>#LIMITREACHED</v>
      </c>
      <c r="I305" s="12" t="str" cm="1">
        <f t="array" ref="I305">_xll.PBD(C305,"Employees Count","","USD","","")</f>
        <v>#NOTAUTH</v>
      </c>
      <c r="J305" s="12" t="str" cm="1">
        <f t="array" ref="J305">_xll.PBF(C305,"Business Revenue","TTM","07-Jul-2025","","USD","","")</f>
        <v>#NOTAUTH</v>
      </c>
      <c r="K305" s="12" t="str" cm="1">
        <f t="array" ref="K305">_xll.PBF(C305,"EBITDA","TTM","07-Jul-2025","","USD","","")</f>
        <v>#NOTAUTH</v>
      </c>
      <c r="L305" s="13"/>
    </row>
    <row r="306" spans="2:12" ht="15" customHeight="1" x14ac:dyDescent="0.2">
      <c r="B306" t="str" cm="1">
        <f t="array" ref="B306">_xll.PBD(C306,"Name","","USD","","")</f>
        <v>CPFL Energia</v>
      </c>
      <c r="C306" t="s">
        <v>775</v>
      </c>
      <c r="D306" t="str" cm="1">
        <f t="array" ref="D306">_xll.PBD(C306,"HQ Country","","USD","","")</f>
        <v>Brazil</v>
      </c>
      <c r="E306" t="str" cm="1">
        <f t="array" ref="E306">_xll.PBD(C306,"Website","","USD","","")</f>
        <v>www.cpfl.com.br</v>
      </c>
      <c r="F306" t="str">
        <f t="shared" si="4"/>
        <v>cpfl</v>
      </c>
      <c r="I306" s="12" cm="1">
        <f t="array" ref="I306">_xll.PBD(C306,"Employees Count","","USD","","")</f>
        <v>7450</v>
      </c>
      <c r="J306" s="12" cm="1">
        <f t="array" ref="J306">_xll.PBF(C306,"Business Revenue","TTM","07-Jul-2025","","USD","","")</f>
        <v>2399156870.7920699</v>
      </c>
      <c r="K306" s="12" cm="1">
        <f t="array" ref="K306">_xll.PBF(C306,"EBITDA","TTM","07-Jul-2025","","USD","","")</f>
        <v>2223654622.7298608</v>
      </c>
      <c r="L306" s="13"/>
    </row>
    <row r="307" spans="2:12" ht="15" customHeight="1" x14ac:dyDescent="0.2">
      <c r="B307" t="str" cm="1">
        <f t="array" ref="B307">_xll.PBD(C307,"Name","","USD","","")</f>
        <v>#LIMITREACHED</v>
      </c>
      <c r="C307" t="s">
        <v>776</v>
      </c>
      <c r="D307" t="str" cm="1">
        <f t="array" ref="D307">_xll.PBD(C307,"HQ Country","","USD","","")</f>
        <v>#LIMITREACHED</v>
      </c>
      <c r="E307" t="str" cm="1">
        <f t="array" ref="E307">_xll.PBD(C307,"Website","","USD","","")</f>
        <v>#LIMITREACHED</v>
      </c>
      <c r="F307" t="str">
        <f t="shared" si="4"/>
        <v>#LIMITREACHED</v>
      </c>
      <c r="I307" s="12" t="str" cm="1">
        <f t="array" ref="I307">_xll.PBD(C307,"Employees Count","","USD","","")</f>
        <v>#LIMITREACHED</v>
      </c>
      <c r="J307" s="12" t="str" cm="1">
        <f t="array" ref="J307">_xll.PBF(C307,"Business Revenue","TTM","07-Jul-2025","","USD","","")</f>
        <v>#NOTAUTH</v>
      </c>
      <c r="K307" s="12" t="str" cm="1">
        <f t="array" ref="K307">_xll.PBF(C307,"EBITDA","TTM","07-Jul-2025","","USD","","")</f>
        <v>#NOTAUTH</v>
      </c>
      <c r="L307" s="13"/>
    </row>
    <row r="308" spans="2:12" ht="15" customHeight="1" x14ac:dyDescent="0.2">
      <c r="B308" t="str" cm="1">
        <f t="array" ref="B308">_xll.PBD(C308,"Name","","USD","","")</f>
        <v>#LIMITREACHED</v>
      </c>
      <c r="C308" t="s">
        <v>777</v>
      </c>
      <c r="D308" t="str" cm="1">
        <f t="array" ref="D308">_xll.PBD(C308,"HQ Country","","USD","","")</f>
        <v>#LIMITREACHED</v>
      </c>
      <c r="E308" t="str" cm="1">
        <f t="array" ref="E308">_xll.PBD(C308,"Website","","USD","","")</f>
        <v>#LIMITREACHED</v>
      </c>
      <c r="F308" t="str">
        <f t="shared" si="4"/>
        <v>#LIMITREACHED</v>
      </c>
      <c r="I308" s="12" t="str" cm="1">
        <f t="array" ref="I308">_xll.PBD(C308,"Employees Count","","USD","","")</f>
        <v>#NOTAUTH</v>
      </c>
      <c r="J308" s="12" t="str" cm="1">
        <f t="array" ref="J308">_xll.PBF(C308,"Business Revenue","TTM","07-Jul-2025","","USD","","")</f>
        <v>#NOTAUTH</v>
      </c>
      <c r="K308" s="12" t="str" cm="1">
        <f t="array" ref="K308">_xll.PBF(C308,"EBITDA","TTM","07-Jul-2025","","USD","","")</f>
        <v>#NOTAUTH</v>
      </c>
      <c r="L308" s="13"/>
    </row>
    <row r="309" spans="2:12" ht="15" customHeight="1" x14ac:dyDescent="0.2">
      <c r="B309" t="str" cm="1">
        <f t="array" ref="B309">_xll.PBD(C309,"Name","","USD","","")</f>
        <v>#LIMITREACHED</v>
      </c>
      <c r="C309" t="s">
        <v>778</v>
      </c>
      <c r="D309" t="str" cm="1">
        <f t="array" ref="D309">_xll.PBD(C309,"HQ Country","","USD","","")</f>
        <v>#LIMITREACHED</v>
      </c>
      <c r="E309" t="str" cm="1">
        <f t="array" ref="E309">_xll.PBD(C309,"Website","","USD","","")</f>
        <v>#LIMITREACHED</v>
      </c>
      <c r="F309" t="str">
        <f t="shared" si="4"/>
        <v>#LIMITREACHED</v>
      </c>
      <c r="I309" s="12" t="str" cm="1">
        <f t="array" ref="I309">_xll.PBD(C309,"Employees Count","","USD","","")</f>
        <v>#LIMITREACHED</v>
      </c>
      <c r="J309" s="12" t="str" cm="1">
        <f t="array" ref="J309">_xll.PBF(C309,"Business Revenue","TTM","07-Jul-2025","","USD","","")</f>
        <v>#NOTAUTH</v>
      </c>
      <c r="K309" s="12" t="str" cm="1">
        <f t="array" ref="K309">_xll.PBF(C309,"EBITDA","TTM","07-Jul-2025","","USD","","")</f>
        <v>#NOTAUTH</v>
      </c>
      <c r="L309" s="13"/>
    </row>
    <row r="310" spans="2:12" ht="15" customHeight="1" x14ac:dyDescent="0.2">
      <c r="B310" t="str" cm="1">
        <f t="array" ref="B310">_xll.PBD(C310,"Name","","USD","","")</f>
        <v>#LIMITREACHED</v>
      </c>
      <c r="C310" t="s">
        <v>416</v>
      </c>
      <c r="D310" t="str" cm="1">
        <f t="array" ref="D310">_xll.PBD(C310,"HQ Country","","USD","","")</f>
        <v>#LIMITREACHED</v>
      </c>
      <c r="E310" t="str" cm="1">
        <f t="array" ref="E310">_xll.PBD(C310,"Website","","USD","","")</f>
        <v>#LIMITREACHED</v>
      </c>
      <c r="F310" t="str">
        <f t="shared" si="4"/>
        <v>#LIMITREACHED</v>
      </c>
      <c r="I310" s="12" t="str" cm="1">
        <f t="array" ref="I310">_xll.PBD(C310,"Employees Count","","USD","","")</f>
        <v>#NOTAUTH</v>
      </c>
      <c r="J310" s="12" t="str" cm="1">
        <f t="array" ref="J310">_xll.PBF(C310,"Business Revenue","TTM","07-Jul-2025","","USD","","")</f>
        <v>#NOTAUTH</v>
      </c>
      <c r="K310" s="12" t="str" cm="1">
        <f t="array" ref="K310">_xll.PBF(C310,"EBITDA","TTM","07-Jul-2025","","USD","","")</f>
        <v>#NOTAUTH</v>
      </c>
      <c r="L310" s="13"/>
    </row>
    <row r="311" spans="2:12" ht="15" customHeight="1" x14ac:dyDescent="0.2">
      <c r="B311" t="str" cm="1">
        <f t="array" ref="B311">_xll.PBD(C311,"Name","","USD","","")</f>
        <v>Cruzeiro do Sul Educacional</v>
      </c>
      <c r="C311" t="s">
        <v>779</v>
      </c>
      <c r="D311" t="str" cm="1">
        <f t="array" ref="D311">_xll.PBD(C311,"HQ Country","","USD","","")</f>
        <v>Brazil</v>
      </c>
      <c r="E311" t="str" cm="1">
        <f t="array" ref="E311">_xll.PBD(C311,"Website","","USD","","")</f>
        <v>www.cruzeirodosul.edu.br</v>
      </c>
      <c r="F311" t="s">
        <v>1862</v>
      </c>
      <c r="I311" s="12" cm="1">
        <f t="array" ref="I311">_xll.PBD(C311,"Employees Count","","USD","","")</f>
        <v>7614</v>
      </c>
      <c r="J311" s="12" cm="1">
        <f t="array" ref="J311">_xll.PBF(C311,"Business Revenue","TTM","07-Jul-2025","","USD","","")</f>
        <v>1582597835.171721</v>
      </c>
      <c r="K311" s="12" cm="1">
        <f t="array" ref="K311">_xll.PBF(C311,"EBITDA","TTM","07-Jul-2025","","USD","","")</f>
        <v>145320014.02181101</v>
      </c>
      <c r="L311" s="13"/>
    </row>
    <row r="312" spans="2:12" ht="15" customHeight="1" x14ac:dyDescent="0.2">
      <c r="B312" t="str" cm="1">
        <f t="array" ref="B312">_xll.PBD(C312,"Name","","USD","","")</f>
        <v>CSN Mineracao</v>
      </c>
      <c r="C312" t="s">
        <v>780</v>
      </c>
      <c r="D312" t="str" cm="1">
        <f t="array" ref="D312">_xll.PBD(C312,"HQ Country","","USD","","")</f>
        <v>Brazil</v>
      </c>
      <c r="E312" t="str" cm="1">
        <f t="array" ref="E312">_xll.PBD(C312,"Website","","USD","","")</f>
        <v>ri.csnmineracao.com.br</v>
      </c>
      <c r="F312" t="s">
        <v>1863</v>
      </c>
      <c r="I312" s="12" cm="1">
        <f t="array" ref="I312">_xll.PBD(C312,"Employees Count","","USD","","")</f>
        <v>7366</v>
      </c>
      <c r="J312" s="12" cm="1">
        <f t="array" ref="J312">_xll.PBF(C312,"Business Revenue","TTM","07-Jul-2025","","USD","","")</f>
        <v>3068829841.478229</v>
      </c>
      <c r="K312" s="12" cm="1">
        <f t="array" ref="K312">_xll.PBF(C312,"EBITDA","TTM","07-Jul-2025","","USD","","")</f>
        <v>1303017051.004384</v>
      </c>
      <c r="L312" s="13"/>
    </row>
    <row r="313" spans="2:12" ht="15" customHeight="1" x14ac:dyDescent="0.2">
      <c r="B313" t="str" cm="1">
        <f t="array" ref="B313">_xll.PBD(C313,"Name","","USD","","")</f>
        <v>#LIMITREACHED</v>
      </c>
      <c r="C313" t="s">
        <v>417</v>
      </c>
      <c r="D313" t="str" cm="1">
        <f t="array" ref="D313">_xll.PBD(C313,"HQ Country","","USD","","")</f>
        <v>#LIMITREACHED</v>
      </c>
      <c r="E313" t="str" cm="1">
        <f t="array" ref="E313">_xll.PBD(C313,"Website","","USD","","")</f>
        <v>#NOTAUTH</v>
      </c>
      <c r="F313" t="str">
        <f t="shared" si="4"/>
        <v>#NOTAUTH</v>
      </c>
      <c r="I313" s="12" t="str" cm="1">
        <f t="array" ref="I313">_xll.PBD(C313,"Employees Count","","USD","","")</f>
        <v>#NOTAUTH</v>
      </c>
      <c r="J313" s="12" t="str" cm="1">
        <f t="array" ref="J313">_xll.PBF(C313,"Business Revenue","TTM","07-Jul-2025","","USD","","")</f>
        <v>#NOTAUTH</v>
      </c>
      <c r="K313" s="12" t="str" cm="1">
        <f t="array" ref="K313">_xll.PBF(C313,"EBITDA","TTM","07-Jul-2025","","USD","","")</f>
        <v>#NOTAUTH</v>
      </c>
      <c r="L313" s="13"/>
    </row>
    <row r="314" spans="2:12" ht="15" customHeight="1" x14ac:dyDescent="0.2">
      <c r="B314" t="str" cm="1">
        <f t="array" ref="B314">_xll.PBD(C314,"Name","","USD","","")</f>
        <v>Cury Construtora E</v>
      </c>
      <c r="C314" t="s">
        <v>781</v>
      </c>
      <c r="D314" t="str" cm="1">
        <f t="array" ref="D314">_xll.PBD(C314,"HQ Country","","USD","","")</f>
        <v>Brazil</v>
      </c>
      <c r="E314" t="str" cm="1">
        <f t="array" ref="E314">_xll.PBD(C314,"Website","","USD","","")</f>
        <v>www.cury.net</v>
      </c>
      <c r="F314" t="s">
        <v>1864</v>
      </c>
      <c r="I314" s="12" cm="1">
        <f t="array" ref="I314">_xll.PBD(C314,"Employees Count","","USD","","")</f>
        <v>1527</v>
      </c>
      <c r="J314" s="12" cm="1">
        <f t="array" ref="J314">_xll.PBF(C314,"Business Revenue","TTM","07-Jul-2025","","USD","","")</f>
        <v>786925177.64718807</v>
      </c>
      <c r="K314" s="12" cm="1">
        <f t="array" ref="K314">_xll.PBF(C314,"EBITDA","TTM","07-Jul-2025","","USD","","")</f>
        <v>180432467.70925501</v>
      </c>
      <c r="L314" s="13"/>
    </row>
    <row r="315" spans="2:12" ht="15" customHeight="1" x14ac:dyDescent="0.2">
      <c r="B315" t="str" cm="1">
        <f t="array" ref="B315">_xll.PBD(C315,"Name","","USD","","")</f>
        <v>CVC Brasil Operadora e Agencia de Viagens</v>
      </c>
      <c r="C315" t="s">
        <v>782</v>
      </c>
      <c r="D315" t="str" cm="1">
        <f t="array" ref="D315">_xll.PBD(C315,"HQ Country","","USD","","")</f>
        <v>Brazil</v>
      </c>
      <c r="E315" t="str" cm="1">
        <f t="array" ref="E315">_xll.PBD(C315,"Website","","USD","","")</f>
        <v>www.cvccorp.com.br</v>
      </c>
      <c r="F315" t="str">
        <f t="shared" si="4"/>
        <v>cvccorp</v>
      </c>
      <c r="I315" s="12" cm="1">
        <f t="array" ref="I315">_xll.PBD(C315,"Employees Count","","USD","","")</f>
        <v>2478</v>
      </c>
      <c r="J315" s="12" cm="1">
        <f t="array" ref="J315">_xll.PBF(C315,"Business Revenue","TTM","07-Jul-2025","","USD","","")</f>
        <v>261217577.14802203</v>
      </c>
      <c r="K315" s="12" cm="1">
        <f t="array" ref="K315">_xll.PBF(C315,"EBITDA","TTM","07-Jul-2025","","USD","","")</f>
        <v>64144148.788461998</v>
      </c>
      <c r="L315" s="13"/>
    </row>
    <row r="316" spans="2:12" ht="15" customHeight="1" x14ac:dyDescent="0.2">
      <c r="B316" t="str" cm="1">
        <f t="array" ref="B316">_xll.PBD(C316,"Name","","USD","","")</f>
        <v>#LIMITREACHED</v>
      </c>
      <c r="C316" t="s">
        <v>783</v>
      </c>
      <c r="D316" t="str" cm="1">
        <f t="array" ref="D316">_xll.PBD(C316,"HQ Country","","USD","","")</f>
        <v>#LIMITREACHED</v>
      </c>
      <c r="E316" t="str" cm="1">
        <f t="array" ref="E316">_xll.PBD(C316,"Website","","USD","","")</f>
        <v>#LIMITREACHED</v>
      </c>
      <c r="F316" t="str">
        <f t="shared" si="4"/>
        <v>#LIMITREACHED</v>
      </c>
      <c r="I316" s="12" t="str" cm="1">
        <f t="array" ref="I316">_xll.PBD(C316,"Employees Count","","USD","","")</f>
        <v>#LIMITREACHED</v>
      </c>
      <c r="J316" s="12" t="str" cm="1">
        <f t="array" ref="J316">_xll.PBF(C316,"Business Revenue","TTM","07-Jul-2025","","USD","","")</f>
        <v>#LIMITREACHED</v>
      </c>
      <c r="K316" s="12" t="str" cm="1">
        <f t="array" ref="K316">_xll.PBF(C316,"EBITDA","TTM","07-Jul-2025","","USD","","")</f>
        <v>#LIMITREACHED</v>
      </c>
      <c r="L316" s="13"/>
    </row>
    <row r="317" spans="2:12" ht="15" customHeight="1" x14ac:dyDescent="0.2">
      <c r="B317" t="str" cm="1">
        <f t="array" ref="B317">_xll.PBD(C317,"Name","","USD","","")</f>
        <v>#LIMITREACHED</v>
      </c>
      <c r="C317" t="s">
        <v>784</v>
      </c>
      <c r="D317" t="str" cm="1">
        <f t="array" ref="D317">_xll.PBD(C317,"HQ Country","","USD","","")</f>
        <v>#LIMITREACHED</v>
      </c>
      <c r="E317" t="str" cm="1">
        <f t="array" ref="E317">_xll.PBD(C317,"Website","","USD","","")</f>
        <v>#LIMITREACHED</v>
      </c>
      <c r="F317" t="str">
        <f t="shared" si="4"/>
        <v>#LIMITREACHED</v>
      </c>
      <c r="I317" s="12" t="str" cm="1">
        <f t="array" ref="I317">_xll.PBD(C317,"Employees Count","","USD","","")</f>
        <v>#NOTAUTH</v>
      </c>
      <c r="J317" s="12" t="str" cm="1">
        <f t="array" ref="J317">_xll.PBF(C317,"Business Revenue","TTM","07-Jul-2025","","USD","","")</f>
        <v>#NOTAUTH</v>
      </c>
      <c r="K317" s="12" t="str" cm="1">
        <f t="array" ref="K317">_xll.PBF(C317,"EBITDA","TTM","07-Jul-2025","","USD","","")</f>
        <v>#NOTAUTH</v>
      </c>
      <c r="L317" s="13"/>
    </row>
    <row r="318" spans="2:12" ht="15" customHeight="1" x14ac:dyDescent="0.2">
      <c r="B318" t="str" cm="1">
        <f t="array" ref="B318">_xll.PBD(C318,"Name","","USD","","")</f>
        <v>Cyrela</v>
      </c>
      <c r="C318" t="s">
        <v>785</v>
      </c>
      <c r="D318" t="str" cm="1">
        <f t="array" ref="D318">_xll.PBD(C318,"HQ Country","","USD","","")</f>
        <v>Brazil</v>
      </c>
      <c r="E318" t="str" cm="1">
        <f t="array" ref="E318">_xll.PBD(C318,"Website","","USD","","")</f>
        <v>www.cyrela.com.br</v>
      </c>
      <c r="F318" t="str">
        <f t="shared" si="4"/>
        <v>cyrela</v>
      </c>
      <c r="I318" s="12" cm="1">
        <f t="array" ref="I318">_xll.PBD(C318,"Employees Count","","USD","","")</f>
        <v>8</v>
      </c>
      <c r="J318" s="12" cm="1">
        <f t="array" ref="J318">_xll.PBF(C318,"Business Revenue","TTM","07-Jul-2025","","USD","","")</f>
        <v>1555089802.706368</v>
      </c>
      <c r="K318" s="12" cm="1">
        <f t="array" ref="K318">_xll.PBF(C318,"EBITDA","TTM","07-Jul-2025","","USD","","")</f>
        <v>478819576.679371</v>
      </c>
      <c r="L318" s="13"/>
    </row>
    <row r="319" spans="2:12" ht="15" customHeight="1" x14ac:dyDescent="0.2">
      <c r="B319" t="str" cm="1">
        <f t="array" ref="B319">_xll.PBD(C319,"Name","","USD","","")</f>
        <v>D1000 Varejo Farma</v>
      </c>
      <c r="C319" t="s">
        <v>418</v>
      </c>
      <c r="D319" t="str" cm="1">
        <f t="array" ref="D319">_xll.PBD(C319,"HQ Country","","USD","","")</f>
        <v>Brazil</v>
      </c>
      <c r="E319" t="str" cm="1">
        <f t="array" ref="E319">_xll.PBD(C319,"Website","","USD","","")</f>
        <v>www.d1000varejofarma.com.br</v>
      </c>
      <c r="F319" t="str">
        <f t="shared" si="4"/>
        <v>d1000varejofarma</v>
      </c>
      <c r="I319" s="12" cm="1">
        <f t="array" ref="I319">_xll.PBD(C319,"Employees Count","","USD","","")</f>
        <v>4200</v>
      </c>
      <c r="J319" s="12" cm="1">
        <f t="array" ref="J319">_xll.PBF(C319,"Business Revenue","TTM","07-Jul-2025","","USD","","")</f>
        <v>423798881.096587</v>
      </c>
      <c r="K319" s="12" cm="1">
        <f t="array" ref="K319">_xll.PBF(C319,"EBITDA","TTM","07-Jul-2025","","USD","","")</f>
        <v>33109518.561705999</v>
      </c>
      <c r="L319" s="13"/>
    </row>
    <row r="320" spans="2:12" ht="15" customHeight="1" x14ac:dyDescent="0.2">
      <c r="B320" t="str" cm="1">
        <f t="array" ref="B320">_xll.PBD(C320,"Name","","USD","","")</f>
        <v>#LIMITREACHED</v>
      </c>
      <c r="C320" t="s">
        <v>786</v>
      </c>
      <c r="D320" t="str" cm="1">
        <f t="array" ref="D320">_xll.PBD(C320,"HQ Country","","USD","","")</f>
        <v>#LIMITREACHED</v>
      </c>
      <c r="E320" t="str" cm="1">
        <f t="array" ref="E320">_xll.PBD(C320,"Website","","USD","","")</f>
        <v>#LIMITREACHED</v>
      </c>
      <c r="F320" t="str">
        <f t="shared" si="4"/>
        <v>#LIMITREACHED</v>
      </c>
      <c r="I320" s="12" t="str" cm="1">
        <f t="array" ref="I320">_xll.PBD(C320,"Employees Count","","USD","","")</f>
        <v>#LIMITREACHED</v>
      </c>
      <c r="J320" s="12" t="str" cm="1">
        <f t="array" ref="J320">_xll.PBF(C320,"Business Revenue","TTM","07-Jul-2025","","USD","","")</f>
        <v>#NOTAUTH</v>
      </c>
      <c r="K320" s="12" t="str" cm="1">
        <f t="array" ref="K320">_xll.PBF(C320,"EBITDA","TTM","07-Jul-2025","","USD","","")</f>
        <v>#NOTAUTH</v>
      </c>
      <c r="L320" s="13"/>
    </row>
    <row r="321" spans="2:12" ht="15" customHeight="1" x14ac:dyDescent="0.2">
      <c r="B321" t="str" cm="1">
        <f t="array" ref="B321">_xll.PBD(C321,"Name","","USD","","")</f>
        <v>Dânica</v>
      </c>
      <c r="C321" t="s">
        <v>787</v>
      </c>
      <c r="D321" t="str" cm="1">
        <f t="array" ref="D321">_xll.PBD(C321,"HQ Country","","USD","","")</f>
        <v>Brazil</v>
      </c>
      <c r="E321" t="str" cm="1">
        <f t="array" ref="E321">_xll.PBD(C321,"Website","","USD","","")</f>
        <v>www.danica.com.br</v>
      </c>
      <c r="F321" t="str">
        <f t="shared" si="4"/>
        <v>danica</v>
      </c>
      <c r="I321" s="12" cm="1">
        <f t="array" ref="I321">_xll.PBD(C321,"Employees Count","","USD","","")</f>
        <v>267</v>
      </c>
      <c r="J321" s="12" t="str" cm="1">
        <f t="array" ref="J321">_xll.PBF(C321,"Business Revenue","TTM","07-Jul-2025","","USD","","")</f>
        <v>#NOTAUTH</v>
      </c>
      <c r="K321" s="12" t="str" cm="1">
        <f t="array" ref="K321">_xll.PBF(C321,"EBITDA","TTM","07-Jul-2025","","USD","","")</f>
        <v>#NOTAUTH</v>
      </c>
      <c r="L321" s="13"/>
    </row>
    <row r="322" spans="2:12" ht="15" customHeight="1" x14ac:dyDescent="0.2">
      <c r="B322" t="str" cm="1">
        <f t="array" ref="B322">_xll.PBD(C322,"Name","","USD","","")</f>
        <v>#LIMITREACHED</v>
      </c>
      <c r="C322" t="s">
        <v>788</v>
      </c>
      <c r="D322" t="str" cm="1">
        <f t="array" ref="D322">_xll.PBD(C322,"HQ Country","","USD","","")</f>
        <v>#LIMITREACHED</v>
      </c>
      <c r="E322" t="str" cm="1">
        <f t="array" ref="E322">_xll.PBD(C322,"Website","","USD","","")</f>
        <v>#LIMITREACHED</v>
      </c>
      <c r="F322" t="str">
        <f t="shared" si="4"/>
        <v>#LIMITREACHED</v>
      </c>
      <c r="I322" s="12" t="str" cm="1">
        <f t="array" ref="I322">_xll.PBD(C322,"Employees Count","","USD","","")</f>
        <v>#LIMITREACHED</v>
      </c>
      <c r="J322" s="12" t="str" cm="1">
        <f t="array" ref="J322">_xll.PBF(C322,"Business Revenue","TTM","07-Jul-2025","","USD","","")</f>
        <v>#LIMITREACHED</v>
      </c>
      <c r="K322" s="12" t="str" cm="1">
        <f t="array" ref="K322">_xll.PBF(C322,"EBITDA","TTM","07-Jul-2025","","USD","","")</f>
        <v>#LIMITREACHED</v>
      </c>
      <c r="L322" s="13"/>
    </row>
    <row r="323" spans="2:12" ht="15" customHeight="1" x14ac:dyDescent="0.2">
      <c r="B323" t="str" cm="1">
        <f t="array" ref="B323">_xll.PBD(C323,"Name","","USD","","")</f>
        <v>#LIMITREACHED</v>
      </c>
      <c r="C323" t="s">
        <v>789</v>
      </c>
      <c r="D323" t="str" cm="1">
        <f t="array" ref="D323">_xll.PBD(C323,"HQ Country","","USD","","")</f>
        <v>#LIMITREACHED</v>
      </c>
      <c r="E323" t="str" cm="1">
        <f t="array" ref="E323">_xll.PBD(C323,"Website","","USD","","")</f>
        <v>#LIMITREACHED</v>
      </c>
      <c r="F323" t="str">
        <f t="shared" ref="F323:F386" si="5">SUBSTITUTE(SUBSTITUTE(SUBSTITUTE(SUBSTITUTE(E323, "www.", ""), ".com.br", ""), ".com", ""), ".br", "")</f>
        <v>#LIMITREACHED</v>
      </c>
      <c r="I323" s="12" t="str" cm="1">
        <f t="array" ref="I323">_xll.PBD(C323,"Employees Count","","USD","","")</f>
        <v>#LIMITREACHED</v>
      </c>
      <c r="J323" s="12" t="str" cm="1">
        <f t="array" ref="J323">_xll.PBF(C323,"Business Revenue","TTM","07-Jul-2025","","USD","","")</f>
        <v>#NOTAUTH</v>
      </c>
      <c r="K323" s="12" t="str" cm="1">
        <f t="array" ref="K323">_xll.PBF(C323,"EBITDA","TTM","07-Jul-2025","","USD","","")</f>
        <v>#NOTAUTH</v>
      </c>
      <c r="L323" s="13"/>
    </row>
    <row r="324" spans="2:12" ht="15" customHeight="1" x14ac:dyDescent="0.2">
      <c r="B324" t="str" cm="1">
        <f t="array" ref="B324">_xll.PBD(C324,"Name","","USD","","")</f>
        <v>Desktop</v>
      </c>
      <c r="C324" t="s">
        <v>790</v>
      </c>
      <c r="D324" t="str" cm="1">
        <f t="array" ref="D324">_xll.PBD(C324,"HQ Country","","USD","","")</f>
        <v>Brazil</v>
      </c>
      <c r="E324" t="str" cm="1">
        <f t="array" ref="E324">_xll.PBD(C324,"Website","","USD","","")</f>
        <v>www.desktop.com.br</v>
      </c>
      <c r="F324" t="str">
        <f t="shared" si="5"/>
        <v>desktop</v>
      </c>
      <c r="I324" s="12" cm="1">
        <f t="array" ref="I324">_xll.PBD(C324,"Employees Count","","USD","","")</f>
        <v>1285</v>
      </c>
      <c r="J324" s="12" cm="1">
        <f t="array" ref="J324">_xll.PBF(C324,"Business Revenue","TTM","07-Jul-2025","","USD","","")</f>
        <v>238037067.15156305</v>
      </c>
      <c r="K324" s="12" cm="1">
        <f t="array" ref="K324">_xll.PBF(C324,"EBITDA","TTM","07-Jul-2025","","USD","","")</f>
        <v>104795218.5652</v>
      </c>
      <c r="L324" s="13"/>
    </row>
    <row r="325" spans="2:12" ht="15" customHeight="1" x14ac:dyDescent="0.2">
      <c r="B325" t="str" cm="1">
        <f t="array" ref="B325">_xll.PBD(C325,"Name","","USD","","")</f>
        <v>Dexco</v>
      </c>
      <c r="C325" t="s">
        <v>791</v>
      </c>
      <c r="D325" t="str" cm="1">
        <f t="array" ref="D325">_xll.PBD(C325,"HQ Country","","USD","","")</f>
        <v>Brazil</v>
      </c>
      <c r="E325" t="str" cm="1">
        <f t="array" ref="E325">_xll.PBD(C325,"Website","","USD","","")</f>
        <v>www.dex.co</v>
      </c>
      <c r="F325" t="s">
        <v>1865</v>
      </c>
      <c r="I325" s="12" cm="1">
        <f t="array" ref="I325">_xll.PBD(C325,"Employees Count","","USD","","")</f>
        <v>4294</v>
      </c>
      <c r="J325" s="12" cm="1">
        <f t="array" ref="J325">_xll.PBF(C325,"Business Revenue","TTM","07-Jul-2025","","USD","","")</f>
        <v>1757847534.5936761</v>
      </c>
      <c r="K325" s="12" cm="1">
        <f t="array" ref="K325">_xll.PBF(C325,"EBITDA","TTM","07-Jul-2025","","USD","","")</f>
        <v>300527182.63816398</v>
      </c>
      <c r="L325" s="13"/>
    </row>
    <row r="326" spans="2:12" ht="15" customHeight="1" x14ac:dyDescent="0.2">
      <c r="B326" t="str" cm="1">
        <f t="array" ref="B326">_xll.PBD(C326,"Name","","USD","","")</f>
        <v>Dexxos Par</v>
      </c>
      <c r="C326" t="s">
        <v>792</v>
      </c>
      <c r="D326" t="str" cm="1">
        <f t="array" ref="D326">_xll.PBD(C326,"HQ Country","","USD","","")</f>
        <v>Brazil</v>
      </c>
      <c r="E326" t="str" cm="1">
        <f t="array" ref="E326">_xll.PBD(C326,"Website","","USD","","")</f>
        <v>www.dexxos.com.br</v>
      </c>
      <c r="F326" t="str">
        <f t="shared" si="5"/>
        <v>dexxos</v>
      </c>
      <c r="I326" s="12" cm="1">
        <f t="array" ref="I326">_xll.PBD(C326,"Employees Count","","USD","","")</f>
        <v>800</v>
      </c>
      <c r="J326" s="12" cm="1">
        <f t="array" ref="J326">_xll.PBF(C326,"Business Revenue","TTM","07-Jul-2025","","USD","","")</f>
        <v>416168411.62579602</v>
      </c>
      <c r="K326" s="12" cm="1">
        <f t="array" ref="K326">_xll.PBF(C326,"EBITDA","TTM","07-Jul-2025","","USD","","")</f>
        <v>45400642.503040001</v>
      </c>
      <c r="L326" s="13"/>
    </row>
    <row r="327" spans="2:12" ht="15" customHeight="1" x14ac:dyDescent="0.2">
      <c r="B327" t="str" cm="1">
        <f t="array" ref="B327">_xll.PBD(C327,"Name","","USD","","")</f>
        <v>Diagnosticos da America</v>
      </c>
      <c r="C327" t="s">
        <v>354</v>
      </c>
      <c r="D327" t="str" cm="1">
        <f t="array" ref="D327">_xll.PBD(C327,"HQ Country","","USD","","")</f>
        <v>Brazil</v>
      </c>
      <c r="E327" t="str" cm="1">
        <f t="array" ref="E327">_xll.PBD(C327,"Website","","USD","","")</f>
        <v>www.dasa3.com.br</v>
      </c>
      <c r="F327" t="str">
        <f t="shared" si="5"/>
        <v>dasa3</v>
      </c>
      <c r="I327" s="12" cm="1">
        <f t="array" ref="I327">_xll.PBD(C327,"Employees Count","","USD","","")</f>
        <v>18142</v>
      </c>
      <c r="J327" s="12" cm="1">
        <f t="array" ref="J327">_xll.PBF(C327,"Business Revenue","TTM","07-Jul-2025","","USD","","")</f>
        <v>3017730239.593493</v>
      </c>
      <c r="K327" s="12" cm="1">
        <f t="array" ref="K327">_xll.PBF(C327,"EBITDA","TTM","07-Jul-2025","","USD","","")</f>
        <v>328013664.761154</v>
      </c>
      <c r="L327" s="13"/>
    </row>
    <row r="328" spans="2:12" ht="15" customHeight="1" x14ac:dyDescent="0.2">
      <c r="B328" t="str" cm="1">
        <f t="array" ref="B328">_xll.PBD(C328,"Name","","USD","","")</f>
        <v>#LIMITREACHED</v>
      </c>
      <c r="C328" t="s">
        <v>793</v>
      </c>
      <c r="D328" t="str" cm="1">
        <f t="array" ref="D328">_xll.PBD(C328,"HQ Country","","USD","","")</f>
        <v>#LIMITREACHED</v>
      </c>
      <c r="E328" t="str" cm="1">
        <f t="array" ref="E328">_xll.PBD(C328,"Website","","USD","","")</f>
        <v>#LIMITREACHED</v>
      </c>
      <c r="F328" t="str">
        <f t="shared" si="5"/>
        <v>#LIMITREACHED</v>
      </c>
      <c r="I328" s="12" t="str" cm="1">
        <f t="array" ref="I328">_xll.PBD(C328,"Employees Count","","USD","","")</f>
        <v>#LIMITREACHED</v>
      </c>
      <c r="J328" s="12" t="str" cm="1">
        <f t="array" ref="J328">_xll.PBF(C328,"Business Revenue","TTM","07-Jul-2025","","USD","","")</f>
        <v>#NOTAUTH</v>
      </c>
      <c r="K328" s="12" t="str" cm="1">
        <f t="array" ref="K328">_xll.PBF(C328,"EBITDA","TTM","07-Jul-2025","","USD","","")</f>
        <v>#NOTAUTH</v>
      </c>
      <c r="L328" s="13"/>
    </row>
    <row r="329" spans="2:12" ht="15" customHeight="1" x14ac:dyDescent="0.2">
      <c r="B329" t="str" cm="1">
        <f t="array" ref="B329">_xll.PBD(C329,"Name","","USD","","")</f>
        <v>Dimed Distribuidora de Medicamentos</v>
      </c>
      <c r="C329" t="s">
        <v>419</v>
      </c>
      <c r="D329" t="str" cm="1">
        <f t="array" ref="D329">_xll.PBD(C329,"HQ Country","","USD","","")</f>
        <v>Brazil</v>
      </c>
      <c r="E329" t="str" cm="1">
        <f t="array" ref="E329">_xll.PBD(C329,"Website","","USD","","")</f>
        <v>www.grupodimed.com.br</v>
      </c>
      <c r="F329" t="str">
        <f t="shared" si="5"/>
        <v>grupodimed</v>
      </c>
      <c r="I329" s="12" cm="1">
        <f t="array" ref="I329">_xll.PBD(C329,"Employees Count","","USD","","")</f>
        <v>10284</v>
      </c>
      <c r="J329" s="12" cm="1">
        <f t="array" ref="J329">_xll.PBF(C329,"Business Revenue","TTM","07-Jul-2025","","USD","","")</f>
        <v>954038999.47010005</v>
      </c>
      <c r="K329" s="12" cm="1">
        <f t="array" ref="K329">_xll.PBF(C329,"EBITDA","TTM","07-Jul-2025","","USD","","")</f>
        <v>74488491.224704996</v>
      </c>
      <c r="L329" s="13"/>
    </row>
    <row r="330" spans="2:12" ht="15" customHeight="1" x14ac:dyDescent="0.2">
      <c r="B330" t="str" cm="1">
        <f t="array" ref="B330">_xll.PBD(C330,"Name","","USD","","")</f>
        <v>#LIMITREACHED</v>
      </c>
      <c r="C330" t="s">
        <v>420</v>
      </c>
      <c r="D330" t="str" cm="1">
        <f t="array" ref="D330">_xll.PBD(C330,"HQ Country","","USD","","")</f>
        <v>#LIMITREACHED</v>
      </c>
      <c r="E330" t="str" cm="1">
        <f t="array" ref="E330">_xll.PBD(C330,"Website","","USD","","")</f>
        <v>#NOTAUTH</v>
      </c>
      <c r="F330" t="str">
        <f t="shared" si="5"/>
        <v>#NOTAUTH</v>
      </c>
      <c r="I330" s="12" t="str" cm="1">
        <f t="array" ref="I330">_xll.PBD(C330,"Employees Count","","USD","","")</f>
        <v>#NOTAUTH</v>
      </c>
      <c r="J330" s="12" t="str" cm="1">
        <f t="array" ref="J330">_xll.PBF(C330,"Business Revenue","TTM","07-Jul-2025","","USD","","")</f>
        <v>#NOTAUTH</v>
      </c>
      <c r="K330" s="12" t="str" cm="1">
        <f t="array" ref="K330">_xll.PBF(C330,"EBITDA","TTM","07-Jul-2025","","USD","","")</f>
        <v>#NOTAUTH</v>
      </c>
      <c r="L330" s="13"/>
    </row>
    <row r="331" spans="2:12" ht="15" customHeight="1" x14ac:dyDescent="0.2">
      <c r="B331" t="str" cm="1">
        <f t="array" ref="B331">_xll.PBD(C331,"Name","","USD","","")</f>
        <v>Direcional Engenharia</v>
      </c>
      <c r="C331" t="s">
        <v>794</v>
      </c>
      <c r="D331" t="str" cm="1">
        <f t="array" ref="D331">_xll.PBD(C331,"HQ Country","","USD","","")</f>
        <v>Brazil</v>
      </c>
      <c r="E331" t="str" cm="1">
        <f t="array" ref="E331">_xll.PBD(C331,"Website","","USD","","")</f>
        <v>direcional.com.br</v>
      </c>
      <c r="F331" t="str">
        <f t="shared" si="5"/>
        <v>direcional</v>
      </c>
      <c r="I331" s="12" cm="1">
        <f t="array" ref="I331">_xll.PBD(C331,"Employees Count","","USD","","")</f>
        <v>143</v>
      </c>
      <c r="J331" s="12" cm="1">
        <f t="array" ref="J331">_xll.PBF(C331,"Business Revenue","TTM","07-Jul-2025","","USD","","")</f>
        <v>727400104.30653107</v>
      </c>
      <c r="K331" s="12" cm="1">
        <f t="array" ref="K331">_xll.PBF(C331,"EBITDA","TTM","07-Jul-2025","","USD","","")</f>
        <v>172085539.23665699</v>
      </c>
      <c r="L331" s="13"/>
    </row>
    <row r="332" spans="2:12" ht="15" customHeight="1" x14ac:dyDescent="0.2">
      <c r="B332" t="str" cm="1">
        <f t="array" ref="B332">_xll.PBD(C332,"Name","","USD","","")</f>
        <v>#LIMITREACHED</v>
      </c>
      <c r="C332" t="s">
        <v>421</v>
      </c>
      <c r="D332" t="str" cm="1">
        <f t="array" ref="D332">_xll.PBD(C332,"HQ Country","","USD","","")</f>
        <v>#LIMITREACHED</v>
      </c>
      <c r="E332" t="str" cm="1">
        <f t="array" ref="E332">_xll.PBD(C332,"Website","","USD","","")</f>
        <v>#LIMITREACHED</v>
      </c>
      <c r="F332" t="str">
        <f t="shared" si="5"/>
        <v>#LIMITREACHED</v>
      </c>
      <c r="I332" s="12" t="str" cm="1">
        <f t="array" ref="I332">_xll.PBD(C332,"Employees Count","","USD","","")</f>
        <v>#LIMITREACHED</v>
      </c>
      <c r="J332" s="12" t="str" cm="1">
        <f t="array" ref="J332">_xll.PBF(C332,"Business Revenue","TTM","07-Jul-2025","","USD","","")</f>
        <v>#NOTAUTH</v>
      </c>
      <c r="K332" s="12" t="str" cm="1">
        <f t="array" ref="K332">_xll.PBF(C332,"EBITDA","TTM","07-Jul-2025","","USD","","")</f>
        <v>#NOTAUTH</v>
      </c>
      <c r="L332" s="13"/>
    </row>
    <row r="333" spans="2:12" ht="15" customHeight="1" x14ac:dyDescent="0.2">
      <c r="B333" t="str" cm="1">
        <f t="array" ref="B333">_xll.PBD(C333,"Name","","USD","","")</f>
        <v>#LIMITREACHED</v>
      </c>
      <c r="C333" t="s">
        <v>795</v>
      </c>
      <c r="D333" t="str" cm="1">
        <f t="array" ref="D333">_xll.PBD(C333,"HQ Country","","USD","","")</f>
        <v>#LIMITREACHED</v>
      </c>
      <c r="E333" t="str" cm="1">
        <f t="array" ref="E333">_xll.PBD(C333,"Website","","USD","","")</f>
        <v>#LIMITREACHED</v>
      </c>
      <c r="F333" t="str">
        <f t="shared" si="5"/>
        <v>#LIMITREACHED</v>
      </c>
      <c r="I333" s="12" t="str" cm="1">
        <f t="array" ref="I333">_xll.PBD(C333,"Employees Count","","USD","","")</f>
        <v>#NOTAUTH</v>
      </c>
      <c r="J333" s="12" t="str" cm="1">
        <f t="array" ref="J333">_xll.PBF(C333,"Business Revenue","TTM","07-Jul-2025","","USD","","")</f>
        <v>#NOTAUTH</v>
      </c>
      <c r="K333" s="12" t="str" cm="1">
        <f t="array" ref="K333">_xll.PBF(C333,"EBITDA","TTM","07-Jul-2025","","USD","","")</f>
        <v>#NOTAUTH</v>
      </c>
      <c r="L333" s="13"/>
    </row>
    <row r="334" spans="2:12" ht="15" customHeight="1" x14ac:dyDescent="0.2">
      <c r="B334" t="str" cm="1">
        <f t="array" ref="B334">_xll.PBD(C334,"Name","","USD","","")</f>
        <v>#LIMITREACHED</v>
      </c>
      <c r="C334" t="s">
        <v>796</v>
      </c>
      <c r="D334" t="str" cm="1">
        <f t="array" ref="D334">_xll.PBD(C334,"HQ Country","","USD","","")</f>
        <v>#LIMITREACHED</v>
      </c>
      <c r="E334" t="str" cm="1">
        <f t="array" ref="E334">_xll.PBD(C334,"Website","","USD","","")</f>
        <v>#LIMITREACHED</v>
      </c>
      <c r="F334" t="str">
        <f t="shared" si="5"/>
        <v>#LIMITREACHED</v>
      </c>
      <c r="I334" s="12" t="str" cm="1">
        <f t="array" ref="I334">_xll.PBD(C334,"Employees Count","","USD","","")</f>
        <v>#LIMITREACHED</v>
      </c>
      <c r="J334" s="12" t="str" cm="1">
        <f t="array" ref="J334">_xll.PBF(C334,"Business Revenue","TTM","07-Jul-2025","","USD","","")</f>
        <v>#NOTAUTH</v>
      </c>
      <c r="K334" s="12" t="str" cm="1">
        <f t="array" ref="K334">_xll.PBF(C334,"EBITDA","TTM","07-Jul-2025","","USD","","")</f>
        <v>#NOTAUTH</v>
      </c>
      <c r="L334" s="13"/>
    </row>
    <row r="335" spans="2:12" ht="15" customHeight="1" x14ac:dyDescent="0.2">
      <c r="B335" t="str" cm="1">
        <f t="array" ref="B335">_xll.PBD(C335,"Name","","USD","","")</f>
        <v>#LIMITREACHED</v>
      </c>
      <c r="C335" t="s">
        <v>797</v>
      </c>
      <c r="D335" t="str" cm="1">
        <f t="array" ref="D335">_xll.PBD(C335,"HQ Country","","USD","","")</f>
        <v>#LIMITREACHED</v>
      </c>
      <c r="E335" t="str" cm="1">
        <f t="array" ref="E335">_xll.PBD(C335,"Website","","USD","","")</f>
        <v>#LIMITREACHED</v>
      </c>
      <c r="F335" t="str">
        <f t="shared" si="5"/>
        <v>#LIMITREACHED</v>
      </c>
      <c r="I335" s="12" t="str" cm="1">
        <f t="array" ref="I335">_xll.PBD(C335,"Employees Count","","USD","","")</f>
        <v>#LIMITREACHED</v>
      </c>
      <c r="J335" s="12" t="str" cm="1">
        <f t="array" ref="J335">_xll.PBF(C335,"Business Revenue","TTM","07-Jul-2025","","USD","","")</f>
        <v>#NOTAUTH</v>
      </c>
      <c r="K335" s="12" t="str" cm="1">
        <f t="array" ref="K335">_xll.PBF(C335,"EBITDA","TTM","07-Jul-2025","","USD","","")</f>
        <v>#NOTAUTH</v>
      </c>
      <c r="L335" s="13"/>
    </row>
    <row r="336" spans="2:12" ht="15" customHeight="1" x14ac:dyDescent="0.2">
      <c r="B336" t="str" cm="1">
        <f t="array" ref="B336">_xll.PBD(C336,"Name","","USD","","")</f>
        <v>#LIMITREACHED</v>
      </c>
      <c r="C336" t="s">
        <v>798</v>
      </c>
      <c r="D336" t="str" cm="1">
        <f t="array" ref="D336">_xll.PBD(C336,"HQ Country","","USD","","")</f>
        <v>#LIMITREACHED</v>
      </c>
      <c r="E336" t="str" cm="1">
        <f t="array" ref="E336">_xll.PBD(C336,"Website","","USD","","")</f>
        <v>#NOTAUTH</v>
      </c>
      <c r="F336" t="str">
        <f t="shared" si="5"/>
        <v>#NOTAUTH</v>
      </c>
      <c r="I336" s="12" t="str" cm="1">
        <f t="array" ref="I336">_xll.PBD(C336,"Employees Count","","USD","","")</f>
        <v>#NOTAUTH</v>
      </c>
      <c r="J336" s="12" t="str" cm="1">
        <f t="array" ref="J336">_xll.PBF(C336,"Business Revenue","TTM","07-Jul-2025","","USD","","")</f>
        <v>#NOTAUTH</v>
      </c>
      <c r="K336" s="12" t="str" cm="1">
        <f t="array" ref="K336">_xll.PBF(C336,"EBITDA","TTM","07-Jul-2025","","USD","","")</f>
        <v>#NOTAUTH</v>
      </c>
      <c r="L336" s="13"/>
    </row>
    <row r="337" spans="2:12" ht="15" customHeight="1" x14ac:dyDescent="0.2">
      <c r="B337" t="str" cm="1">
        <f t="array" ref="B337">_xll.PBD(C337,"Name","","USD","","")</f>
        <v>#LIMITREACHED</v>
      </c>
      <c r="C337" t="s">
        <v>799</v>
      </c>
      <c r="D337" t="str" cm="1">
        <f t="array" ref="D337">_xll.PBD(C337,"HQ Country","","USD","","")</f>
        <v>#LIMITREACHED</v>
      </c>
      <c r="E337" t="str" cm="1">
        <f t="array" ref="E337">_xll.PBD(C337,"Website","","USD","","")</f>
        <v>#LIMITREACHED</v>
      </c>
      <c r="F337" t="str">
        <f t="shared" si="5"/>
        <v>#LIMITREACHED</v>
      </c>
      <c r="I337" s="12" t="str" cm="1">
        <f t="array" ref="I337">_xll.PBD(C337,"Employees Count","","USD","","")</f>
        <v>#LIMITREACHED</v>
      </c>
      <c r="J337" s="12" t="str" cm="1">
        <f t="array" ref="J337">_xll.PBF(C337,"Business Revenue","TTM","07-Jul-2025","","USD","","")</f>
        <v>#NOTAUTH</v>
      </c>
      <c r="K337" s="12" t="str" cm="1">
        <f t="array" ref="K337">_xll.PBF(C337,"EBITDA","TTM","07-Jul-2025","","USD","","")</f>
        <v>#NOTAUTH</v>
      </c>
      <c r="L337" s="13"/>
    </row>
    <row r="338" spans="2:12" ht="15" customHeight="1" x14ac:dyDescent="0.2">
      <c r="B338" t="str" cm="1">
        <f t="array" ref="B338">_xll.PBD(C338,"Name","","USD","","")</f>
        <v>#LIMITREACHED</v>
      </c>
      <c r="C338" t="s">
        <v>800</v>
      </c>
      <c r="D338" t="str" cm="1">
        <f t="array" ref="D338">_xll.PBD(C338,"HQ Country","","USD","","")</f>
        <v>#LIMITREACHED</v>
      </c>
      <c r="E338" t="str" cm="1">
        <f t="array" ref="E338">_xll.PBD(C338,"Website","","USD","","")</f>
        <v>#LIMITREACHED</v>
      </c>
      <c r="F338" t="str">
        <f t="shared" si="5"/>
        <v>#LIMITREACHED</v>
      </c>
      <c r="I338" s="12" t="str" cm="1">
        <f t="array" ref="I338">_xll.PBD(C338,"Employees Count","","USD","","")</f>
        <v>#LIMITREACHED</v>
      </c>
      <c r="J338" s="12" t="str" cm="1">
        <f t="array" ref="J338">_xll.PBF(C338,"Business Revenue","TTM","07-Jul-2025","","USD","","")</f>
        <v>#NOTAUTH</v>
      </c>
      <c r="K338" s="12" t="str" cm="1">
        <f t="array" ref="K338">_xll.PBF(C338,"EBITDA","TTM","07-Jul-2025","","USD","","")</f>
        <v>#NOTAUTH</v>
      </c>
      <c r="L338" s="13"/>
    </row>
    <row r="339" spans="2:12" ht="15" customHeight="1" x14ac:dyDescent="0.2">
      <c r="B339" t="str" cm="1">
        <f t="array" ref="B339">_xll.PBD(C339,"Name","","USD","","")</f>
        <v>#LIMITREACHED</v>
      </c>
      <c r="C339" t="s">
        <v>801</v>
      </c>
      <c r="D339" t="str" cm="1">
        <f t="array" ref="D339">_xll.PBD(C339,"HQ Country","","USD","","")</f>
        <v>#LIMITREACHED</v>
      </c>
      <c r="E339" t="str" cm="1">
        <f t="array" ref="E339">_xll.PBD(C339,"Website","","USD","","")</f>
        <v>#LIMITREACHED</v>
      </c>
      <c r="F339" t="str">
        <f t="shared" si="5"/>
        <v>#LIMITREACHED</v>
      </c>
      <c r="I339" s="12" t="str" cm="1">
        <f t="array" ref="I339">_xll.PBD(C339,"Employees Count","","USD","","")</f>
        <v>#LIMITREACHED</v>
      </c>
      <c r="J339" s="12" t="str" cm="1">
        <f t="array" ref="J339">_xll.PBF(C339,"Business Revenue","TTM","07-Jul-2025","","USD","","")</f>
        <v>#NOTAUTH</v>
      </c>
      <c r="K339" s="12" t="str" cm="1">
        <f t="array" ref="K339">_xll.PBF(C339,"EBITDA","TTM","07-Jul-2025","","USD","","")</f>
        <v>#NOTAUTH</v>
      </c>
      <c r="L339" s="13"/>
    </row>
    <row r="340" spans="2:12" ht="15" customHeight="1" x14ac:dyDescent="0.2">
      <c r="B340" t="str" cm="1">
        <f t="array" ref="B340">_xll.PBD(C340,"Name","","USD","","")</f>
        <v>#LIMITREACHED</v>
      </c>
      <c r="C340" t="s">
        <v>802</v>
      </c>
      <c r="D340" t="str" cm="1">
        <f t="array" ref="D340">_xll.PBD(C340,"HQ Country","","USD","","")</f>
        <v>#LIMITREACHED</v>
      </c>
      <c r="E340" t="str" cm="1">
        <f t="array" ref="E340">_xll.PBD(C340,"Website","","USD","","")</f>
        <v>#LIMITREACHED</v>
      </c>
      <c r="F340" t="str">
        <f t="shared" si="5"/>
        <v>#LIMITREACHED</v>
      </c>
      <c r="I340" s="12" t="str" cm="1">
        <f t="array" ref="I340">_xll.PBD(C340,"Employees Count","","USD","","")</f>
        <v>#NOTAUTH</v>
      </c>
      <c r="J340" s="12" t="str" cm="1">
        <f t="array" ref="J340">_xll.PBF(C340,"Business Revenue","TTM","07-Jul-2025","","USD","","")</f>
        <v>#NOTAUTH</v>
      </c>
      <c r="K340" s="12" t="str" cm="1">
        <f t="array" ref="K340">_xll.PBF(C340,"EBITDA","TTM","07-Jul-2025","","USD","","")</f>
        <v>#NOTAUTH</v>
      </c>
      <c r="L340" s="13"/>
    </row>
    <row r="341" spans="2:12" ht="15" customHeight="1" x14ac:dyDescent="0.2">
      <c r="B341" t="str" cm="1">
        <f t="array" ref="B341">_xll.PBD(C341,"Name","","USD","","")</f>
        <v>#LIMITREACHED</v>
      </c>
      <c r="C341" t="s">
        <v>803</v>
      </c>
      <c r="D341" t="str" cm="1">
        <f t="array" ref="D341">_xll.PBD(C341,"HQ Country","","USD","","")</f>
        <v>#LIMITREACHED</v>
      </c>
      <c r="E341" t="str" cm="1">
        <f t="array" ref="E341">_xll.PBD(C341,"Website","","USD","","")</f>
        <v>#LIMITREACHED</v>
      </c>
      <c r="F341" t="str">
        <f t="shared" si="5"/>
        <v>#LIMITREACHED</v>
      </c>
      <c r="I341" s="12" t="str" cm="1">
        <f t="array" ref="I341">_xll.PBD(C341,"Employees Count","","USD","","")</f>
        <v>#LIMITREACHED</v>
      </c>
      <c r="J341" s="12" t="str" cm="1">
        <f t="array" ref="J341">_xll.PBF(C341,"Business Revenue","TTM","07-Jul-2025","","USD","","")</f>
        <v>#NOTAUTH</v>
      </c>
      <c r="K341" s="12" t="str" cm="1">
        <f t="array" ref="K341">_xll.PBF(C341,"EBITDA","TTM","07-Jul-2025","","USD","","")</f>
        <v>#NOTAUTH</v>
      </c>
      <c r="L341" s="13"/>
    </row>
    <row r="342" spans="2:12" ht="15" customHeight="1" x14ac:dyDescent="0.2">
      <c r="B342" t="str" cm="1">
        <f t="array" ref="B342">_xll.PBD(C342,"Name","","USD","","")</f>
        <v>#LIMITREACHED</v>
      </c>
      <c r="C342" t="s">
        <v>804</v>
      </c>
      <c r="D342" t="str" cm="1">
        <f t="array" ref="D342">_xll.PBD(C342,"HQ Country","","USD","","")</f>
        <v>#LIMITREACHED</v>
      </c>
      <c r="E342" t="str" cm="1">
        <f t="array" ref="E342">_xll.PBD(C342,"Website","","USD","","")</f>
        <v>#LIMITREACHED</v>
      </c>
      <c r="F342" t="str">
        <f t="shared" si="5"/>
        <v>#LIMITREACHED</v>
      </c>
      <c r="I342" s="12" t="str" cm="1">
        <f t="array" ref="I342">_xll.PBD(C342,"Employees Count","","USD","","")</f>
        <v>#LIMITREACHED</v>
      </c>
      <c r="J342" s="12" t="str" cm="1">
        <f t="array" ref="J342">_xll.PBF(C342,"Business Revenue","TTM","07-Jul-2025","","USD","","")</f>
        <v>#NOTAUTH</v>
      </c>
      <c r="K342" s="12" t="str" cm="1">
        <f t="array" ref="K342">_xll.PBF(C342,"EBITDA","TTM","07-Jul-2025","","USD","","")</f>
        <v>#NOTAUTH</v>
      </c>
      <c r="L342" s="13"/>
    </row>
    <row r="343" spans="2:12" ht="15" customHeight="1" x14ac:dyDescent="0.2">
      <c r="B343" t="str" cm="1">
        <f t="array" ref="B343">_xll.PBD(C343,"Name","","USD","","")</f>
        <v>#LIMITREACHED</v>
      </c>
      <c r="C343" t="s">
        <v>805</v>
      </c>
      <c r="D343" t="str" cm="1">
        <f t="array" ref="D343">_xll.PBD(C343,"HQ Country","","USD","","")</f>
        <v>#LIMITREACHED</v>
      </c>
      <c r="E343" t="str" cm="1">
        <f t="array" ref="E343">_xll.PBD(C343,"Website","","USD","","")</f>
        <v>#LIMITREACHED</v>
      </c>
      <c r="F343" t="str">
        <f t="shared" si="5"/>
        <v>#LIMITREACHED</v>
      </c>
      <c r="I343" s="12" t="str" cm="1">
        <f t="array" ref="I343">_xll.PBD(C343,"Employees Count","","USD","","")</f>
        <v>#NOTAUTH</v>
      </c>
      <c r="J343" s="12" t="str" cm="1">
        <f t="array" ref="J343">_xll.PBF(C343,"Business Revenue","TTM","07-Jul-2025","","USD","","")</f>
        <v>#NOTAUTH</v>
      </c>
      <c r="K343" s="12" t="str" cm="1">
        <f t="array" ref="K343">_xll.PBF(C343,"EBITDA","TTM","07-Jul-2025","","USD","","")</f>
        <v>#NOTAUTH</v>
      </c>
      <c r="L343" s="13"/>
    </row>
    <row r="344" spans="2:12" ht="15" customHeight="1" x14ac:dyDescent="0.2">
      <c r="B344" t="str" cm="1">
        <f t="array" ref="B344">_xll.PBD(C344,"Name","","USD","","")</f>
        <v>#LIMITREACHED</v>
      </c>
      <c r="C344" t="s">
        <v>806</v>
      </c>
      <c r="D344" t="str" cm="1">
        <f t="array" ref="D344">_xll.PBD(C344,"HQ Country","","USD","","")</f>
        <v>#LIMITREACHED</v>
      </c>
      <c r="E344" t="str" cm="1">
        <f t="array" ref="E344">_xll.PBD(C344,"Website","","USD","","")</f>
        <v>#LIMITREACHED</v>
      </c>
      <c r="F344" t="str">
        <f t="shared" si="5"/>
        <v>#LIMITREACHED</v>
      </c>
      <c r="I344" s="12" t="str" cm="1">
        <f t="array" ref="I344">_xll.PBD(C344,"Employees Count","","USD","","")</f>
        <v>#LIMITREACHED</v>
      </c>
      <c r="J344" s="12" t="str" cm="1">
        <f t="array" ref="J344">_xll.PBF(C344,"Business Revenue","TTM","07-Jul-2025","","USD","","")</f>
        <v>#NOTAUTH</v>
      </c>
      <c r="K344" s="12" t="str" cm="1">
        <f t="array" ref="K344">_xll.PBF(C344,"EBITDA","TTM","07-Jul-2025","","USD","","")</f>
        <v>#NOTAUTH</v>
      </c>
      <c r="L344" s="13"/>
    </row>
    <row r="345" spans="2:12" ht="15" customHeight="1" x14ac:dyDescent="0.2">
      <c r="B345" t="str" cm="1">
        <f t="array" ref="B345">_xll.PBD(C345,"Name","","USD","","")</f>
        <v>EcoRodovias Infraestrutura e Logistica</v>
      </c>
      <c r="C345" t="s">
        <v>807</v>
      </c>
      <c r="D345" t="str" cm="1">
        <f t="array" ref="D345">_xll.PBD(C345,"HQ Country","","USD","","")</f>
        <v>Brazil</v>
      </c>
      <c r="E345" t="str" cm="1">
        <f t="array" ref="E345">_xll.PBD(C345,"Website","","USD","","")</f>
        <v>www.ecorodovias.com.br</v>
      </c>
      <c r="F345" t="str">
        <f t="shared" si="5"/>
        <v>ecorodovias</v>
      </c>
      <c r="I345" s="12" cm="1">
        <f t="array" ref="I345">_xll.PBD(C345,"Employees Count","","USD","","")</f>
        <v>5457</v>
      </c>
      <c r="J345" s="12" cm="1">
        <f t="array" ref="J345">_xll.PBF(C345,"Business Revenue","TTM","07-Jul-2025","","USD","","")</f>
        <v>1950156021.9649744</v>
      </c>
      <c r="K345" s="12" cm="1">
        <f t="array" ref="K345">_xll.PBF(C345,"EBITDA","TTM","07-Jul-2025","","USD","","")</f>
        <v>753108237.92956591</v>
      </c>
      <c r="L345" s="13"/>
    </row>
    <row r="346" spans="2:12" ht="15" customHeight="1" x14ac:dyDescent="0.2">
      <c r="B346" t="str" cm="1">
        <f t="array" ref="B346">_xll.PBD(C346,"Name","","USD","","")</f>
        <v>#LIMITREACHED</v>
      </c>
      <c r="C346" t="s">
        <v>808</v>
      </c>
      <c r="D346" t="str" cm="1">
        <f t="array" ref="D346">_xll.PBD(C346,"HQ Country","","USD","","")</f>
        <v>#LIMITREACHED</v>
      </c>
      <c r="E346" t="str" cm="1">
        <f t="array" ref="E346">_xll.PBD(C346,"Website","","USD","","")</f>
        <v>#LIMITREACHED</v>
      </c>
      <c r="F346" t="str">
        <f t="shared" si="5"/>
        <v>#LIMITREACHED</v>
      </c>
      <c r="I346" s="12" t="str" cm="1">
        <f t="array" ref="I346">_xll.PBD(C346,"Employees Count","","USD","","")</f>
        <v>#LIMITREACHED</v>
      </c>
      <c r="J346" s="12" t="str" cm="1">
        <f t="array" ref="J346">_xll.PBF(C346,"Business Revenue","TTM","07-Jul-2025","","USD","","")</f>
        <v>#NOTAUTH</v>
      </c>
      <c r="K346" s="12" t="str" cm="1">
        <f t="array" ref="K346">_xll.PBF(C346,"EBITDA","TTM","07-Jul-2025","","USD","","")</f>
        <v>#NOTAUTH</v>
      </c>
      <c r="L346" s="13"/>
    </row>
    <row r="347" spans="2:12" ht="15" customHeight="1" x14ac:dyDescent="0.2">
      <c r="B347" t="str" cm="1">
        <f t="array" ref="B347">_xll.PBD(C347,"Name","","USD","","")</f>
        <v>#LIMITREACHED</v>
      </c>
      <c r="C347" t="s">
        <v>809</v>
      </c>
      <c r="D347" t="str" cm="1">
        <f t="array" ref="D347">_xll.PBD(C347,"HQ Country","","USD","","")</f>
        <v>#LIMITREACHED</v>
      </c>
      <c r="E347" t="str" cm="1">
        <f t="array" ref="E347">_xll.PBD(C347,"Website","","USD","","")</f>
        <v>#LIMITREACHED</v>
      </c>
      <c r="F347" t="str">
        <f t="shared" si="5"/>
        <v>#LIMITREACHED</v>
      </c>
      <c r="I347" s="12" t="str" cm="1">
        <f t="array" ref="I347">_xll.PBD(C347,"Employees Count","","USD","","")</f>
        <v>#LIMITREACHED</v>
      </c>
      <c r="J347" s="12" t="str" cm="1">
        <f t="array" ref="J347">_xll.PBF(C347,"Business Revenue","TTM","07-Jul-2025","","USD","","")</f>
        <v>#NOTAUTH</v>
      </c>
      <c r="K347" s="12" t="str" cm="1">
        <f t="array" ref="K347">_xll.PBF(C347,"EBITDA","TTM","07-Jul-2025","","USD","","")</f>
        <v>#NOTAUTH</v>
      </c>
      <c r="L347" s="13"/>
    </row>
    <row r="348" spans="2:12" ht="15" customHeight="1" x14ac:dyDescent="0.2">
      <c r="B348" t="str" cm="1">
        <f t="array" ref="B348">_xll.PBD(C348,"Name","","USD","","")</f>
        <v>#LIMITREACHED</v>
      </c>
      <c r="C348" t="s">
        <v>810</v>
      </c>
      <c r="D348" t="str" cm="1">
        <f t="array" ref="D348">_xll.PBD(C348,"HQ Country","","USD","","")</f>
        <v>#LIMITREACHED</v>
      </c>
      <c r="E348" t="str" cm="1">
        <f t="array" ref="E348">_xll.PBD(C348,"Website","","USD","","")</f>
        <v>#LIMITREACHED</v>
      </c>
      <c r="F348" t="str">
        <f t="shared" si="5"/>
        <v>#LIMITREACHED</v>
      </c>
      <c r="I348" s="12" t="str" cm="1">
        <f t="array" ref="I348">_xll.PBD(C348,"Employees Count","","USD","","")</f>
        <v>#LIMITREACHED</v>
      </c>
      <c r="J348" s="12" t="str" cm="1">
        <f t="array" ref="J348">_xll.PBF(C348,"Business Revenue","TTM","07-Jul-2025","","USD","","")</f>
        <v>#NOTAUTH</v>
      </c>
      <c r="K348" s="12" t="str" cm="1">
        <f t="array" ref="K348">_xll.PBF(C348,"EBITDA","TTM","07-Jul-2025","","USD","","")</f>
        <v>#LIMITREACHED</v>
      </c>
      <c r="L348" s="13"/>
    </row>
    <row r="349" spans="2:12" ht="15" customHeight="1" x14ac:dyDescent="0.2">
      <c r="B349" t="str" cm="1">
        <f t="array" ref="B349">_xll.PBD(C349,"Name","","USD","","")</f>
        <v>#LIMITREACHED</v>
      </c>
      <c r="C349" t="s">
        <v>811</v>
      </c>
      <c r="D349" t="str" cm="1">
        <f t="array" ref="D349">_xll.PBD(C349,"HQ Country","","USD","","")</f>
        <v>#LIMITREACHED</v>
      </c>
      <c r="E349" t="str" cm="1">
        <f t="array" ref="E349">_xll.PBD(C349,"Website","","USD","","")</f>
        <v>#LIMITREACHED</v>
      </c>
      <c r="F349" t="str">
        <f t="shared" si="5"/>
        <v>#LIMITREACHED</v>
      </c>
      <c r="I349" s="12" t="str" cm="1">
        <f t="array" ref="I349">_xll.PBD(C349,"Employees Count","","USD","","")</f>
        <v>#LIMITREACHED</v>
      </c>
      <c r="J349" s="12" t="str" cm="1">
        <f t="array" ref="J349">_xll.PBF(C349,"Business Revenue","TTM","07-Jul-2025","","USD","","")</f>
        <v>#NOTAUTH</v>
      </c>
      <c r="K349" s="12" t="str" cm="1">
        <f t="array" ref="K349">_xll.PBF(C349,"EBITDA","TTM","07-Jul-2025","","USD","","")</f>
        <v>#NOTAUTH</v>
      </c>
      <c r="L349" s="13"/>
    </row>
    <row r="350" spans="2:12" ht="15" customHeight="1" x14ac:dyDescent="0.2">
      <c r="B350" t="str" cm="1">
        <f t="array" ref="B350">_xll.PBD(C350,"Name","","USD","","")</f>
        <v>Elektro Redes</v>
      </c>
      <c r="C350" t="s">
        <v>812</v>
      </c>
      <c r="D350" t="str" cm="1">
        <f t="array" ref="D350">_xll.PBD(C350,"HQ Country","","USD","","")</f>
        <v>Brazil</v>
      </c>
      <c r="E350" t="str" cm="1">
        <f t="array" ref="E350">_xll.PBD(C350,"Website","","USD","","")</f>
        <v>www.elektro.com.br</v>
      </c>
      <c r="F350" t="str">
        <f t="shared" si="5"/>
        <v>elektro</v>
      </c>
      <c r="I350" s="12" cm="1">
        <f t="array" ref="I350">_xll.PBD(C350,"Employees Count","","USD","","")</f>
        <v>3767</v>
      </c>
      <c r="J350" s="12" cm="1">
        <f t="array" ref="J350">_xll.PBF(C350,"Business Revenue","TTM","07-Jul-2025","","USD","","")</f>
        <v>2277568414.3640003</v>
      </c>
      <c r="K350" s="12" cm="1">
        <f t="array" ref="K350">_xll.PBF(C350,"EBITDA","TTM","07-Jul-2025","","USD","","")</f>
        <v>428869623.22399998</v>
      </c>
      <c r="L350" s="13"/>
    </row>
    <row r="351" spans="2:12" ht="15" customHeight="1" x14ac:dyDescent="0.2">
      <c r="B351" t="str" cm="1">
        <f t="array" ref="B351">_xll.PBD(C351,"Name","","USD","","")</f>
        <v>Eletrobras</v>
      </c>
      <c r="C351" t="s">
        <v>813</v>
      </c>
      <c r="D351" t="str" cm="1">
        <f t="array" ref="D351">_xll.PBD(C351,"HQ Country","","USD","","")</f>
        <v>Brazil</v>
      </c>
      <c r="E351" t="str" cm="1">
        <f t="array" ref="E351">_xll.PBD(C351,"Website","","USD","","")</f>
        <v>www.eletrobras.com</v>
      </c>
      <c r="F351" t="str">
        <f t="shared" si="5"/>
        <v>eletrobras</v>
      </c>
      <c r="I351" s="12" cm="1">
        <f t="array" ref="I351">_xll.PBD(C351,"Employees Count","","USD","","")</f>
        <v>7710</v>
      </c>
      <c r="J351" s="12" cm="1">
        <f t="array" ref="J351">_xll.PBF(C351,"Business Revenue","TTM","07-Jul-2025","","USD","","")</f>
        <v>7458459506.5523806</v>
      </c>
      <c r="K351" s="12" cm="1">
        <f t="array" ref="K351">_xll.PBF(C351,"EBITDA","TTM","07-Jul-2025","","USD","","")</f>
        <v>3533698510.1606073</v>
      </c>
      <c r="L351" s="13"/>
    </row>
    <row r="352" spans="2:12" ht="15" customHeight="1" x14ac:dyDescent="0.2">
      <c r="B352" t="str" cm="1">
        <f t="array" ref="B352">_xll.PBD(C352,"Name","","USD","","")</f>
        <v>Eletromidia</v>
      </c>
      <c r="C352" t="s">
        <v>814</v>
      </c>
      <c r="D352" t="str" cm="1">
        <f t="array" ref="D352">_xll.PBD(C352,"HQ Country","","USD","","")</f>
        <v>Brazil</v>
      </c>
      <c r="E352" t="str" cm="1">
        <f t="array" ref="E352">_xll.PBD(C352,"Website","","USD","","")</f>
        <v>www.eletromidia.com.br</v>
      </c>
      <c r="F352" t="str">
        <f t="shared" si="5"/>
        <v>eletromidia</v>
      </c>
      <c r="I352" s="12" cm="1">
        <f t="array" ref="I352">_xll.PBD(C352,"Employees Count","","USD","","")</f>
        <v>782</v>
      </c>
      <c r="J352" s="12" cm="1">
        <f t="array" ref="J352">_xll.PBF(C352,"Business Revenue","TTM","07-Jul-2025","","USD","","")</f>
        <v>239143971.10020801</v>
      </c>
      <c r="K352" s="12" cm="1">
        <f t="array" ref="K352">_xll.PBF(C352,"EBITDA","TTM","07-Jul-2025","","USD","","")</f>
        <v>81474186.088374004</v>
      </c>
      <c r="L352" s="13"/>
    </row>
    <row r="353" spans="2:12" ht="15" customHeight="1" x14ac:dyDescent="0.2">
      <c r="B353" t="str" cm="1">
        <f t="array" ref="B353">_xll.PBD(C353,"Name","","USD","","")</f>
        <v>#LIMITREACHED</v>
      </c>
      <c r="C353" t="s">
        <v>815</v>
      </c>
      <c r="D353" t="str" cm="1">
        <f t="array" ref="D353">_xll.PBD(C353,"HQ Country","","USD","","")</f>
        <v>#LIMITREACHED</v>
      </c>
      <c r="E353" t="str" cm="1">
        <f t="array" ref="E353">_xll.PBD(C353,"Website","","USD","","")</f>
        <v>#LIMITREACHED</v>
      </c>
      <c r="F353" t="str">
        <f t="shared" si="5"/>
        <v>#LIMITREACHED</v>
      </c>
      <c r="I353" s="12" t="str" cm="1">
        <f t="array" ref="I353">_xll.PBD(C353,"Employees Count","","USD","","")</f>
        <v>#LIMITREACHED</v>
      </c>
      <c r="J353" s="12" t="str" cm="1">
        <f t="array" ref="J353">_xll.PBF(C353,"Business Revenue","TTM","07-Jul-2025","","USD","","")</f>
        <v>#NOTAUTH</v>
      </c>
      <c r="K353" s="12" t="str" cm="1">
        <f t="array" ref="K353">_xll.PBF(C353,"EBITDA","TTM","07-Jul-2025","","USD","","")</f>
        <v>#NOTAUTH</v>
      </c>
      <c r="L353" s="13"/>
    </row>
    <row r="354" spans="2:12" ht="15" customHeight="1" x14ac:dyDescent="0.2">
      <c r="B354" t="str" cm="1">
        <f t="array" ref="B354">_xll.PBD(C354,"Name","","USD","","")</f>
        <v>#LIMITREACHED</v>
      </c>
      <c r="C354" t="s">
        <v>816</v>
      </c>
      <c r="D354" t="str" cm="1">
        <f t="array" ref="D354">_xll.PBD(C354,"HQ Country","","USD","","")</f>
        <v>#LIMITREACHED</v>
      </c>
      <c r="E354" t="str" cm="1">
        <f t="array" ref="E354">_xll.PBD(C354,"Website","","USD","","")</f>
        <v>#LIMITREACHED</v>
      </c>
      <c r="F354" t="str">
        <f t="shared" si="5"/>
        <v>#LIMITREACHED</v>
      </c>
      <c r="I354" s="12" t="str" cm="1">
        <f t="array" ref="I354">_xll.PBD(C354,"Employees Count","","USD","","")</f>
        <v>#LIMITREACHED</v>
      </c>
      <c r="J354" s="12" t="str" cm="1">
        <f t="array" ref="J354">_xll.PBF(C354,"Business Revenue","TTM","07-Jul-2025","","USD","","")</f>
        <v>#NOTAUTH</v>
      </c>
      <c r="K354" s="12" t="str" cm="1">
        <f t="array" ref="K354">_xll.PBF(C354,"EBITDA","TTM","07-Jul-2025","","USD","","")</f>
        <v>#NOTAUTH</v>
      </c>
      <c r="L354" s="13"/>
    </row>
    <row r="355" spans="2:12" ht="15" customHeight="1" x14ac:dyDescent="0.2">
      <c r="B355" t="str" cm="1">
        <f t="array" ref="B355">_xll.PBD(C355,"Name","","USD","","")</f>
        <v>#LIMITREACHED</v>
      </c>
      <c r="C355" t="s">
        <v>817</v>
      </c>
      <c r="D355" t="str" cm="1">
        <f t="array" ref="D355">_xll.PBD(C355,"HQ Country","","USD","","")</f>
        <v>#LIMITREACHED</v>
      </c>
      <c r="E355" t="str" cm="1">
        <f t="array" ref="E355">_xll.PBD(C355,"Website","","USD","","")</f>
        <v>#LIMITREACHED</v>
      </c>
      <c r="F355" t="str">
        <f t="shared" si="5"/>
        <v>#LIMITREACHED</v>
      </c>
      <c r="I355" s="12" t="str" cm="1">
        <f t="array" ref="I355">_xll.PBD(C355,"Employees Count","","USD","","")</f>
        <v>#LIMITREACHED</v>
      </c>
      <c r="J355" s="12" t="str" cm="1">
        <f t="array" ref="J355">_xll.PBF(C355,"Business Revenue","TTM","07-Jul-2025","","USD","","")</f>
        <v>#NOTAUTH</v>
      </c>
      <c r="K355" s="12" t="str" cm="1">
        <f t="array" ref="K355">_xll.PBF(C355,"EBITDA","TTM","07-Jul-2025","","USD","","")</f>
        <v>#NOTAUTH</v>
      </c>
      <c r="L355" s="13"/>
    </row>
    <row r="356" spans="2:12" ht="15" customHeight="1" x14ac:dyDescent="0.2">
      <c r="B356" t="str" cm="1">
        <f t="array" ref="B356">_xll.PBD(C356,"Name","","USD","","")</f>
        <v>#LIMITREACHED</v>
      </c>
      <c r="C356" t="s">
        <v>818</v>
      </c>
      <c r="D356" t="str" cm="1">
        <f t="array" ref="D356">_xll.PBD(C356,"HQ Country","","USD","","")</f>
        <v>#LIMITREACHED</v>
      </c>
      <c r="E356" t="str" cm="1">
        <f t="array" ref="E356">_xll.PBD(C356,"Website","","USD","","")</f>
        <v>#LIMITREACHED</v>
      </c>
      <c r="F356" t="str">
        <f t="shared" si="5"/>
        <v>#LIMITREACHED</v>
      </c>
      <c r="I356" s="12" t="str" cm="1">
        <f t="array" ref="I356">_xll.PBD(C356,"Employees Count","","USD","","")</f>
        <v>#LIMITREACHED</v>
      </c>
      <c r="J356" s="12" t="str" cm="1">
        <f t="array" ref="J356">_xll.PBF(C356,"Business Revenue","TTM","07-Jul-2025","","USD","","")</f>
        <v>#NOTAUTH</v>
      </c>
      <c r="K356" s="12" t="str" cm="1">
        <f t="array" ref="K356">_xll.PBF(C356,"EBITDA","TTM","07-Jul-2025","","USD","","")</f>
        <v>#NOTAUTH</v>
      </c>
      <c r="L356" s="13"/>
    </row>
    <row r="357" spans="2:12" ht="15" customHeight="1" x14ac:dyDescent="0.2">
      <c r="B357" t="str" cm="1">
        <f t="array" ref="B357">_xll.PBD(C357,"Name","","USD","","")</f>
        <v>#LIMITREACHED</v>
      </c>
      <c r="C357" t="s">
        <v>819</v>
      </c>
      <c r="D357" t="str" cm="1">
        <f t="array" ref="D357">_xll.PBD(C357,"HQ Country","","USD","","")</f>
        <v>#LIMITREACHED</v>
      </c>
      <c r="E357" t="str" cm="1">
        <f t="array" ref="E357">_xll.PBD(C357,"Website","","USD","","")</f>
        <v>#LIMITREACHED</v>
      </c>
      <c r="F357" t="str">
        <f t="shared" si="5"/>
        <v>#LIMITREACHED</v>
      </c>
      <c r="I357" s="12" t="str" cm="1">
        <f t="array" ref="I357">_xll.PBD(C357,"Employees Count","","USD","","")</f>
        <v>#LIMITREACHED</v>
      </c>
      <c r="J357" s="12" t="str" cm="1">
        <f t="array" ref="J357">_xll.PBF(C357,"Business Revenue","TTM","07-Jul-2025","","USD","","")</f>
        <v>#NOTAUTH</v>
      </c>
      <c r="K357" s="12" t="str" cm="1">
        <f t="array" ref="K357">_xll.PBF(C357,"EBITDA","TTM","07-Jul-2025","","USD","","")</f>
        <v>#NOTAUTH</v>
      </c>
      <c r="L357" s="13"/>
    </row>
    <row r="358" spans="2:12" ht="15" customHeight="1" x14ac:dyDescent="0.2">
      <c r="B358" t="str" cm="1">
        <f t="array" ref="B358">_xll.PBD(C358,"Name","","USD","","")</f>
        <v>Embraer</v>
      </c>
      <c r="C358" t="s">
        <v>820</v>
      </c>
      <c r="D358" t="str" cm="1">
        <f t="array" ref="D358">_xll.PBD(C358,"HQ Country","","USD","","")</f>
        <v>Brazil</v>
      </c>
      <c r="E358" t="str" cm="1">
        <f t="array" ref="E358">_xll.PBD(C358,"Website","","USD","","")</f>
        <v>www.embraer.com</v>
      </c>
      <c r="F358" t="str">
        <f t="shared" si="5"/>
        <v>embraer</v>
      </c>
      <c r="I358" s="12" cm="1">
        <f t="array" ref="I358">_xll.PBD(C358,"Employees Count","","USD","","")</f>
        <v>20744</v>
      </c>
      <c r="J358" s="12" cm="1">
        <f t="array" ref="J358">_xll.PBF(C358,"Business Revenue","TTM","07-Jul-2025","","USD","","")</f>
        <v>6601100000</v>
      </c>
      <c r="K358" s="12" cm="1">
        <f t="array" ref="K358">_xll.PBF(C358,"EBITDA","TTM","07-Jul-2025","","USD","","")</f>
        <v>864600000</v>
      </c>
      <c r="L358" s="13"/>
    </row>
    <row r="359" spans="2:12" ht="15" customHeight="1" x14ac:dyDescent="0.2">
      <c r="B359" t="str" cm="1">
        <f t="array" ref="B359">_xll.PBD(C359,"Name","","USD","","")</f>
        <v>#LIMITREACHED</v>
      </c>
      <c r="C359" t="s">
        <v>821</v>
      </c>
      <c r="D359" t="str" cm="1">
        <f t="array" ref="D359">_xll.PBD(C359,"HQ Country","","USD","","")</f>
        <v>#LIMITREACHED</v>
      </c>
      <c r="E359" t="str" cm="1">
        <f t="array" ref="E359">_xll.PBD(C359,"Website","","USD","","")</f>
        <v>#LIMITREACHED</v>
      </c>
      <c r="F359" t="str">
        <f t="shared" si="5"/>
        <v>#LIMITREACHED</v>
      </c>
      <c r="I359" s="12" t="str" cm="1">
        <f t="array" ref="I359">_xll.PBD(C359,"Employees Count","","USD","","")</f>
        <v>#LIMITREACHED</v>
      </c>
      <c r="J359" s="12" t="str" cm="1">
        <f t="array" ref="J359">_xll.PBF(C359,"Business Revenue","TTM","07-Jul-2025","","USD","","")</f>
        <v>#NOTAUTH</v>
      </c>
      <c r="K359" s="12" t="str" cm="1">
        <f t="array" ref="K359">_xll.PBF(C359,"EBITDA","TTM","07-Jul-2025","","USD","","")</f>
        <v>#NOTAUTH</v>
      </c>
      <c r="L359" s="13"/>
    </row>
    <row r="360" spans="2:12" ht="15" customHeight="1" x14ac:dyDescent="0.2">
      <c r="B360" t="str" cm="1">
        <f t="array" ref="B360">_xll.PBD(C360,"Name","","USD","","")</f>
        <v>Empreendimentos Pague Menos</v>
      </c>
      <c r="C360" t="s">
        <v>422</v>
      </c>
      <c r="D360" t="str" cm="1">
        <f t="array" ref="D360">_xll.PBD(C360,"HQ Country","","USD","","")</f>
        <v>Brazil</v>
      </c>
      <c r="E360" t="str" cm="1">
        <f t="array" ref="E360">_xll.PBD(C360,"Website","","USD","","")</f>
        <v>www.paguemenos.com.br</v>
      </c>
      <c r="F360" t="str">
        <f t="shared" si="5"/>
        <v>paguemenos</v>
      </c>
      <c r="I360" s="12" cm="1">
        <f t="array" ref="I360">_xll.PBD(C360,"Employees Count","","USD","","")</f>
        <v>26261</v>
      </c>
      <c r="J360" s="12" cm="1">
        <f t="array" ref="J360">_xll.PBF(C360,"Business Revenue","TTM","07-Jul-2025","","USD","","")</f>
        <v>2511076169.4772701</v>
      </c>
      <c r="K360" s="12" cm="1">
        <f t="array" ref="K360">_xll.PBF(C360,"EBITDA","TTM","07-Jul-2025","","USD","","")</f>
        <v>173728708.31633502</v>
      </c>
      <c r="L360" s="13"/>
    </row>
    <row r="361" spans="2:12" ht="15" customHeight="1" x14ac:dyDescent="0.2">
      <c r="B361" t="str" cm="1">
        <f t="array" ref="B361">_xll.PBD(C361,"Name","","USD","","")</f>
        <v>#LIMITREACHED</v>
      </c>
      <c r="C361" t="s">
        <v>822</v>
      </c>
      <c r="D361" t="str" cm="1">
        <f t="array" ref="D361">_xll.PBD(C361,"HQ Country","","USD","","")</f>
        <v>#LIMITREACHED</v>
      </c>
      <c r="E361" t="str" cm="1">
        <f t="array" ref="E361">_xll.PBD(C361,"Website","","USD","","")</f>
        <v>#LIMITREACHED</v>
      </c>
      <c r="F361" t="str">
        <f t="shared" si="5"/>
        <v>#LIMITREACHED</v>
      </c>
      <c r="I361" s="12" t="str" cm="1">
        <f t="array" ref="I361">_xll.PBD(C361,"Employees Count","","USD","","")</f>
        <v>#NOTAUTH</v>
      </c>
      <c r="J361" s="12" t="str" cm="1">
        <f t="array" ref="J361">_xll.PBF(C361,"Business Revenue","TTM","07-Jul-2025","","USD","","")</f>
        <v>#NOTAUTH</v>
      </c>
      <c r="K361" s="12" t="str" cm="1">
        <f t="array" ref="K361">_xll.PBF(C361,"EBITDA","TTM","07-Jul-2025","","USD","","")</f>
        <v>#NOTAUTH</v>
      </c>
      <c r="L361" s="13"/>
    </row>
    <row r="362" spans="2:12" ht="15" customHeight="1" x14ac:dyDescent="0.2">
      <c r="B362" t="str" cm="1">
        <f t="array" ref="B362">_xll.PBD(C362,"Name","","USD","","")</f>
        <v>#LIMITREACHED</v>
      </c>
      <c r="C362" t="s">
        <v>423</v>
      </c>
      <c r="D362" t="str" cm="1">
        <f t="array" ref="D362">_xll.PBD(C362,"HQ Country","","USD","","")</f>
        <v>#LIMITREACHED</v>
      </c>
      <c r="E362" t="str" cm="1">
        <f t="array" ref="E362">_xll.PBD(C362,"Website","","USD","","")</f>
        <v>#LIMITREACHED</v>
      </c>
      <c r="F362" t="str">
        <f t="shared" si="5"/>
        <v>#LIMITREACHED</v>
      </c>
      <c r="I362" s="12" t="str" cm="1">
        <f t="array" ref="I362">_xll.PBD(C362,"Employees Count","","USD","","")</f>
        <v>#LIMITREACHED</v>
      </c>
      <c r="J362" s="12" t="str" cm="1">
        <f t="array" ref="J362">_xll.PBF(C362,"Business Revenue","TTM","07-Jul-2025","","USD","","")</f>
        <v>#NOTAUTH</v>
      </c>
      <c r="K362" s="12" t="str" cm="1">
        <f t="array" ref="K362">_xll.PBF(C362,"EBITDA","TTM","07-Jul-2025","","USD","","")</f>
        <v>#NOTAUTH</v>
      </c>
      <c r="L362" s="13"/>
    </row>
    <row r="363" spans="2:12" ht="15" customHeight="1" x14ac:dyDescent="0.2">
      <c r="B363" t="str" cm="1">
        <f t="array" ref="B363">_xll.PBD(C363,"Name","","USD","","")</f>
        <v>#LIMITREACHED</v>
      </c>
      <c r="C363" t="s">
        <v>823</v>
      </c>
      <c r="D363" t="str" cm="1">
        <f t="array" ref="D363">_xll.PBD(C363,"HQ Country","","USD","","")</f>
        <v>#LIMITREACHED</v>
      </c>
      <c r="E363" t="str" cm="1">
        <f t="array" ref="E363">_xll.PBD(C363,"Website","","USD","","")</f>
        <v>#LIMITREACHED</v>
      </c>
      <c r="F363" t="str">
        <f t="shared" si="5"/>
        <v>#LIMITREACHED</v>
      </c>
      <c r="I363" s="12" t="str" cm="1">
        <f t="array" ref="I363">_xll.PBD(C363,"Employees Count","","USD","","")</f>
        <v>#LIMITREACHED</v>
      </c>
      <c r="J363" s="12" t="str" cm="1">
        <f t="array" ref="J363">_xll.PBF(C363,"Business Revenue","TTM","07-Jul-2025","","USD","","")</f>
        <v>#LIMITREACHED</v>
      </c>
      <c r="K363" s="12" t="str" cm="1">
        <f t="array" ref="K363">_xll.PBF(C363,"EBITDA","TTM","07-Jul-2025","","USD","","")</f>
        <v>#LIMITREACHED</v>
      </c>
      <c r="L363" s="13"/>
    </row>
    <row r="364" spans="2:12" ht="15" customHeight="1" x14ac:dyDescent="0.2">
      <c r="B364" t="str" cm="1">
        <f t="array" ref="B364">_xll.PBD(C364,"Name","","USD","","")</f>
        <v>#LIMITREACHED</v>
      </c>
      <c r="C364" t="s">
        <v>824</v>
      </c>
      <c r="D364" t="str" cm="1">
        <f t="array" ref="D364">_xll.PBD(C364,"HQ Country","","USD","","")</f>
        <v>#LIMITREACHED</v>
      </c>
      <c r="E364" t="str" cm="1">
        <f t="array" ref="E364">_xll.PBD(C364,"Website","","USD","","")</f>
        <v>#LIMITREACHED</v>
      </c>
      <c r="F364" t="str">
        <f t="shared" si="5"/>
        <v>#LIMITREACHED</v>
      </c>
      <c r="I364" s="12" t="str" cm="1">
        <f t="array" ref="I364">_xll.PBD(C364,"Employees Count","","USD","","")</f>
        <v>#LIMITREACHED</v>
      </c>
      <c r="J364" s="12" t="str" cm="1">
        <f t="array" ref="J364">_xll.PBF(C364,"Business Revenue","TTM","07-Jul-2025","","USD","","")</f>
        <v>#NOTAUTH</v>
      </c>
      <c r="K364" s="12" t="str" cm="1">
        <f t="array" ref="K364">_xll.PBF(C364,"EBITDA","TTM","07-Jul-2025","","USD","","")</f>
        <v>#NOTAUTH</v>
      </c>
      <c r="L364" s="13"/>
    </row>
    <row r="365" spans="2:12" ht="15" customHeight="1" x14ac:dyDescent="0.2">
      <c r="B365" t="str" cm="1">
        <f t="array" ref="B365">_xll.PBD(C365,"Name","","USD","","")</f>
        <v>Energisa</v>
      </c>
      <c r="C365" t="s">
        <v>825</v>
      </c>
      <c r="D365" t="str" cm="1">
        <f t="array" ref="D365">_xll.PBD(C365,"HQ Country","","USD","","")</f>
        <v>Brazil</v>
      </c>
      <c r="E365" t="str" cm="1">
        <f t="array" ref="E365">_xll.PBD(C365,"Website","","USD","","")</f>
        <v>www.energisa.com.br</v>
      </c>
      <c r="F365" t="str">
        <f t="shared" si="5"/>
        <v>energisa</v>
      </c>
      <c r="I365" s="12" cm="1">
        <f t="array" ref="I365">_xll.PBD(C365,"Employees Count","","USD","","")</f>
        <v>17000</v>
      </c>
      <c r="J365" s="12" cm="1">
        <f t="array" ref="J365">_xll.PBF(C365,"Business Revenue","TTM","07-Jul-2025","","USD","","")</f>
        <v>6913752340.5771799</v>
      </c>
      <c r="K365" s="12" cm="1">
        <f t="array" ref="K365">_xll.PBF(C365,"EBITDA","TTM","07-Jul-2025","","USD","","")</f>
        <v>1603131571.3015969</v>
      </c>
      <c r="L365" s="13"/>
    </row>
    <row r="366" spans="2:12" ht="15" customHeight="1" x14ac:dyDescent="0.2">
      <c r="B366" t="str" cm="1">
        <f t="array" ref="B366">_xll.PBD(C366,"Name","","USD","","")</f>
        <v>Energisa Mato Grosso Distribuidora de Energia</v>
      </c>
      <c r="C366" t="s">
        <v>826</v>
      </c>
      <c r="D366" t="str" cm="1">
        <f t="array" ref="D366">_xll.PBD(C366,"HQ Country","","USD","","")</f>
        <v>Brazil</v>
      </c>
      <c r="E366" t="str" cm="1">
        <f t="array" ref="E366">_xll.PBD(C366,"Website","","USD","","")</f>
        <v>www.cemat.com.br</v>
      </c>
      <c r="F366" t="str">
        <f t="shared" si="5"/>
        <v>cemat</v>
      </c>
      <c r="I366" s="12" cm="1">
        <f t="array" ref="I366">_xll.PBD(C366,"Employees Count","","USD","","")</f>
        <v>4161</v>
      </c>
      <c r="J366" s="12" cm="1">
        <f t="array" ref="J366">_xll.PBF(C366,"Business Revenue","TTM","07-Jul-2025","","USD","","")</f>
        <v>1822201309.4396691</v>
      </c>
      <c r="K366" s="12" cm="1">
        <f t="array" ref="K366">_xll.PBF(C366,"EBITDA","TTM","07-Jul-2025","","USD","","")</f>
        <v>344484003.69258505</v>
      </c>
      <c r="L366" s="13"/>
    </row>
    <row r="367" spans="2:12" ht="15" customHeight="1" x14ac:dyDescent="0.2">
      <c r="B367" t="str" cm="1">
        <f t="array" ref="B367">_xll.PBD(C367,"Name","","USD","","")</f>
        <v>Eneva</v>
      </c>
      <c r="C367" t="s">
        <v>827</v>
      </c>
      <c r="D367" t="str" cm="1">
        <f t="array" ref="D367">_xll.PBD(C367,"HQ Country","","USD","","")</f>
        <v>Brazil</v>
      </c>
      <c r="E367" t="str" cm="1">
        <f t="array" ref="E367">_xll.PBD(C367,"Website","","USD","","")</f>
        <v>www.eneva.com.br</v>
      </c>
      <c r="F367" t="str">
        <f t="shared" si="5"/>
        <v>eneva</v>
      </c>
      <c r="I367" s="12" cm="1">
        <f t="array" ref="I367">_xll.PBD(C367,"Employees Count","","USD","","")</f>
        <v>1846</v>
      </c>
      <c r="J367" s="12" cm="1">
        <f t="array" ref="J367">_xll.PBF(C367,"Business Revenue","TTM","07-Jul-2025","","USD","","")</f>
        <v>2508841345.5436263</v>
      </c>
      <c r="K367" s="12" cm="1">
        <f t="array" ref="K367">_xll.PBF(C367,"EBITDA","TTM","07-Jul-2025","","USD","","")</f>
        <v>483974561.05420297</v>
      </c>
      <c r="L367" s="13"/>
    </row>
    <row r="368" spans="2:12" ht="15" customHeight="1" x14ac:dyDescent="0.2">
      <c r="B368" t="str" cm="1">
        <f t="array" ref="B368">_xll.PBD(C368,"Name","","USD","","")</f>
        <v>Engie Brasil Energia</v>
      </c>
      <c r="C368" t="s">
        <v>828</v>
      </c>
      <c r="D368" t="str" cm="1">
        <f t="array" ref="D368">_xll.PBD(C368,"HQ Country","","USD","","")</f>
        <v>Brazil</v>
      </c>
      <c r="E368" t="str" cm="1">
        <f t="array" ref="E368">_xll.PBD(C368,"Website","","USD","","")</f>
        <v>www.engie.com.br</v>
      </c>
      <c r="F368" t="str">
        <f t="shared" si="5"/>
        <v>engie</v>
      </c>
      <c r="I368" s="12" cm="1">
        <f t="array" ref="I368">_xll.PBD(C368,"Employees Count","","USD","","")</f>
        <v>1173</v>
      </c>
      <c r="J368" s="12" cm="1">
        <f t="array" ref="J368">_xll.PBF(C368,"Business Revenue","TTM","07-Jul-2025","","USD","","")</f>
        <v>1808472316.538414</v>
      </c>
      <c r="K368" s="12" cm="1">
        <f t="array" ref="K368">_xll.PBF(C368,"EBITDA","TTM","07-Jul-2025","","USD","","")</f>
        <v>1306262603.805053</v>
      </c>
      <c r="L368" s="13"/>
    </row>
    <row r="369" spans="2:12" ht="15" customHeight="1" x14ac:dyDescent="0.2">
      <c r="B369" t="str" cm="1">
        <f t="array" ref="B369">_xll.PBD(C369,"Name","","USD","","")</f>
        <v>#LIMITREACHED</v>
      </c>
      <c r="C369" t="s">
        <v>829</v>
      </c>
      <c r="D369" t="str" cm="1">
        <f t="array" ref="D369">_xll.PBD(C369,"HQ Country","","USD","","")</f>
        <v>#LIMITREACHED</v>
      </c>
      <c r="E369" t="str" cm="1">
        <f t="array" ref="E369">_xll.PBD(C369,"Website","","USD","","")</f>
        <v>#LIMITREACHED</v>
      </c>
      <c r="F369" t="str">
        <f t="shared" si="5"/>
        <v>#LIMITREACHED</v>
      </c>
      <c r="I369" s="12" t="str" cm="1">
        <f t="array" ref="I369">_xll.PBD(C369,"Employees Count","","USD","","")</f>
        <v>#LIMITREACHED</v>
      </c>
      <c r="J369" s="12" t="str" cm="1">
        <f t="array" ref="J369">_xll.PBF(C369,"Business Revenue","TTM","07-Jul-2025","","USD","","")</f>
        <v>#NOTAUTH</v>
      </c>
      <c r="K369" s="12" t="str" cm="1">
        <f t="array" ref="K369">_xll.PBF(C369,"EBITDA","TTM","07-Jul-2025","","USD","","")</f>
        <v>#NOTAUTH</v>
      </c>
      <c r="L369" s="13"/>
    </row>
    <row r="370" spans="2:12" ht="15" customHeight="1" x14ac:dyDescent="0.2">
      <c r="B370" t="str" cm="1">
        <f t="array" ref="B370">_xll.PBD(C370,"Name","","USD","","")</f>
        <v>Equatorial Energia</v>
      </c>
      <c r="C370" t="s">
        <v>830</v>
      </c>
      <c r="D370" t="str" cm="1">
        <f t="array" ref="D370">_xll.PBD(C370,"HQ Country","","USD","","")</f>
        <v>Brazil</v>
      </c>
      <c r="E370" t="str" cm="1">
        <f t="array" ref="E370">_xll.PBD(C370,"Website","","USD","","")</f>
        <v>www.equatorialenergia.com.br</v>
      </c>
      <c r="F370" t="str">
        <f t="shared" si="5"/>
        <v>equatorialenergia</v>
      </c>
      <c r="I370" s="12" cm="1">
        <f t="array" ref="I370">_xll.PBD(C370,"Employees Count","","USD","","")</f>
        <v>10568</v>
      </c>
      <c r="J370" s="12" cm="1">
        <f t="array" ref="J370">_xll.PBF(C370,"Business Revenue","TTM","07-Jul-2025","","USD","","")</f>
        <v>10365510749.809565</v>
      </c>
      <c r="K370" s="12" cm="1">
        <f t="array" ref="K370">_xll.PBF(C370,"EBITDA","TTM","07-Jul-2025","","USD","","")</f>
        <v>1853405314.671278</v>
      </c>
      <c r="L370" s="13"/>
    </row>
    <row r="371" spans="2:12" ht="15" customHeight="1" x14ac:dyDescent="0.2">
      <c r="B371" t="str" cm="1">
        <f t="array" ref="B371">_xll.PBD(C371,"Name","","USD","","")</f>
        <v>Equatorial Para Distribuidora de Energia</v>
      </c>
      <c r="C371" t="s">
        <v>831</v>
      </c>
      <c r="D371" t="str" cm="1">
        <f t="array" ref="D371">_xll.PBD(C371,"HQ Country","","USD","","")</f>
        <v>Brazil</v>
      </c>
      <c r="E371" t="str" cm="1">
        <f t="array" ref="E371">_xll.PBD(C371,"Website","","USD","","")</f>
        <v>www.celpa.com.br</v>
      </c>
      <c r="F371" t="str">
        <f t="shared" si="5"/>
        <v>celpa</v>
      </c>
      <c r="I371" s="12" cm="1">
        <f t="array" ref="I371">_xll.PBD(C371,"Employees Count","","USD","","")</f>
        <v>10568</v>
      </c>
      <c r="J371" s="12" cm="1">
        <f t="array" ref="J371">_xll.PBF(C371,"Business Revenue","TTM","07-Jul-2025","","USD","","")</f>
        <v>2179314704.2669873</v>
      </c>
      <c r="K371" s="12" cm="1">
        <f t="array" ref="K371">_xll.PBF(C371,"EBITDA","TTM","07-Jul-2025","","USD","","")</f>
        <v>487461263.96693403</v>
      </c>
      <c r="L371" s="13"/>
    </row>
    <row r="372" spans="2:12" ht="15" customHeight="1" x14ac:dyDescent="0.2">
      <c r="B372" t="str" cm="1">
        <f t="array" ref="B372">_xll.PBD(C372,"Name","","USD","","")</f>
        <v>Estapar</v>
      </c>
      <c r="C372" t="s">
        <v>832</v>
      </c>
      <c r="D372" t="str" cm="1">
        <f t="array" ref="D372">_xll.PBD(C372,"HQ Country","","USD","","")</f>
        <v>Brazil</v>
      </c>
      <c r="E372" t="str" cm="1">
        <f t="array" ref="E372">_xll.PBD(C372,"Website","","USD","","")</f>
        <v>www.estapar.com.br</v>
      </c>
      <c r="F372" t="str">
        <f t="shared" si="5"/>
        <v>estapar</v>
      </c>
      <c r="I372" s="12" cm="1">
        <f t="array" ref="I372">_xll.PBD(C372,"Employees Count","","USD","","")</f>
        <v>6500</v>
      </c>
      <c r="J372" s="12" cm="1">
        <f t="array" ref="J372">_xll.PBF(C372,"Business Revenue","TTM","07-Jul-2025","","USD","","")</f>
        <v>319797285.05675501</v>
      </c>
      <c r="K372" s="12" cm="1">
        <f t="array" ref="K372">_xll.PBF(C372,"EBITDA","TTM","07-Jul-2025","","USD","","")</f>
        <v>83906703.245348006</v>
      </c>
      <c r="L372" s="13"/>
    </row>
    <row r="373" spans="2:12" ht="15" customHeight="1" x14ac:dyDescent="0.2">
      <c r="B373" t="str" cm="1">
        <f t="array" ref="B373">_xll.PBD(C373,"Name","","USD","","")</f>
        <v>Estre Ambiental</v>
      </c>
      <c r="C373" t="s">
        <v>833</v>
      </c>
      <c r="D373" t="str" cm="1">
        <f t="array" ref="D373">_xll.PBD(C373,"HQ Country","","USD","","")</f>
        <v>Brazil</v>
      </c>
      <c r="E373" t="str" cm="1">
        <f t="array" ref="E373">_xll.PBD(C373,"Website","","USD","","")</f>
        <v>www.estre.com.br</v>
      </c>
      <c r="F373" t="str">
        <f t="shared" si="5"/>
        <v>estre</v>
      </c>
      <c r="I373" s="12" cm="1">
        <f t="array" ref="I373">_xll.PBD(C373,"Employees Count","","USD","","")</f>
        <v>10265</v>
      </c>
      <c r="J373" s="12" t="str" cm="1">
        <f t="array" ref="J373">_xll.PBF(C373,"Business Revenue","TTM","07-Jul-2025","","USD","","")</f>
        <v>#NOTAUTH</v>
      </c>
      <c r="K373" s="12" t="str" cm="1">
        <f t="array" ref="K373">_xll.PBF(C373,"EBITDA","TTM","07-Jul-2025","","USD","","")</f>
        <v>#NOTAUTH</v>
      </c>
      <c r="L373" s="13"/>
    </row>
    <row r="374" spans="2:12" ht="15" customHeight="1" x14ac:dyDescent="0.2">
      <c r="B374" t="str" cm="1">
        <f t="array" ref="B374">_xll.PBD(C374,"Name","","USD","","")</f>
        <v>Eternit</v>
      </c>
      <c r="C374" t="s">
        <v>834</v>
      </c>
      <c r="D374" t="str" cm="1">
        <f t="array" ref="D374">_xll.PBD(C374,"HQ Country","","USD","","")</f>
        <v>Brazil</v>
      </c>
      <c r="E374" t="str" cm="1">
        <f t="array" ref="E374">_xll.PBD(C374,"Website","","USD","","")</f>
        <v>www.eternit.com.br</v>
      </c>
      <c r="F374" t="str">
        <f t="shared" si="5"/>
        <v>eternit</v>
      </c>
      <c r="I374" s="12" cm="1">
        <f t="array" ref="I374">_xll.PBD(C374,"Employees Count","","USD","","")</f>
        <v>1500</v>
      </c>
      <c r="J374" s="12" cm="1">
        <f t="array" ref="J374">_xll.PBF(C374,"Business Revenue","TTM","07-Jul-2025","","USD","","")</f>
        <v>231619517.67746401</v>
      </c>
      <c r="K374" s="12" cm="1">
        <f t="array" ref="K374">_xll.PBF(C374,"EBITDA","TTM","07-Jul-2025","","USD","","")</f>
        <v>12199987.205499999</v>
      </c>
      <c r="L374" s="13"/>
    </row>
    <row r="375" spans="2:12" ht="15" customHeight="1" x14ac:dyDescent="0.2">
      <c r="B375" t="str" cm="1">
        <f t="array" ref="B375">_xll.PBD(C375,"Name","","USD","","")</f>
        <v>Eucatex</v>
      </c>
      <c r="C375" t="s">
        <v>835</v>
      </c>
      <c r="D375" t="str" cm="1">
        <f t="array" ref="D375">_xll.PBD(C375,"HQ Country","","USD","","")</f>
        <v>Brazil</v>
      </c>
      <c r="E375" t="str" cm="1">
        <f t="array" ref="E375">_xll.PBD(C375,"Website","","USD","","")</f>
        <v>www.eucatex.com.br</v>
      </c>
      <c r="F375" t="str">
        <f t="shared" si="5"/>
        <v>eucatex</v>
      </c>
      <c r="I375" s="12" cm="1">
        <f t="array" ref="I375">_xll.PBD(C375,"Employees Count","","USD","","")</f>
        <v>3500</v>
      </c>
      <c r="J375" s="12" cm="1">
        <f t="array" ref="J375">_xll.PBF(C375,"Business Revenue","TTM","07-Jul-2025","","USD","","")</f>
        <v>624235231.47679305</v>
      </c>
      <c r="K375" s="12" cm="1">
        <f t="array" ref="K375">_xll.PBF(C375,"EBITDA","TTM","07-Jul-2025","","USD","","")</f>
        <v>91141206.607207999</v>
      </c>
      <c r="L375" s="13"/>
    </row>
    <row r="376" spans="2:12" ht="15" customHeight="1" x14ac:dyDescent="0.2">
      <c r="B376" t="str" cm="1">
        <f t="array" ref="B376">_xll.PBD(C376,"Name","","USD","","")</f>
        <v>Eurofarma Laboratorios</v>
      </c>
      <c r="C376" t="s">
        <v>424</v>
      </c>
      <c r="D376" t="str" cm="1">
        <f t="array" ref="D376">_xll.PBD(C376,"HQ Country","","USD","","")</f>
        <v>Brazil</v>
      </c>
      <c r="E376" t="str" cm="1">
        <f t="array" ref="E376">_xll.PBD(C376,"Website","","USD","","")</f>
        <v>www.eurofarma.com</v>
      </c>
      <c r="F376" t="str">
        <f t="shared" si="5"/>
        <v>eurofarma</v>
      </c>
      <c r="I376" s="12" cm="1">
        <f t="array" ref="I376">_xll.PBD(C376,"Employees Count","","USD","","")</f>
        <v>8100</v>
      </c>
      <c r="J376" s="12" cm="1">
        <f t="array" ref="J376">_xll.PBF(C376,"Business Revenue","TTM","07-Jul-2025","","USD","","")</f>
        <v>2470803030.5257277</v>
      </c>
      <c r="K376" s="12" cm="1">
        <f t="array" ref="K376">_xll.PBF(C376,"EBITDA","TTM","07-Jul-2025","","USD","","")</f>
        <v>334602772.36369205</v>
      </c>
      <c r="L376" s="13"/>
    </row>
    <row r="377" spans="2:12" ht="15" customHeight="1" x14ac:dyDescent="0.2">
      <c r="B377" t="str" cm="1">
        <f t="array" ref="B377">_xll.PBD(C377,"Name","","USD","","")</f>
        <v>Even Construtora E Incorporadora</v>
      </c>
      <c r="C377" t="s">
        <v>836</v>
      </c>
      <c r="D377" t="str" cm="1">
        <f t="array" ref="D377">_xll.PBD(C377,"HQ Country","","USD","","")</f>
        <v>Brazil</v>
      </c>
      <c r="E377" t="str" cm="1">
        <f t="array" ref="E377">_xll.PBD(C377,"Website","","USD","","")</f>
        <v>www.even.com.br</v>
      </c>
      <c r="F377" t="str">
        <f t="shared" si="5"/>
        <v>even</v>
      </c>
      <c r="I377" s="12" cm="1">
        <f t="array" ref="I377">_xll.PBD(C377,"Employees Count","","USD","","")</f>
        <v>1384</v>
      </c>
      <c r="J377" s="12" cm="1">
        <f t="array" ref="J377">_xll.PBF(C377,"Business Revenue","TTM","07-Jul-2025","","USD","","")</f>
        <v>384259702.124578</v>
      </c>
      <c r="K377" s="12" cm="1">
        <f t="array" ref="K377">_xll.PBF(C377,"EBITDA","TTM","07-Jul-2025","","USD","","")</f>
        <v>35431968.680826001</v>
      </c>
      <c r="L377" s="13"/>
    </row>
    <row r="378" spans="2:12" ht="15" customHeight="1" x14ac:dyDescent="0.2">
      <c r="B378" t="str" cm="1">
        <f t="array" ref="B378">_xll.PBD(C378,"Name","","USD","","")</f>
        <v>#LIMITREACHED</v>
      </c>
      <c r="C378" t="s">
        <v>837</v>
      </c>
      <c r="D378" t="str" cm="1">
        <f t="array" ref="D378">_xll.PBD(C378,"HQ Country","","USD","","")</f>
        <v>#LIMITREACHED</v>
      </c>
      <c r="E378" t="str" cm="1">
        <f t="array" ref="E378">_xll.PBD(C378,"Website","","USD","","")</f>
        <v>#LIMITREACHED</v>
      </c>
      <c r="F378" t="str">
        <f t="shared" si="5"/>
        <v>#LIMITREACHED</v>
      </c>
      <c r="I378" s="12" t="str" cm="1">
        <f t="array" ref="I378">_xll.PBD(C378,"Employees Count","","USD","","")</f>
        <v>#LIMITREACHED</v>
      </c>
      <c r="J378" s="12" t="str" cm="1">
        <f t="array" ref="J378">_xll.PBF(C378,"Business Revenue","TTM","07-Jul-2025","","USD","","")</f>
        <v>#NOTAUTH</v>
      </c>
      <c r="K378" s="12" t="str" cm="1">
        <f t="array" ref="K378">_xll.PBF(C378,"EBITDA","TTM","07-Jul-2025","","USD","","")</f>
        <v>#NOTAUTH</v>
      </c>
      <c r="L378" s="13"/>
    </row>
    <row r="379" spans="2:12" ht="15" customHeight="1" x14ac:dyDescent="0.2">
      <c r="B379" t="str" cm="1">
        <f t="array" ref="B379">_xll.PBD(C379,"Name","","USD","","")</f>
        <v>#LIMITREACHED</v>
      </c>
      <c r="C379" t="s">
        <v>838</v>
      </c>
      <c r="D379" t="str" cm="1">
        <f t="array" ref="D379">_xll.PBD(C379,"HQ Country","","USD","","")</f>
        <v>#LIMITREACHED</v>
      </c>
      <c r="E379" t="str" cm="1">
        <f t="array" ref="E379">_xll.PBD(C379,"Website","","USD","","")</f>
        <v>#LIMITREACHED</v>
      </c>
      <c r="F379" t="str">
        <f t="shared" si="5"/>
        <v>#LIMITREACHED</v>
      </c>
      <c r="I379" s="12" t="str" cm="1">
        <f t="array" ref="I379">_xll.PBD(C379,"Employees Count","","USD","","")</f>
        <v>#LIMITREACHED</v>
      </c>
      <c r="J379" s="12" t="str" cm="1">
        <f t="array" ref="J379">_xll.PBF(C379,"Business Revenue","TTM","07-Jul-2025","","USD","","")</f>
        <v>#NOTAUTH</v>
      </c>
      <c r="K379" s="12" t="str" cm="1">
        <f t="array" ref="K379">_xll.PBF(C379,"EBITDA","TTM","07-Jul-2025","","USD","","")</f>
        <v>#NOTAUTH</v>
      </c>
      <c r="L379" s="13"/>
    </row>
    <row r="380" spans="2:12" ht="15" customHeight="1" x14ac:dyDescent="0.2">
      <c r="B380" t="str" cm="1">
        <f t="array" ref="B380">_xll.PBD(C380,"Name","","USD","","")</f>
        <v>#LIMITREACHED</v>
      </c>
      <c r="C380" t="s">
        <v>425</v>
      </c>
      <c r="D380" t="str" cm="1">
        <f t="array" ref="D380">_xll.PBD(C380,"HQ Country","","USD","","")</f>
        <v>#LIMITREACHED</v>
      </c>
      <c r="E380" t="str" cm="1">
        <f t="array" ref="E380">_xll.PBD(C380,"Website","","USD","","")</f>
        <v>#LIMITREACHED</v>
      </c>
      <c r="F380" t="str">
        <f t="shared" si="5"/>
        <v>#LIMITREACHED</v>
      </c>
      <c r="I380" s="12" t="str" cm="1">
        <f t="array" ref="I380">_xll.PBD(C380,"Employees Count","","USD","","")</f>
        <v>#LIMITREACHED</v>
      </c>
      <c r="J380" s="12" t="str" cm="1">
        <f t="array" ref="J380">_xll.PBF(C380,"Business Revenue","TTM","07-Jul-2025","","USD","","")</f>
        <v>#NOTAUTH</v>
      </c>
      <c r="K380" s="12" t="str" cm="1">
        <f t="array" ref="K380">_xll.PBF(C380,"EBITDA","TTM","07-Jul-2025","","USD","","")</f>
        <v>#NOTAUTH</v>
      </c>
      <c r="L380" s="13"/>
    </row>
    <row r="381" spans="2:12" ht="15" customHeight="1" x14ac:dyDescent="0.2">
      <c r="B381" t="str" cm="1">
        <f t="array" ref="B381">_xll.PBD(C381,"Name","","USD","","")</f>
        <v>#LIMITREACHED</v>
      </c>
      <c r="C381" t="s">
        <v>426</v>
      </c>
      <c r="D381" t="str" cm="1">
        <f t="array" ref="D381">_xll.PBD(C381,"HQ Country","","USD","","")</f>
        <v>#LIMITREACHED</v>
      </c>
      <c r="E381" t="str" cm="1">
        <f t="array" ref="E381">_xll.PBD(C381,"Website","","USD","","")</f>
        <v>#LIMITREACHED</v>
      </c>
      <c r="F381" t="str">
        <f t="shared" si="5"/>
        <v>#LIMITREACHED</v>
      </c>
      <c r="I381" s="12" t="str" cm="1">
        <f t="array" ref="I381">_xll.PBD(C381,"Employees Count","","USD","","")</f>
        <v>#LIMITREACHED</v>
      </c>
      <c r="J381" s="12" t="str" cm="1">
        <f t="array" ref="J381">_xll.PBF(C381,"Business Revenue","TTM","07-Jul-2025","","USD","","")</f>
        <v>#NOTAUTH</v>
      </c>
      <c r="K381" s="12" t="str" cm="1">
        <f t="array" ref="K381">_xll.PBF(C381,"EBITDA","TTM","07-Jul-2025","","USD","","")</f>
        <v>#NOTAUTH</v>
      </c>
      <c r="L381" s="13"/>
    </row>
    <row r="382" spans="2:12" ht="15" customHeight="1" x14ac:dyDescent="0.2">
      <c r="B382" t="str" cm="1">
        <f t="array" ref="B382">_xll.PBD(C382,"Name","","USD","","")</f>
        <v>EZ TEC Empreendimentos</v>
      </c>
      <c r="C382" t="s">
        <v>839</v>
      </c>
      <c r="D382" t="str" cm="1">
        <f t="array" ref="D382">_xll.PBD(C382,"HQ Country","","USD","","")</f>
        <v>Brazil</v>
      </c>
      <c r="E382" t="str" cm="1">
        <f t="array" ref="E382">_xll.PBD(C382,"Website","","USD","","")</f>
        <v>www.eztec.com.br</v>
      </c>
      <c r="F382" t="str">
        <f t="shared" si="5"/>
        <v>eztec</v>
      </c>
      <c r="I382" s="12" cm="1">
        <f t="array" ref="I382">_xll.PBD(C382,"Employees Count","","USD","","")</f>
        <v>2649</v>
      </c>
      <c r="J382" s="12" cm="1">
        <f t="array" ref="J382">_xll.PBF(C382,"Business Revenue","TTM","07-Jul-2025","","USD","","")</f>
        <v>319879390.08013803</v>
      </c>
      <c r="K382" s="12" cm="1">
        <f t="array" ref="K382">_xll.PBF(C382,"EBITDA","TTM","07-Jul-2025","","USD","","")</f>
        <v>88895340.349378005</v>
      </c>
      <c r="L382" s="13"/>
    </row>
    <row r="383" spans="2:12" ht="15" customHeight="1" x14ac:dyDescent="0.2">
      <c r="B383" t="str" cm="1">
        <f t="array" ref="B383">_xll.PBD(C383,"Name","","USD","","")</f>
        <v>#LIMITREACHED</v>
      </c>
      <c r="C383" t="s">
        <v>840</v>
      </c>
      <c r="D383" t="str" cm="1">
        <f t="array" ref="D383">_xll.PBD(C383,"HQ Country","","USD","","")</f>
        <v>#LIMITREACHED</v>
      </c>
      <c r="E383" t="str" cm="1">
        <f t="array" ref="E383">_xll.PBD(C383,"Website","","USD","","")</f>
        <v>#NOTAUTH</v>
      </c>
      <c r="F383" t="str">
        <f t="shared" si="5"/>
        <v>#NOTAUTH</v>
      </c>
      <c r="I383" s="12" t="str" cm="1">
        <f t="array" ref="I383">_xll.PBD(C383,"Employees Count","","USD","","")</f>
        <v>#NOTAUTH</v>
      </c>
      <c r="J383" s="12" t="str" cm="1">
        <f t="array" ref="J383">_xll.PBF(C383,"Business Revenue","TTM","07-Jul-2025","","USD","","")</f>
        <v>#NOTAUTH</v>
      </c>
      <c r="K383" s="12" t="str" cm="1">
        <f t="array" ref="K383">_xll.PBF(C383,"EBITDA","TTM","07-Jul-2025","","USD","","")</f>
        <v>#NOTAUTH</v>
      </c>
      <c r="L383" s="13"/>
    </row>
    <row r="384" spans="2:12" ht="15" customHeight="1" x14ac:dyDescent="0.2">
      <c r="B384" t="str" cm="1">
        <f t="array" ref="B384">_xll.PBD(C384,"Name","","USD","","")</f>
        <v>#LIMITREACHED</v>
      </c>
      <c r="C384" t="s">
        <v>427</v>
      </c>
      <c r="D384" t="str" cm="1">
        <f t="array" ref="D384">_xll.PBD(C384,"HQ Country","","USD","","")</f>
        <v>#LIMITREACHED</v>
      </c>
      <c r="E384" t="str" cm="1">
        <f t="array" ref="E384">_xll.PBD(C384,"Website","","USD","","")</f>
        <v>#LIMITREACHED</v>
      </c>
      <c r="F384" t="str">
        <f t="shared" si="5"/>
        <v>#LIMITREACHED</v>
      </c>
      <c r="I384" s="12" t="str" cm="1">
        <f t="array" ref="I384">_xll.PBD(C384,"Employees Count","","USD","","")</f>
        <v>#LIMITREACHED</v>
      </c>
      <c r="J384" s="12" t="str" cm="1">
        <f t="array" ref="J384">_xll.PBF(C384,"Business Revenue","TTM","07-Jul-2025","","USD","","")</f>
        <v>#NOTAUTH</v>
      </c>
      <c r="K384" s="12" t="str" cm="1">
        <f t="array" ref="K384">_xll.PBF(C384,"EBITDA","TTM","07-Jul-2025","","USD","","")</f>
        <v>#NOTAUTH</v>
      </c>
      <c r="L384" s="13"/>
    </row>
    <row r="385" spans="2:12" ht="15" customHeight="1" x14ac:dyDescent="0.2">
      <c r="B385" t="str" cm="1">
        <f t="array" ref="B385">_xll.PBD(C385,"Name","","USD","","")</f>
        <v>#LIMITREACHED</v>
      </c>
      <c r="C385" t="s">
        <v>841</v>
      </c>
      <c r="D385" t="str" cm="1">
        <f t="array" ref="D385">_xll.PBD(C385,"HQ Country","","USD","","")</f>
        <v>#LIMITREACHED</v>
      </c>
      <c r="E385" t="str" cm="1">
        <f t="array" ref="E385">_xll.PBD(C385,"Website","","USD","","")</f>
        <v>#LIMITREACHED</v>
      </c>
      <c r="F385" t="str">
        <f t="shared" si="5"/>
        <v>#LIMITREACHED</v>
      </c>
      <c r="I385" s="12" t="str" cm="1">
        <f t="array" ref="I385">_xll.PBD(C385,"Employees Count","","USD","","")</f>
        <v>#LIMITREACHED</v>
      </c>
      <c r="J385" s="12" t="str" cm="1">
        <f t="array" ref="J385">_xll.PBF(C385,"Business Revenue","TTM","07-Jul-2025","","USD","","")</f>
        <v>#NOTAUTH</v>
      </c>
      <c r="K385" s="12" t="str" cm="1">
        <f t="array" ref="K385">_xll.PBF(C385,"EBITDA","TTM","07-Jul-2025","","USD","","")</f>
        <v>#NOTAUTH</v>
      </c>
      <c r="L385" s="13"/>
    </row>
    <row r="386" spans="2:12" ht="15" customHeight="1" x14ac:dyDescent="0.2">
      <c r="B386" t="str" cm="1">
        <f t="array" ref="B386">_xll.PBD(C386,"Name","","USD","","")</f>
        <v>Ferrovia Centro-Atlantica</v>
      </c>
      <c r="C386" t="s">
        <v>842</v>
      </c>
      <c r="D386" t="str" cm="1">
        <f t="array" ref="D386">_xll.PBD(C386,"HQ Country","","USD","","")</f>
        <v>Brazil</v>
      </c>
      <c r="E386" t="str" cm="1">
        <f t="array" ref="E386">_xll.PBD(C386,"Website","","USD","","")</f>
        <v>www.fcasa.com.br</v>
      </c>
      <c r="F386" t="str">
        <f t="shared" si="5"/>
        <v>fcasa</v>
      </c>
      <c r="I386" s="12" t="str" cm="1">
        <f t="array" ref="I386">_xll.PBD(C386,"Employees Count","","USD","","")</f>
        <v>#NOTAUTH</v>
      </c>
      <c r="J386" s="12" cm="1">
        <f t="array" ref="J386">_xll.PBF(C386,"Business Revenue","TTM","07-Jul-2025","","USD","","")</f>
        <v>751022307.27043009</v>
      </c>
      <c r="K386" s="12" cm="1">
        <f t="array" ref="K386">_xll.PBF(C386,"EBITDA","TTM","07-Jul-2025","","USD","","")</f>
        <v>213650272.28878495</v>
      </c>
      <c r="L386" s="13"/>
    </row>
    <row r="387" spans="2:12" ht="15" customHeight="1" x14ac:dyDescent="0.2">
      <c r="B387" t="str" cm="1">
        <f t="array" ref="B387">_xll.PBD(C387,"Name","","USD","","")</f>
        <v>#LIMITREACHED</v>
      </c>
      <c r="C387" t="s">
        <v>843</v>
      </c>
      <c r="D387" t="str" cm="1">
        <f t="array" ref="D387">_xll.PBD(C387,"HQ Country","","USD","","")</f>
        <v>#LIMITREACHED</v>
      </c>
      <c r="E387" t="str" cm="1">
        <f t="array" ref="E387">_xll.PBD(C387,"Website","","USD","","")</f>
        <v>#NOTAUTH</v>
      </c>
      <c r="F387" t="str">
        <f t="shared" ref="F387:F450" si="6">SUBSTITUTE(SUBSTITUTE(SUBSTITUTE(SUBSTITUTE(E387, "www.", ""), ".com.br", ""), ".com", ""), ".br", "")</f>
        <v>#NOTAUTH</v>
      </c>
      <c r="I387" s="12" t="str" cm="1">
        <f t="array" ref="I387">_xll.PBD(C387,"Employees Count","","USD","","")</f>
        <v>#NOTAUTH</v>
      </c>
      <c r="J387" s="12" t="str" cm="1">
        <f t="array" ref="J387">_xll.PBF(C387,"Business Revenue","TTM","07-Jul-2025","","USD","","")</f>
        <v>#NOTAUTH</v>
      </c>
      <c r="K387" s="12" t="str" cm="1">
        <f t="array" ref="K387">_xll.PBF(C387,"EBITDA","TTM","07-Jul-2025","","USD","","")</f>
        <v>#NOTAUTH</v>
      </c>
      <c r="L387" s="13"/>
    </row>
    <row r="388" spans="2:12" ht="15" customHeight="1" x14ac:dyDescent="0.2">
      <c r="B388" t="str" cm="1">
        <f t="array" ref="B388">_xll.PBD(C388,"Name","","USD","","")</f>
        <v>Fertilizantes Heringer</v>
      </c>
      <c r="C388" t="s">
        <v>844</v>
      </c>
      <c r="D388" t="str" cm="1">
        <f t="array" ref="D388">_xll.PBD(C388,"HQ Country","","USD","","")</f>
        <v>Brazil</v>
      </c>
      <c r="E388" t="str" cm="1">
        <f t="array" ref="E388">_xll.PBD(C388,"Website","","USD","","")</f>
        <v>www.heringer.com.br</v>
      </c>
      <c r="F388" t="str">
        <f t="shared" si="6"/>
        <v>heringer</v>
      </c>
      <c r="I388" s="12" cm="1">
        <f t="array" ref="I388">_xll.PBD(C388,"Employees Count","","USD","","")</f>
        <v>1680</v>
      </c>
      <c r="J388" s="12" cm="1">
        <f t="array" ref="J388">_xll.PBF(C388,"Business Revenue","TTM","07-Jul-2025","","USD","","")</f>
        <v>836793738.48718798</v>
      </c>
      <c r="K388" s="12" cm="1">
        <f t="array" ref="K388">_xll.PBF(C388,"EBITDA","TTM","07-Jul-2025","","USD","","")</f>
        <v>-75347299.083170995</v>
      </c>
      <c r="L388" s="13"/>
    </row>
    <row r="389" spans="2:12" ht="15" customHeight="1" x14ac:dyDescent="0.2">
      <c r="B389" t="str" cm="1">
        <f t="array" ref="B389">_xll.PBD(C389,"Name","","USD","","")</f>
        <v>#LIMITREACHED</v>
      </c>
      <c r="C389" t="s">
        <v>845</v>
      </c>
      <c r="D389" t="str" cm="1">
        <f t="array" ref="D389">_xll.PBD(C389,"HQ Country","","USD","","")</f>
        <v>#LIMITREACHED</v>
      </c>
      <c r="E389" t="str" cm="1">
        <f t="array" ref="E389">_xll.PBD(C389,"Website","","USD","","")</f>
        <v>#NOTAUTH</v>
      </c>
      <c r="F389" t="str">
        <f t="shared" si="6"/>
        <v>#NOTAUTH</v>
      </c>
      <c r="I389" s="12" t="str" cm="1">
        <f t="array" ref="I389">_xll.PBD(C389,"Employees Count","","USD","","")</f>
        <v>#NOTAUTH</v>
      </c>
      <c r="J389" s="12" t="str" cm="1">
        <f t="array" ref="J389">_xll.PBF(C389,"Business Revenue","TTM","07-Jul-2025","","USD","","")</f>
        <v>#NOTAUTH</v>
      </c>
      <c r="K389" s="12" t="str" cm="1">
        <f t="array" ref="K389">_xll.PBF(C389,"EBITDA","TTM","07-Jul-2025","","USD","","")</f>
        <v>#NOTAUTH</v>
      </c>
      <c r="L389" s="13"/>
    </row>
    <row r="390" spans="2:12" ht="15" customHeight="1" x14ac:dyDescent="0.2">
      <c r="B390" t="str" cm="1">
        <f t="array" ref="B390">_xll.PBD(C390,"Name","","USD","","")</f>
        <v>Fiagril</v>
      </c>
      <c r="C390" t="s">
        <v>846</v>
      </c>
      <c r="D390" t="str" cm="1">
        <f t="array" ref="D390">_xll.PBD(C390,"HQ Country","","USD","","")</f>
        <v>Brazil</v>
      </c>
      <c r="E390" t="str" cm="1">
        <f t="array" ref="E390">_xll.PBD(C390,"Website","","USD","","")</f>
        <v>www.fiagril.com.br</v>
      </c>
      <c r="F390" t="str">
        <f t="shared" si="6"/>
        <v>fiagril</v>
      </c>
      <c r="I390" s="12" cm="1">
        <f t="array" ref="I390">_xll.PBD(C390,"Employees Count","","USD","","")</f>
        <v>643</v>
      </c>
      <c r="J390" s="12" t="str" cm="1">
        <f t="array" ref="J390">_xll.PBF(C390,"Business Revenue","TTM","07-Jul-2025","","USD","","")</f>
        <v>#NOTAUTH</v>
      </c>
      <c r="K390" s="12" t="str" cm="1">
        <f t="array" ref="K390">_xll.PBF(C390,"EBITDA","TTM","07-Jul-2025","","USD","","")</f>
        <v>#NOTAUTH</v>
      </c>
      <c r="L390" s="13"/>
    </row>
    <row r="391" spans="2:12" ht="15" customHeight="1" x14ac:dyDescent="0.2">
      <c r="B391" t="str" cm="1">
        <f t="array" ref="B391">_xll.PBD(C391,"Name","","USD","","")</f>
        <v>#LIMITREACHED</v>
      </c>
      <c r="C391" t="s">
        <v>847</v>
      </c>
      <c r="D391" t="str" cm="1">
        <f t="array" ref="D391">_xll.PBD(C391,"HQ Country","","USD","","")</f>
        <v>#LIMITREACHED</v>
      </c>
      <c r="E391" t="str" cm="1">
        <f t="array" ref="E391">_xll.PBD(C391,"Website","","USD","","")</f>
        <v>#LIMITREACHED</v>
      </c>
      <c r="F391" t="str">
        <f t="shared" si="6"/>
        <v>#LIMITREACHED</v>
      </c>
      <c r="I391" s="12" t="str" cm="1">
        <f t="array" ref="I391">_xll.PBD(C391,"Employees Count","","USD","","")</f>
        <v>#LIMITREACHED</v>
      </c>
      <c r="J391" s="12" t="str" cm="1">
        <f t="array" ref="J391">_xll.PBF(C391,"Business Revenue","TTM","07-Jul-2025","","USD","","")</f>
        <v>#NOTAUTH</v>
      </c>
      <c r="K391" s="12" t="str" cm="1">
        <f t="array" ref="K391">_xll.PBF(C391,"EBITDA","TTM","07-Jul-2025","","USD","","")</f>
        <v>#NOTAUTH</v>
      </c>
      <c r="L391" s="13"/>
    </row>
    <row r="392" spans="2:12" ht="15" customHeight="1" x14ac:dyDescent="0.2">
      <c r="B392" t="str" cm="1">
        <f t="array" ref="B392">_xll.PBD(C392,"Name","","USD","","")</f>
        <v>Financeira Alfa</v>
      </c>
      <c r="C392" t="s">
        <v>848</v>
      </c>
      <c r="D392" t="str" cm="1">
        <f t="array" ref="D392">_xll.PBD(C392,"HQ Country","","USD","","")</f>
        <v>Brazil</v>
      </c>
      <c r="E392" t="str" cm="1">
        <f t="array" ref="E392">_xll.PBD(C392,"Website","","USD","","")</f>
        <v>wwws.financeiraalfa.com.br</v>
      </c>
      <c r="F392" t="s">
        <v>1866</v>
      </c>
      <c r="I392" s="12" t="str" cm="1">
        <f t="array" ref="I392">_xll.PBD(C392,"Employees Count","","USD","","")</f>
        <v>#NOTAUTH</v>
      </c>
      <c r="J392" s="12" t="str" cm="1">
        <f t="array" ref="J392">_xll.PBF(C392,"Business Revenue","TTM","07-Jul-2025","","USD","","")</f>
        <v>#NOTAUTH</v>
      </c>
      <c r="K392" s="12" t="str" cm="1">
        <f t="array" ref="K392">_xll.PBF(C392,"EBITDA","TTM","07-Jul-2025","","USD","","")</f>
        <v>#NOTAUTH</v>
      </c>
      <c r="L392" s="13"/>
    </row>
    <row r="393" spans="2:12" ht="15" customHeight="1" x14ac:dyDescent="0.2">
      <c r="B393" t="str" cm="1">
        <f t="array" ref="B393">_xll.PBD(C393,"Name","","USD","","")</f>
        <v>Fleury</v>
      </c>
      <c r="C393" t="s">
        <v>428</v>
      </c>
      <c r="D393" t="str" cm="1">
        <f t="array" ref="D393">_xll.PBD(C393,"HQ Country","","USD","","")</f>
        <v>Brazil</v>
      </c>
      <c r="E393" t="str" cm="1">
        <f t="array" ref="E393">_xll.PBD(C393,"Website","","USD","","")</f>
        <v>www.fleury.com.br</v>
      </c>
      <c r="F393" t="str">
        <f t="shared" si="6"/>
        <v>fleury</v>
      </c>
      <c r="I393" s="12" cm="1">
        <f t="array" ref="I393">_xll.PBD(C393,"Employees Count","","USD","","")</f>
        <v>23000</v>
      </c>
      <c r="J393" s="12" cm="1">
        <f t="array" ref="J393">_xll.PBF(C393,"Business Revenue","TTM","07-Jul-2025","","USD","","")</f>
        <v>1505465597.8144839</v>
      </c>
      <c r="K393" s="12" cm="1">
        <f t="array" ref="K393">_xll.PBF(C393,"EBITDA","TTM","07-Jul-2025","","USD","","")</f>
        <v>359610919.21538699</v>
      </c>
      <c r="L393" s="13"/>
    </row>
    <row r="394" spans="2:12" ht="15" customHeight="1" x14ac:dyDescent="0.2">
      <c r="B394" t="str" cm="1">
        <f t="array" ref="B394">_xll.PBD(C394,"Name","","USD","","")</f>
        <v>#LIMITREACHED</v>
      </c>
      <c r="C394" t="s">
        <v>849</v>
      </c>
      <c r="D394" t="str" cm="1">
        <f t="array" ref="D394">_xll.PBD(C394,"HQ Country","","USD","","")</f>
        <v>#LIMITREACHED</v>
      </c>
      <c r="E394" t="str" cm="1">
        <f t="array" ref="E394">_xll.PBD(C394,"Website","","USD","","")</f>
        <v>#LIMITREACHED</v>
      </c>
      <c r="F394" t="str">
        <f t="shared" si="6"/>
        <v>#LIMITREACHED</v>
      </c>
      <c r="I394" s="12" t="str" cm="1">
        <f t="array" ref="I394">_xll.PBD(C394,"Employees Count","","USD","","")</f>
        <v>#LIMITREACHED</v>
      </c>
      <c r="J394" s="12" t="str" cm="1">
        <f t="array" ref="J394">_xll.PBF(C394,"Business Revenue","TTM","07-Jul-2025","","USD","","")</f>
        <v>#NOTAUTH</v>
      </c>
      <c r="K394" s="12" t="str" cm="1">
        <f t="array" ref="K394">_xll.PBF(C394,"EBITDA","TTM","07-Jul-2025","","USD","","")</f>
        <v>#NOTAUTH</v>
      </c>
      <c r="L394" s="13"/>
    </row>
    <row r="395" spans="2:12" ht="15" customHeight="1" x14ac:dyDescent="0.2">
      <c r="B395" t="str" cm="1">
        <f t="array" ref="B395">_xll.PBD(C395,"Name","","USD","","")</f>
        <v>#LIMITREACHED</v>
      </c>
      <c r="C395" t="s">
        <v>850</v>
      </c>
      <c r="D395" t="str" cm="1">
        <f t="array" ref="D395">_xll.PBD(C395,"HQ Country","","USD","","")</f>
        <v>#LIMITREACHED</v>
      </c>
      <c r="E395" t="str" cm="1">
        <f t="array" ref="E395">_xll.PBD(C395,"Website","","USD","","")</f>
        <v>#LIMITREACHED</v>
      </c>
      <c r="F395" t="str">
        <f t="shared" si="6"/>
        <v>#LIMITREACHED</v>
      </c>
      <c r="I395" s="12" t="str" cm="1">
        <f t="array" ref="I395">_xll.PBD(C395,"Employees Count","","USD","","")</f>
        <v>#LIMITREACHED</v>
      </c>
      <c r="J395" s="12" t="str" cm="1">
        <f t="array" ref="J395">_xll.PBF(C395,"Business Revenue","TTM","07-Jul-2025","","USD","","")</f>
        <v>#NOTAUTH</v>
      </c>
      <c r="K395" s="12" t="str" cm="1">
        <f t="array" ref="K395">_xll.PBF(C395,"EBITDA","TTM","07-Jul-2025","","USD","","")</f>
        <v>#NOTAUTH</v>
      </c>
      <c r="L395" s="13"/>
    </row>
    <row r="396" spans="2:12" ht="15" customHeight="1" x14ac:dyDescent="0.2">
      <c r="B396" t="str" cm="1">
        <f t="array" ref="B396">_xll.PBD(C396,"Name","","USD","","")</f>
        <v>#LIMITREACHED</v>
      </c>
      <c r="C396" t="s">
        <v>851</v>
      </c>
      <c r="D396" t="str" cm="1">
        <f t="array" ref="D396">_xll.PBD(C396,"HQ Country","","USD","","")</f>
        <v>#LIMITREACHED</v>
      </c>
      <c r="E396" t="str" cm="1">
        <f t="array" ref="E396">_xll.PBD(C396,"Website","","USD","","")</f>
        <v>#LIMITREACHED</v>
      </c>
      <c r="F396" t="str">
        <f t="shared" si="6"/>
        <v>#LIMITREACHED</v>
      </c>
      <c r="I396" s="12" t="str" cm="1">
        <f t="array" ref="I396">_xll.PBD(C396,"Employees Count","","USD","","")</f>
        <v>#LIMITREACHED</v>
      </c>
      <c r="J396" s="12" t="str" cm="1">
        <f t="array" ref="J396">_xll.PBF(C396,"Business Revenue","TTM","07-Jul-2025","","USD","","")</f>
        <v>#NOTAUTH</v>
      </c>
      <c r="K396" s="12" t="str" cm="1">
        <f t="array" ref="K396">_xll.PBF(C396,"EBITDA","TTM","07-Jul-2025","","USD","","")</f>
        <v>#NOTAUTH</v>
      </c>
      <c r="L396" s="13"/>
    </row>
    <row r="397" spans="2:12" ht="15" customHeight="1" x14ac:dyDescent="0.2">
      <c r="B397" t="str" cm="1">
        <f t="array" ref="B397">_xll.PBD(C397,"Name","","USD","","")</f>
        <v>#LIMITREACHED</v>
      </c>
      <c r="C397" t="s">
        <v>429</v>
      </c>
      <c r="D397" t="str" cm="1">
        <f t="array" ref="D397">_xll.PBD(C397,"HQ Country","","USD","","")</f>
        <v>#LIMITREACHED</v>
      </c>
      <c r="E397" t="str" cm="1">
        <f t="array" ref="E397">_xll.PBD(C397,"Website","","USD","","")</f>
        <v>#LIMITREACHED</v>
      </c>
      <c r="F397" t="str">
        <f t="shared" si="6"/>
        <v>#LIMITREACHED</v>
      </c>
      <c r="I397" s="12" t="str" cm="1">
        <f t="array" ref="I397">_xll.PBD(C397,"Employees Count","","USD","","")</f>
        <v>#NOTAUTH</v>
      </c>
      <c r="J397" s="12" t="str" cm="1">
        <f t="array" ref="J397">_xll.PBF(C397,"Business Revenue","TTM","07-Jul-2025","","USD","","")</f>
        <v>#NOTAUTH</v>
      </c>
      <c r="K397" s="12" t="str" cm="1">
        <f t="array" ref="K397">_xll.PBF(C397,"EBITDA","TTM","07-Jul-2025","","USD","","")</f>
        <v>#NOTAUTH</v>
      </c>
      <c r="L397" s="13"/>
    </row>
    <row r="398" spans="2:12" ht="15" customHeight="1" x14ac:dyDescent="0.2">
      <c r="B398" t="str" cm="1">
        <f t="array" ref="B398">_xll.PBD(C398,"Name","","USD","","")</f>
        <v>#LIMITREACHED</v>
      </c>
      <c r="C398" t="s">
        <v>852</v>
      </c>
      <c r="D398" t="str" cm="1">
        <f t="array" ref="D398">_xll.PBD(C398,"HQ Country","","USD","","")</f>
        <v>#LIMITREACHED</v>
      </c>
      <c r="E398" t="str" cm="1">
        <f t="array" ref="E398">_xll.PBD(C398,"Website","","USD","","")</f>
        <v>#LIMITREACHED</v>
      </c>
      <c r="F398" t="str">
        <f t="shared" si="6"/>
        <v>#LIMITREACHED</v>
      </c>
      <c r="I398" s="12" t="str" cm="1">
        <f t="array" ref="I398">_xll.PBD(C398,"Employees Count","","USD","","")</f>
        <v>#NOTAUTH</v>
      </c>
      <c r="J398" s="12" t="str" cm="1">
        <f t="array" ref="J398">_xll.PBF(C398,"Business Revenue","TTM","07-Jul-2025","","USD","","")</f>
        <v>#NOTAUTH</v>
      </c>
      <c r="K398" s="12" t="str" cm="1">
        <f t="array" ref="K398">_xll.PBF(C398,"EBITDA","TTM","07-Jul-2025","","USD","","")</f>
        <v>#NOTAUTH</v>
      </c>
      <c r="L398" s="13"/>
    </row>
    <row r="399" spans="2:12" ht="15" customHeight="1" x14ac:dyDescent="0.2">
      <c r="B399" t="str" cm="1">
        <f t="array" ref="B399">_xll.PBD(C399,"Name","","USD","","")</f>
        <v>#LIMITREACHED</v>
      </c>
      <c r="C399" t="s">
        <v>853</v>
      </c>
      <c r="D399" t="str" cm="1">
        <f t="array" ref="D399">_xll.PBD(C399,"HQ Country","","USD","","")</f>
        <v>#LIMITREACHED</v>
      </c>
      <c r="E399" t="str" cm="1">
        <f t="array" ref="E399">_xll.PBD(C399,"Website","","USD","","")</f>
        <v>#LIMITREACHED</v>
      </c>
      <c r="F399" t="str">
        <f t="shared" si="6"/>
        <v>#LIMITREACHED</v>
      </c>
      <c r="I399" s="12" t="str" cm="1">
        <f t="array" ref="I399">_xll.PBD(C399,"Employees Count","","USD","","")</f>
        <v>#LIMITREACHED</v>
      </c>
      <c r="J399" s="12" t="str" cm="1">
        <f t="array" ref="J399">_xll.PBF(C399,"Business Revenue","TTM","07-Jul-2025","","USD","","")</f>
        <v>#NOTAUTH</v>
      </c>
      <c r="K399" s="12" t="str" cm="1">
        <f t="array" ref="K399">_xll.PBF(C399,"EBITDA","TTM","07-Jul-2025","","USD","","")</f>
        <v>#NOTAUTH</v>
      </c>
      <c r="L399" s="13"/>
    </row>
    <row r="400" spans="2:12" ht="15" customHeight="1" x14ac:dyDescent="0.2">
      <c r="B400" t="str" cm="1">
        <f t="array" ref="B400">_xll.PBD(C400,"Name","","USD","","")</f>
        <v>Fras-le</v>
      </c>
      <c r="C400" t="s">
        <v>854</v>
      </c>
      <c r="D400" t="str" cm="1">
        <f t="array" ref="D400">_xll.PBD(C400,"HQ Country","","USD","","")</f>
        <v>Brazil</v>
      </c>
      <c r="E400" t="str" cm="1">
        <f t="array" ref="E400">_xll.PBD(C400,"Website","","USD","","")</f>
        <v>www.fras-le.com</v>
      </c>
      <c r="F400" t="str">
        <f t="shared" si="6"/>
        <v>fras-le</v>
      </c>
      <c r="I400" s="12" cm="1">
        <f t="array" ref="I400">_xll.PBD(C400,"Employees Count","","USD","","")</f>
        <v>5253</v>
      </c>
      <c r="J400" s="12" cm="1">
        <f t="array" ref="J400">_xll.PBF(C400,"Business Revenue","TTM","07-Jul-2025","","USD","","")</f>
        <v>878311986.91653299</v>
      </c>
      <c r="K400" s="12" cm="1">
        <f t="array" ref="K400">_xll.PBF(C400,"EBITDA","TTM","07-Jul-2025","","USD","","")</f>
        <v>139378531.201731</v>
      </c>
      <c r="L400" s="13"/>
    </row>
    <row r="401" spans="2:12" ht="15" customHeight="1" x14ac:dyDescent="0.2">
      <c r="B401" t="str" cm="1">
        <f t="array" ref="B401">_xll.PBD(C401,"Name","","USD","","")</f>
        <v>#LIMITREACHED</v>
      </c>
      <c r="C401" t="s">
        <v>855</v>
      </c>
      <c r="D401" t="str" cm="1">
        <f t="array" ref="D401">_xll.PBD(C401,"HQ Country","","USD","","")</f>
        <v>#LIMITREACHED</v>
      </c>
      <c r="E401" t="str" cm="1">
        <f t="array" ref="E401">_xll.PBD(C401,"Website","","USD","","")</f>
        <v>#LIMITREACHED</v>
      </c>
      <c r="F401" t="str">
        <f t="shared" si="6"/>
        <v>#LIMITREACHED</v>
      </c>
      <c r="I401" s="12" t="str" cm="1">
        <f t="array" ref="I401">_xll.PBD(C401,"Employees Count","","USD","","")</f>
        <v>#LIMITREACHED</v>
      </c>
      <c r="J401" s="12" t="str" cm="1">
        <f t="array" ref="J401">_xll.PBF(C401,"Business Revenue","TTM","07-Jul-2025","","USD","","")</f>
        <v>#NOTAUTH</v>
      </c>
      <c r="K401" s="12" t="str" cm="1">
        <f t="array" ref="K401">_xll.PBF(C401,"EBITDA","TTM","07-Jul-2025","","USD","","")</f>
        <v>#LIMITREACHED</v>
      </c>
      <c r="L401" s="13"/>
    </row>
    <row r="402" spans="2:12" ht="15" customHeight="1" x14ac:dyDescent="0.2">
      <c r="B402" t="str" cm="1">
        <f t="array" ref="B402">_xll.PBD(C402,"Name","","USD","","")</f>
        <v>#LIMITREACHED</v>
      </c>
      <c r="C402" t="s">
        <v>856</v>
      </c>
      <c r="D402" t="str" cm="1">
        <f t="array" ref="D402">_xll.PBD(C402,"HQ Country","","USD","","")</f>
        <v>#LIMITREACHED</v>
      </c>
      <c r="E402" t="str" cm="1">
        <f t="array" ref="E402">_xll.PBD(C402,"Website","","USD","","")</f>
        <v>#LIMITREACHED</v>
      </c>
      <c r="F402" t="str">
        <f t="shared" si="6"/>
        <v>#LIMITREACHED</v>
      </c>
      <c r="I402" s="12" t="str" cm="1">
        <f t="array" ref="I402">_xll.PBD(C402,"Employees Count","","USD","","")</f>
        <v>#NOTAUTH</v>
      </c>
      <c r="J402" s="12" t="str" cm="1">
        <f t="array" ref="J402">_xll.PBF(C402,"Business Revenue","TTM","07-Jul-2025","","USD","","")</f>
        <v>#NOTAUTH</v>
      </c>
      <c r="K402" s="12" t="str" cm="1">
        <f t="array" ref="K402">_xll.PBF(C402,"EBITDA","TTM","07-Jul-2025","","USD","","")</f>
        <v>#NOTAUTH</v>
      </c>
      <c r="L402" s="13"/>
    </row>
    <row r="403" spans="2:12" ht="15" customHeight="1" x14ac:dyDescent="0.2">
      <c r="B403" t="str" cm="1">
        <f t="array" ref="B403">_xll.PBD(C403,"Name","","USD","","")</f>
        <v>FS Security (Sao Paulo)</v>
      </c>
      <c r="C403" t="s">
        <v>857</v>
      </c>
      <c r="D403" t="str" cm="1">
        <f t="array" ref="D403">_xll.PBD(C403,"HQ Country","","USD","","")</f>
        <v>Brazil</v>
      </c>
      <c r="E403" t="str" cm="1">
        <f t="array" ref="E403">_xll.PBD(C403,"Website","","USD","","")</f>
        <v>www.fs.com.br</v>
      </c>
      <c r="F403" t="str">
        <f t="shared" si="6"/>
        <v>fs</v>
      </c>
      <c r="I403" s="12" cm="1">
        <f t="array" ref="I403">_xll.PBD(C403,"Employees Count","","USD","","")</f>
        <v>306</v>
      </c>
      <c r="J403" s="12" t="str" cm="1">
        <f t="array" ref="J403">_xll.PBF(C403,"Business Revenue","TTM","07-Jul-2025","","USD","","")</f>
        <v>#NOTAUTH</v>
      </c>
      <c r="K403" s="12" t="str" cm="1">
        <f t="array" ref="K403">_xll.PBF(C403,"EBITDA","TTM","07-Jul-2025","","USD","","")</f>
        <v>#NOTAUTH</v>
      </c>
      <c r="L403" s="13"/>
    </row>
    <row r="404" spans="2:12" ht="15" customHeight="1" x14ac:dyDescent="0.2">
      <c r="B404" t="str" cm="1">
        <f t="array" ref="B404">_xll.PBD(C404,"Name","","USD","","")</f>
        <v>#LIMITREACHED</v>
      </c>
      <c r="C404" t="s">
        <v>858</v>
      </c>
      <c r="D404" t="str" cm="1">
        <f t="array" ref="D404">_xll.PBD(C404,"HQ Country","","USD","","")</f>
        <v>#LIMITREACHED</v>
      </c>
      <c r="E404" t="str" cm="1">
        <f t="array" ref="E404">_xll.PBD(C404,"Website","","USD","","")</f>
        <v>#LIMITREACHED</v>
      </c>
      <c r="F404" t="str">
        <f t="shared" si="6"/>
        <v>#LIMITREACHED</v>
      </c>
      <c r="I404" s="12" t="str" cm="1">
        <f t="array" ref="I404">_xll.PBD(C404,"Employees Count","","USD","","")</f>
        <v>#LIMITREACHED</v>
      </c>
      <c r="J404" s="12" t="str" cm="1">
        <f t="array" ref="J404">_xll.PBF(C404,"Business Revenue","TTM","07-Jul-2025","","USD","","")</f>
        <v>#NOTAUTH</v>
      </c>
      <c r="K404" s="12" t="str" cm="1">
        <f t="array" ref="K404">_xll.PBF(C404,"EBITDA","TTM","07-Jul-2025","","USD","","")</f>
        <v>#NOTAUTH</v>
      </c>
      <c r="L404" s="13"/>
    </row>
    <row r="405" spans="2:12" ht="15" customHeight="1" x14ac:dyDescent="0.2">
      <c r="B405" t="str" cm="1">
        <f t="array" ref="B405">_xll.PBD(C405,"Name","","USD","","")</f>
        <v>FUNRES</v>
      </c>
      <c r="C405" t="s">
        <v>859</v>
      </c>
      <c r="D405" t="str" cm="1">
        <f t="array" ref="D405">_xll.PBD(C405,"HQ Country","","USD","","")</f>
        <v>Brazil</v>
      </c>
      <c r="E405" t="str" cm="1">
        <f t="array" ref="E405">_xll.PBD(C405,"Website","","USD","","")</f>
        <v>www.geres.gov.br</v>
      </c>
      <c r="F405" t="s">
        <v>1867</v>
      </c>
      <c r="I405" s="12" cm="1">
        <f t="array" ref="I405">_xll.PBD(C405,"Employees Count","","USD","","")</f>
        <v>2518</v>
      </c>
      <c r="J405" s="12" t="str" cm="1">
        <f t="array" ref="J405">_xll.PBF(C405,"Business Revenue","TTM","07-Jul-2025","","USD","","")</f>
        <v>#NOTAUTH</v>
      </c>
      <c r="K405" s="12" t="str" cm="1">
        <f t="array" ref="K405">_xll.PBF(C405,"EBITDA","TTM","07-Jul-2025","","USD","","")</f>
        <v>#NOTAUTH</v>
      </c>
      <c r="L405" s="13"/>
    </row>
    <row r="406" spans="2:12" ht="15" customHeight="1" x14ac:dyDescent="0.2">
      <c r="B406" t="str" cm="1">
        <f t="array" ref="B406">_xll.PBD(C406,"Name","","USD","","")</f>
        <v>#LIMITREACHED</v>
      </c>
      <c r="C406" t="s">
        <v>860</v>
      </c>
      <c r="D406" t="str" cm="1">
        <f t="array" ref="D406">_xll.PBD(C406,"HQ Country","","USD","","")</f>
        <v>#LIMITREACHED</v>
      </c>
      <c r="E406" t="str" cm="1">
        <f t="array" ref="E406">_xll.PBD(C406,"Website","","USD","","")</f>
        <v>#LIMITREACHED</v>
      </c>
      <c r="F406" t="str">
        <f t="shared" si="6"/>
        <v>#LIMITREACHED</v>
      </c>
      <c r="I406" s="12" t="str" cm="1">
        <f t="array" ref="I406">_xll.PBD(C406,"Employees Count","","USD","","")</f>
        <v>#NOTAUTH</v>
      </c>
      <c r="J406" s="12" t="str" cm="1">
        <f t="array" ref="J406">_xll.PBF(C406,"Business Revenue","TTM","07-Jul-2025","","USD","","")</f>
        <v>#NOTAUTH</v>
      </c>
      <c r="K406" s="12" t="str" cm="1">
        <f t="array" ref="K406">_xll.PBF(C406,"EBITDA","TTM","07-Jul-2025","","USD","","")</f>
        <v>#NOTAUTH</v>
      </c>
      <c r="L406" s="13"/>
    </row>
    <row r="407" spans="2:12" ht="15" customHeight="1" x14ac:dyDescent="0.2">
      <c r="B407" t="str" cm="1">
        <f t="array" ref="B407">_xll.PBD(C407,"Name","","USD","","")</f>
        <v>#LIMITREACHED</v>
      </c>
      <c r="C407" t="s">
        <v>861</v>
      </c>
      <c r="D407" t="str" cm="1">
        <f t="array" ref="D407">_xll.PBD(C407,"HQ Country","","USD","","")</f>
        <v>#LIMITREACHED</v>
      </c>
      <c r="E407" t="str" cm="1">
        <f t="array" ref="E407">_xll.PBD(C407,"Website","","USD","","")</f>
        <v>#LIMITREACHED</v>
      </c>
      <c r="F407" t="str">
        <f t="shared" si="6"/>
        <v>#LIMITREACHED</v>
      </c>
      <c r="I407" s="12" t="str" cm="1">
        <f t="array" ref="I407">_xll.PBD(C407,"Employees Count","","USD","","")</f>
        <v>#LIMITREACHED</v>
      </c>
      <c r="J407" s="12" t="str" cm="1">
        <f t="array" ref="J407">_xll.PBF(C407,"Business Revenue","TTM","07-Jul-2025","","USD","","")</f>
        <v>#NOTAUTH</v>
      </c>
      <c r="K407" s="12" t="str" cm="1">
        <f t="array" ref="K407">_xll.PBF(C407,"EBITDA","TTM","07-Jul-2025","","USD","","")</f>
        <v>#NOTAUTH</v>
      </c>
      <c r="L407" s="13"/>
    </row>
    <row r="408" spans="2:12" ht="15" customHeight="1" x14ac:dyDescent="0.2">
      <c r="B408" t="str" cm="1">
        <f t="array" ref="B408">_xll.PBD(C408,"Name","","USD","","")</f>
        <v>#LIMITREACHED</v>
      </c>
      <c r="C408" t="s">
        <v>862</v>
      </c>
      <c r="D408" t="str" cm="1">
        <f t="array" ref="D408">_xll.PBD(C408,"HQ Country","","USD","","")</f>
        <v>#LIMITREACHED</v>
      </c>
      <c r="E408" t="str" cm="1">
        <f t="array" ref="E408">_xll.PBD(C408,"Website","","USD","","")</f>
        <v>#LIMITREACHED</v>
      </c>
      <c r="F408" t="str">
        <f t="shared" si="6"/>
        <v>#LIMITREACHED</v>
      </c>
      <c r="I408" s="12" t="str" cm="1">
        <f t="array" ref="I408">_xll.PBD(C408,"Employees Count","","USD","","")</f>
        <v>#LIMITREACHED</v>
      </c>
      <c r="J408" s="12" t="str" cm="1">
        <f t="array" ref="J408">_xll.PBF(C408,"Business Revenue","TTM","07-Jul-2025","","USD","","")</f>
        <v>#NOTAUTH</v>
      </c>
      <c r="K408" s="12" t="str" cm="1">
        <f t="array" ref="K408">_xll.PBF(C408,"EBITDA","TTM","07-Jul-2025","","USD","","")</f>
        <v>#NOTAUTH</v>
      </c>
      <c r="L408" s="13"/>
    </row>
    <row r="409" spans="2:12" ht="15" customHeight="1" x14ac:dyDescent="0.2">
      <c r="B409" t="str" cm="1">
        <f t="array" ref="B409">_xll.PBD(C409,"Name","","USD","","")</f>
        <v>Geopost Energy</v>
      </c>
      <c r="C409" t="s">
        <v>863</v>
      </c>
      <c r="D409" t="str" cm="1">
        <f t="array" ref="D409">_xll.PBD(C409,"HQ Country","","USD","","")</f>
        <v>Brazil</v>
      </c>
      <c r="E409" t="str" cm="1">
        <f t="array" ref="E409">_xll.PBD(C409,"Website","","USD","","")</f>
        <v>www.geopostenergy.com</v>
      </c>
      <c r="F409" t="str">
        <f t="shared" si="6"/>
        <v>geopostenergy</v>
      </c>
      <c r="I409" s="12" cm="1">
        <f t="array" ref="I409">_xll.PBD(C409,"Employees Count","","USD","","")</f>
        <v>19</v>
      </c>
      <c r="J409" s="12" t="str" cm="1">
        <f t="array" ref="J409">_xll.PBF(C409,"Business Revenue","TTM","07-Jul-2025","","USD","","")</f>
        <v>#NOTAUTH</v>
      </c>
      <c r="K409" s="12" t="str" cm="1">
        <f t="array" ref="K409">_xll.PBF(C409,"EBITDA","TTM","07-Jul-2025","","USD","","")</f>
        <v>#NOTAUTH</v>
      </c>
      <c r="L409" s="13"/>
    </row>
    <row r="410" spans="2:12" ht="15" customHeight="1" x14ac:dyDescent="0.2">
      <c r="B410" t="str" cm="1">
        <f t="array" ref="B410">_xll.PBD(C410,"Name","","USD","","")</f>
        <v>#LIMITREACHED</v>
      </c>
      <c r="C410" t="s">
        <v>864</v>
      </c>
      <c r="D410" t="str" cm="1">
        <f t="array" ref="D410">_xll.PBD(C410,"HQ Country","","USD","","")</f>
        <v>#LIMITREACHED</v>
      </c>
      <c r="E410" t="str" cm="1">
        <f t="array" ref="E410">_xll.PBD(C410,"Website","","USD","","")</f>
        <v>#LIMITREACHED</v>
      </c>
      <c r="F410" t="str">
        <f t="shared" si="6"/>
        <v>#LIMITREACHED</v>
      </c>
      <c r="I410" s="12" t="str" cm="1">
        <f t="array" ref="I410">_xll.PBD(C410,"Employees Count","","USD","","")</f>
        <v>#LIMITREACHED</v>
      </c>
      <c r="J410" s="12" t="str" cm="1">
        <f t="array" ref="J410">_xll.PBF(C410,"Business Revenue","TTM","07-Jul-2025","","USD","","")</f>
        <v>#NOTAUTH</v>
      </c>
      <c r="K410" s="12" t="str" cm="1">
        <f t="array" ref="K410">_xll.PBF(C410,"EBITDA","TTM","07-Jul-2025","","USD","","")</f>
        <v>#NOTAUTH</v>
      </c>
      <c r="L410" s="13"/>
    </row>
    <row r="411" spans="2:12" ht="15" customHeight="1" x14ac:dyDescent="0.2">
      <c r="B411" t="str" cm="1">
        <f t="array" ref="B411">_xll.PBD(C411,"Name","","USD","","")</f>
        <v>#LIMITREACHED</v>
      </c>
      <c r="C411" t="s">
        <v>865</v>
      </c>
      <c r="D411" t="str" cm="1">
        <f t="array" ref="D411">_xll.PBD(C411,"HQ Country","","USD","","")</f>
        <v>#LIMITREACHED</v>
      </c>
      <c r="E411" t="str" cm="1">
        <f t="array" ref="E411">_xll.PBD(C411,"Website","","USD","","")</f>
        <v>#LIMITREACHED</v>
      </c>
      <c r="F411" t="str">
        <f t="shared" si="6"/>
        <v>#LIMITREACHED</v>
      </c>
      <c r="I411" s="12" t="str" cm="1">
        <f t="array" ref="I411">_xll.PBD(C411,"Employees Count","","USD","","")</f>
        <v>#LIMITREACHED</v>
      </c>
      <c r="J411" s="12" t="str" cm="1">
        <f t="array" ref="J411">_xll.PBF(C411,"Business Revenue","TTM","07-Jul-2025","","USD","","")</f>
        <v>#NOTAUTH</v>
      </c>
      <c r="K411" s="12" t="str" cm="1">
        <f t="array" ref="K411">_xll.PBF(C411,"EBITDA","TTM","07-Jul-2025","","USD","","")</f>
        <v>#NOTAUTH</v>
      </c>
      <c r="L411" s="13"/>
    </row>
    <row r="412" spans="2:12" ht="15" customHeight="1" x14ac:dyDescent="0.2">
      <c r="B412" t="str" cm="1">
        <f t="array" ref="B412">_xll.PBD(C412,"Name","","USD","","")</f>
        <v>#LIMITREACHED</v>
      </c>
      <c r="C412" t="s">
        <v>866</v>
      </c>
      <c r="D412" t="str" cm="1">
        <f t="array" ref="D412">_xll.PBD(C412,"HQ Country","","USD","","")</f>
        <v>#LIMITREACHED</v>
      </c>
      <c r="E412" t="str" cm="1">
        <f t="array" ref="E412">_xll.PBD(C412,"Website","","USD","","")</f>
        <v>#LIMITREACHED</v>
      </c>
      <c r="F412" t="str">
        <f t="shared" si="6"/>
        <v>#LIMITREACHED</v>
      </c>
      <c r="I412" s="12" t="str" cm="1">
        <f t="array" ref="I412">_xll.PBD(C412,"Employees Count","","USD","","")</f>
        <v>#LIMITREACHED</v>
      </c>
      <c r="J412" s="12" t="str" cm="1">
        <f t="array" ref="J412">_xll.PBF(C412,"Business Revenue","TTM","07-Jul-2025","","USD","","")</f>
        <v>#NOTAUTH</v>
      </c>
      <c r="K412" s="12" t="str" cm="1">
        <f t="array" ref="K412">_xll.PBF(C412,"EBITDA","TTM","07-Jul-2025","","USD","","")</f>
        <v>#NOTAUTH</v>
      </c>
      <c r="L412" s="13"/>
    </row>
    <row r="413" spans="2:12" ht="15" customHeight="1" x14ac:dyDescent="0.2">
      <c r="B413" t="str" cm="1">
        <f t="array" ref="B413">_xll.PBD(C413,"Name","","USD","","")</f>
        <v>#LIMITREACHED</v>
      </c>
      <c r="C413" t="s">
        <v>867</v>
      </c>
      <c r="D413" t="str" cm="1">
        <f t="array" ref="D413">_xll.PBD(C413,"HQ Country","","USD","","")</f>
        <v>#LIMITREACHED</v>
      </c>
      <c r="E413" t="str" cm="1">
        <f t="array" ref="E413">_xll.PBD(C413,"Website","","USD","","")</f>
        <v>#LIMITREACHED</v>
      </c>
      <c r="F413" t="str">
        <f t="shared" si="6"/>
        <v>#LIMITREACHED</v>
      </c>
      <c r="I413" s="12" t="str" cm="1">
        <f t="array" ref="I413">_xll.PBD(C413,"Employees Count","","USD","","")</f>
        <v>#LIMITREACHED</v>
      </c>
      <c r="J413" s="12" t="str" cm="1">
        <f t="array" ref="J413">_xll.PBF(C413,"Business Revenue","TTM","07-Jul-2025","","USD","","")</f>
        <v>#LIMITREACHED</v>
      </c>
      <c r="K413" s="12" t="str" cm="1">
        <f t="array" ref="K413">_xll.PBF(C413,"EBITDA","TTM","07-Jul-2025","","USD","","")</f>
        <v>#LIMITREACHED</v>
      </c>
      <c r="L413" s="13"/>
    </row>
    <row r="414" spans="2:12" ht="15" customHeight="1" x14ac:dyDescent="0.2">
      <c r="B414" t="str" cm="1">
        <f t="array" ref="B414">_xll.PBD(C414,"Name","","USD","","")</f>
        <v>GOL Linhas Aereas</v>
      </c>
      <c r="C414" t="s">
        <v>868</v>
      </c>
      <c r="D414" t="str" cm="1">
        <f t="array" ref="D414">_xll.PBD(C414,"HQ Country","","USD","","")</f>
        <v>Brazil</v>
      </c>
      <c r="E414" t="str" cm="1">
        <f t="array" ref="E414">_xll.PBD(C414,"Website","","USD","","")</f>
        <v>www.voegol.com.br</v>
      </c>
      <c r="F414" t="str">
        <f t="shared" si="6"/>
        <v>voegol</v>
      </c>
      <c r="I414" s="12" cm="1">
        <f t="array" ref="I414">_xll.PBD(C414,"Employees Count","","USD","","")</f>
        <v>14817</v>
      </c>
      <c r="J414" s="12" cm="1">
        <f t="array" ref="J414">_xll.PBF(C414,"Business Revenue","TTM","07-Jul-2025","","USD","","")</f>
        <v>3613774616.360106</v>
      </c>
      <c r="K414" s="12" cm="1">
        <f t="array" ref="K414">_xll.PBF(C414,"EBITDA","TTM","07-Jul-2025","","USD","","")</f>
        <v>777999569.09588099</v>
      </c>
      <c r="L414" s="13"/>
    </row>
    <row r="415" spans="2:12" ht="15" customHeight="1" x14ac:dyDescent="0.2">
      <c r="B415" t="str" cm="1">
        <f t="array" ref="B415">_xll.PBD(C415,"Name","","USD","","")</f>
        <v>GPS Participacoes E Empreendimentos</v>
      </c>
      <c r="C415" t="s">
        <v>388</v>
      </c>
      <c r="D415" t="str" cm="1">
        <f t="array" ref="D415">_xll.PBD(C415,"HQ Country","","USD","","")</f>
        <v>Brazil</v>
      </c>
      <c r="E415" t="str" cm="1">
        <f t="array" ref="E415">_xll.PBD(C415,"Website","","USD","","")</f>
        <v>www.gpssa.com.br</v>
      </c>
      <c r="F415" t="str">
        <f t="shared" si="6"/>
        <v>gpssa</v>
      </c>
      <c r="I415" s="12" cm="1">
        <f t="array" ref="I415">_xll.PBD(C415,"Employees Count","","USD","","")</f>
        <v>183000</v>
      </c>
      <c r="J415" s="12" cm="1">
        <f t="array" ref="J415">_xll.PBF(C415,"Business Revenue","TTM","07-Jul-2025","","USD","","")</f>
        <v>3077488092.2520714</v>
      </c>
      <c r="K415" s="12" cm="1">
        <f t="array" ref="K415">_xll.PBF(C415,"EBITDA","TTM","07-Jul-2025","","USD","","")</f>
        <v>316140850.93516499</v>
      </c>
      <c r="L415" s="13"/>
    </row>
    <row r="416" spans="2:12" ht="15" customHeight="1" x14ac:dyDescent="0.2">
      <c r="B416" t="str" cm="1">
        <f t="array" ref="B416">_xll.PBD(C416,"Name","","USD","","")</f>
        <v>#LIMITREACHED</v>
      </c>
      <c r="C416" t="s">
        <v>869</v>
      </c>
      <c r="D416" t="str" cm="1">
        <f t="array" ref="D416">_xll.PBD(C416,"HQ Country","","USD","","")</f>
        <v>#LIMITREACHED</v>
      </c>
      <c r="E416" t="str" cm="1">
        <f t="array" ref="E416">_xll.PBD(C416,"Website","","USD","","")</f>
        <v>#LIMITREACHED</v>
      </c>
      <c r="F416" t="str">
        <f t="shared" si="6"/>
        <v>#LIMITREACHED</v>
      </c>
      <c r="I416" s="12" t="str" cm="1">
        <f t="array" ref="I416">_xll.PBD(C416,"Employees Count","","USD","","")</f>
        <v>#LIMITREACHED</v>
      </c>
      <c r="J416" s="12" t="str" cm="1">
        <f t="array" ref="J416">_xll.PBF(C416,"Business Revenue","TTM","07-Jul-2025","","USD","","")</f>
        <v>#NOTAUTH</v>
      </c>
      <c r="K416" s="12" t="str" cm="1">
        <f t="array" ref="K416">_xll.PBF(C416,"EBITDA","TTM","07-Jul-2025","","USD","","")</f>
        <v>#NOTAUTH</v>
      </c>
      <c r="L416" s="13"/>
    </row>
    <row r="417" spans="2:12" ht="15" customHeight="1" x14ac:dyDescent="0.2">
      <c r="B417" t="str" cm="1">
        <f t="array" ref="B417">_xll.PBD(C417,"Name","","USD","","")</f>
        <v>Granja Faria</v>
      </c>
      <c r="C417" t="s">
        <v>870</v>
      </c>
      <c r="D417" t="str" cm="1">
        <f t="array" ref="D417">_xll.PBD(C417,"HQ Country","","USD","","")</f>
        <v>Brazil</v>
      </c>
      <c r="E417" t="str" cm="1">
        <f t="array" ref="E417">_xll.PBD(C417,"Website","","USD","","")</f>
        <v>www.granjafaria.com.br</v>
      </c>
      <c r="F417" t="str">
        <f t="shared" si="6"/>
        <v>granjafaria</v>
      </c>
      <c r="I417" s="12" cm="1">
        <f t="array" ref="I417">_xll.PBD(C417,"Employees Count","","USD","","")</f>
        <v>2700</v>
      </c>
      <c r="J417" s="12" cm="1">
        <f t="array" ref="J417">_xll.PBF(C417,"Business Revenue","TTM","07-Jul-2025","","USD","","")</f>
        <v>431458870.14361399</v>
      </c>
      <c r="K417" s="12" cm="1">
        <f t="array" ref="K417">_xll.PBF(C417,"EBITDA","TTM","07-Jul-2025","","USD","","")</f>
        <v>158623877.44190499</v>
      </c>
      <c r="L417" s="13"/>
    </row>
    <row r="418" spans="2:12" ht="15" customHeight="1" x14ac:dyDescent="0.2">
      <c r="B418" t="str" cm="1">
        <f t="array" ref="B418">_xll.PBD(C418,"Name","","USD","","")</f>
        <v>#LIMITREACHED</v>
      </c>
      <c r="C418" t="s">
        <v>871</v>
      </c>
      <c r="D418" t="str" cm="1">
        <f t="array" ref="D418">_xll.PBD(C418,"HQ Country","","USD","","")</f>
        <v>#LIMITREACHED</v>
      </c>
      <c r="E418" t="str" cm="1">
        <f t="array" ref="E418">_xll.PBD(C418,"Website","","USD","","")</f>
        <v>#LIMITREACHED</v>
      </c>
      <c r="F418" t="str">
        <f t="shared" si="6"/>
        <v>#LIMITREACHED</v>
      </c>
      <c r="I418" s="12" t="str" cm="1">
        <f t="array" ref="I418">_xll.PBD(C418,"Employees Count","","USD","","")</f>
        <v>#LIMITREACHED</v>
      </c>
      <c r="J418" s="12" t="str" cm="1">
        <f t="array" ref="J418">_xll.PBF(C418,"Business Revenue","TTM","07-Jul-2025","","USD","","")</f>
        <v>#NOTAUTH</v>
      </c>
      <c r="K418" s="12" t="str" cm="1">
        <f t="array" ref="K418">_xll.PBF(C418,"EBITDA","TTM","07-Jul-2025","","USD","","")</f>
        <v>#NOTAUTH</v>
      </c>
      <c r="L418" s="13"/>
    </row>
    <row r="419" spans="2:12" ht="15" customHeight="1" x14ac:dyDescent="0.2">
      <c r="B419" t="str" cm="1">
        <f t="array" ref="B419">_xll.PBD(C419,"Name","","USD","","")</f>
        <v>#LIMITREACHED</v>
      </c>
      <c r="C419" t="s">
        <v>872</v>
      </c>
      <c r="D419" t="str" cm="1">
        <f t="array" ref="D419">_xll.PBD(C419,"HQ Country","","USD","","")</f>
        <v>#LIMITREACHED</v>
      </c>
      <c r="E419" t="str" cm="1">
        <f t="array" ref="E419">_xll.PBD(C419,"Website","","USD","","")</f>
        <v>#LIMITREACHED</v>
      </c>
      <c r="F419" t="str">
        <f t="shared" si="6"/>
        <v>#LIMITREACHED</v>
      </c>
      <c r="I419" s="12" t="str" cm="1">
        <f t="array" ref="I419">_xll.PBD(C419,"Employees Count","","USD","","")</f>
        <v>#LIMITREACHED</v>
      </c>
      <c r="J419" s="12" t="str" cm="1">
        <f t="array" ref="J419">_xll.PBF(C419,"Business Revenue","TTM","07-Jul-2025","","USD","","")</f>
        <v>#LIMITREACHED</v>
      </c>
      <c r="K419" s="12" t="str" cm="1">
        <f t="array" ref="K419">_xll.PBF(C419,"EBITDA","TTM","07-Jul-2025","","USD","","")</f>
        <v>#NOTAUTH</v>
      </c>
      <c r="L419" s="13"/>
    </row>
    <row r="420" spans="2:12" ht="15" customHeight="1" x14ac:dyDescent="0.2">
      <c r="B420" t="str" cm="1">
        <f t="array" ref="B420">_xll.PBD(C420,"Name","","USD","","")</f>
        <v>Grendene</v>
      </c>
      <c r="C420" t="s">
        <v>873</v>
      </c>
      <c r="D420" t="str" cm="1">
        <f t="array" ref="D420">_xll.PBD(C420,"HQ Country","","USD","","")</f>
        <v>Brazil</v>
      </c>
      <c r="E420" t="str" cm="1">
        <f t="array" ref="E420">_xll.PBD(C420,"Website","","USD","","")</f>
        <v>www.grendene.com.br</v>
      </c>
      <c r="F420" t="str">
        <f t="shared" si="6"/>
        <v>grendene</v>
      </c>
      <c r="I420" s="12" cm="1">
        <f t="array" ref="I420">_xll.PBD(C420,"Employees Count","","USD","","")</f>
        <v>17089</v>
      </c>
      <c r="J420" s="12" cm="1">
        <f t="array" ref="J420">_xll.PBF(C420,"Business Revenue","TTM","07-Jul-2025","","USD","","")</f>
        <v>530520272.82423198</v>
      </c>
      <c r="K420" s="12" cm="1">
        <f t="array" ref="K420">_xll.PBF(C420,"EBITDA","TTM","07-Jul-2025","","USD","","")</f>
        <v>131748107.087202</v>
      </c>
      <c r="L420" s="13"/>
    </row>
    <row r="421" spans="2:12" ht="15" customHeight="1" x14ac:dyDescent="0.2">
      <c r="B421" t="str" cm="1">
        <f t="array" ref="B421">_xll.PBD(C421,"Name","","USD","","")</f>
        <v>#LIMITREACHED</v>
      </c>
      <c r="C421" t="s">
        <v>874</v>
      </c>
      <c r="D421" t="str" cm="1">
        <f t="array" ref="D421">_xll.PBD(C421,"HQ Country","","USD","","")</f>
        <v>#LIMITREACHED</v>
      </c>
      <c r="E421" t="str" cm="1">
        <f t="array" ref="E421">_xll.PBD(C421,"Website","","USD","","")</f>
        <v>#LIMITREACHED</v>
      </c>
      <c r="F421" t="str">
        <f t="shared" si="6"/>
        <v>#LIMITREACHED</v>
      </c>
      <c r="I421" s="12" t="str" cm="1">
        <f t="array" ref="I421">_xll.PBD(C421,"Employees Count","","USD","","")</f>
        <v>#LIMITREACHED</v>
      </c>
      <c r="J421" s="12" t="str" cm="1">
        <f t="array" ref="J421">_xll.PBF(C421,"Business Revenue","TTM","07-Jul-2025","","USD","","")</f>
        <v>#NOTAUTH</v>
      </c>
      <c r="K421" s="12" t="str" cm="1">
        <f t="array" ref="K421">_xll.PBF(C421,"EBITDA","TTM","07-Jul-2025","","USD","","")</f>
        <v>#NOTAUTH</v>
      </c>
      <c r="L421" s="13"/>
    </row>
    <row r="422" spans="2:12" ht="15" customHeight="1" x14ac:dyDescent="0.2">
      <c r="B422" t="str" cm="1">
        <f t="array" ref="B422">_xll.PBD(C422,"Name","","USD","","")</f>
        <v>#LIMITREACHED</v>
      </c>
      <c r="C422" t="s">
        <v>875</v>
      </c>
      <c r="D422" t="str" cm="1">
        <f t="array" ref="D422">_xll.PBD(C422,"HQ Country","","USD","","")</f>
        <v>#LIMITREACHED</v>
      </c>
      <c r="E422" t="str" cm="1">
        <f t="array" ref="E422">_xll.PBD(C422,"Website","","USD","","")</f>
        <v>#LIMITREACHED</v>
      </c>
      <c r="F422" t="str">
        <f t="shared" si="6"/>
        <v>#LIMITREACHED</v>
      </c>
      <c r="I422" s="12" t="str" cm="1">
        <f t="array" ref="I422">_xll.PBD(C422,"Employees Count","","USD","","")</f>
        <v>#NOTAUTH</v>
      </c>
      <c r="J422" s="12" t="str" cm="1">
        <f t="array" ref="J422">_xll.PBF(C422,"Business Revenue","TTM","07-Jul-2025","","USD","","")</f>
        <v>#LIMITREACHED</v>
      </c>
      <c r="K422" s="12" t="str" cm="1">
        <f t="array" ref="K422">_xll.PBF(C422,"EBITDA","TTM","07-Jul-2025","","USD","","")</f>
        <v>#NOTAUTH</v>
      </c>
      <c r="L422" s="13"/>
    </row>
    <row r="423" spans="2:12" ht="15" customHeight="1" x14ac:dyDescent="0.2">
      <c r="B423" t="str" cm="1">
        <f t="array" ref="B423">_xll.PBD(C423,"Name","","USD","","")</f>
        <v>#LIMITREACHED</v>
      </c>
      <c r="C423" t="s">
        <v>876</v>
      </c>
      <c r="D423" t="str" cm="1">
        <f t="array" ref="D423">_xll.PBD(C423,"HQ Country","","USD","","")</f>
        <v>#LIMITREACHED</v>
      </c>
      <c r="E423" t="str" cm="1">
        <f t="array" ref="E423">_xll.PBD(C423,"Website","","USD","","")</f>
        <v>#LIMITREACHED</v>
      </c>
      <c r="F423" t="str">
        <f t="shared" si="6"/>
        <v>#LIMITREACHED</v>
      </c>
      <c r="I423" s="12" t="str" cm="1">
        <f t="array" ref="I423">_xll.PBD(C423,"Employees Count","","USD","","")</f>
        <v>#LIMITREACHED</v>
      </c>
      <c r="J423" s="12" t="str" cm="1">
        <f t="array" ref="J423">_xll.PBF(C423,"Business Revenue","TTM","07-Jul-2025","","USD","","")</f>
        <v>#NOTAUTH</v>
      </c>
      <c r="K423" s="12" t="str" cm="1">
        <f t="array" ref="K423">_xll.PBF(C423,"EBITDA","TTM","07-Jul-2025","","USD","","")</f>
        <v>#NOTAUTH</v>
      </c>
      <c r="L423" s="13"/>
    </row>
    <row r="424" spans="2:12" ht="15" customHeight="1" x14ac:dyDescent="0.2">
      <c r="B424" t="str" cm="1">
        <f t="array" ref="B424">_xll.PBD(C424,"Name","","USD","","")</f>
        <v>#LIMITREACHED</v>
      </c>
      <c r="C424" t="s">
        <v>877</v>
      </c>
      <c r="D424" t="str" cm="1">
        <f t="array" ref="D424">_xll.PBD(C424,"HQ Country","","USD","","")</f>
        <v>#LIMITREACHED</v>
      </c>
      <c r="E424" t="str" cm="1">
        <f t="array" ref="E424">_xll.PBD(C424,"Website","","USD","","")</f>
        <v>#LIMITREACHED</v>
      </c>
      <c r="F424" t="str">
        <f t="shared" si="6"/>
        <v>#LIMITREACHED</v>
      </c>
      <c r="I424" s="12" t="str" cm="1">
        <f t="array" ref="I424">_xll.PBD(C424,"Employees Count","","USD","","")</f>
        <v>#LIMITREACHED</v>
      </c>
      <c r="J424" s="12" t="str" cm="1">
        <f t="array" ref="J424">_xll.PBF(C424,"Business Revenue","TTM","07-Jul-2025","","USD","","")</f>
        <v>#NOTAUTH</v>
      </c>
      <c r="K424" s="12" t="str" cm="1">
        <f t="array" ref="K424">_xll.PBF(C424,"EBITDA","TTM","07-Jul-2025","","USD","","")</f>
        <v>#NOTAUTH</v>
      </c>
      <c r="L424" s="13"/>
    </row>
    <row r="425" spans="2:12" ht="15" customHeight="1" x14ac:dyDescent="0.2">
      <c r="B425" t="str" cm="1">
        <f t="array" ref="B425">_xll.PBD(C425,"Name","","USD","","")</f>
        <v>#LIMITREACHED</v>
      </c>
      <c r="C425" t="s">
        <v>878</v>
      </c>
      <c r="D425" t="str" cm="1">
        <f t="array" ref="D425">_xll.PBD(C425,"HQ Country","","USD","","")</f>
        <v>#LIMITREACHED</v>
      </c>
      <c r="E425" t="str" cm="1">
        <f t="array" ref="E425">_xll.PBD(C425,"Website","","USD","","")</f>
        <v>#LIMITREACHED</v>
      </c>
      <c r="F425" t="str">
        <f t="shared" si="6"/>
        <v>#LIMITREACHED</v>
      </c>
      <c r="I425" s="12" t="str" cm="1">
        <f t="array" ref="I425">_xll.PBD(C425,"Employees Count","","USD","","")</f>
        <v>#LIMITREACHED</v>
      </c>
      <c r="J425" s="12" t="str" cm="1">
        <f t="array" ref="J425">_xll.PBF(C425,"Business Revenue","TTM","07-Jul-2025","","USD","","")</f>
        <v>#NOTAUTH</v>
      </c>
      <c r="K425" s="12" t="str" cm="1">
        <f t="array" ref="K425">_xll.PBF(C425,"EBITDA","TTM","07-Jul-2025","","USD","","")</f>
        <v>#NOTAUTH</v>
      </c>
      <c r="L425" s="13"/>
    </row>
    <row r="426" spans="2:12" ht="15" customHeight="1" x14ac:dyDescent="0.2">
      <c r="B426" t="str" cm="1">
        <f t="array" ref="B426">_xll.PBD(C426,"Name","","USD","","")</f>
        <v>#LIMITREACHED</v>
      </c>
      <c r="C426" t="s">
        <v>879</v>
      </c>
      <c r="D426" t="str" cm="1">
        <f t="array" ref="D426">_xll.PBD(C426,"HQ Country","","USD","","")</f>
        <v>#LIMITREACHED</v>
      </c>
      <c r="E426" t="str" cm="1">
        <f t="array" ref="E426">_xll.PBD(C426,"Website","","USD","","")</f>
        <v>#LIMITREACHED</v>
      </c>
      <c r="F426" t="str">
        <f t="shared" si="6"/>
        <v>#LIMITREACHED</v>
      </c>
      <c r="I426" s="12" t="str" cm="1">
        <f t="array" ref="I426">_xll.PBD(C426,"Employees Count","","USD","","")</f>
        <v>#LIMITREACHED</v>
      </c>
      <c r="J426" s="12" t="str" cm="1">
        <f t="array" ref="J426">_xll.PBF(C426,"Business Revenue","TTM","07-Jul-2025","","USD","","")</f>
        <v>#NOTAUTH</v>
      </c>
      <c r="K426" s="12" t="str" cm="1">
        <f t="array" ref="K426">_xll.PBF(C426,"EBITDA","TTM","07-Jul-2025","","USD","","")</f>
        <v>#NOTAUTH</v>
      </c>
      <c r="L426" s="13"/>
    </row>
    <row r="427" spans="2:12" ht="15" customHeight="1" x14ac:dyDescent="0.2">
      <c r="B427" t="str" cm="1">
        <f t="array" ref="B427">_xll.PBD(C427,"Name","","USD","","")</f>
        <v>#LIMITREACHED</v>
      </c>
      <c r="C427" t="s">
        <v>880</v>
      </c>
      <c r="D427" t="str" cm="1">
        <f t="array" ref="D427">_xll.PBD(C427,"HQ Country","","USD","","")</f>
        <v>#LIMITREACHED</v>
      </c>
      <c r="E427" t="str" cm="1">
        <f t="array" ref="E427">_xll.PBD(C427,"Website","","USD","","")</f>
        <v>#LIMITREACHED</v>
      </c>
      <c r="F427" t="str">
        <f t="shared" si="6"/>
        <v>#LIMITREACHED</v>
      </c>
      <c r="I427" s="12" t="str" cm="1">
        <f t="array" ref="I427">_xll.PBD(C427,"Employees Count","","USD","","")</f>
        <v>#LIMITREACHED</v>
      </c>
      <c r="J427" s="12" t="str" cm="1">
        <f t="array" ref="J427">_xll.PBF(C427,"Business Revenue","TTM","07-Jul-2025","","USD","","")</f>
        <v>#LIMITREACHED</v>
      </c>
      <c r="K427" s="12" t="str" cm="1">
        <f t="array" ref="K427">_xll.PBF(C427,"EBITDA","TTM","07-Jul-2025","","USD","","")</f>
        <v>#LIMITREACHED</v>
      </c>
      <c r="L427" s="13"/>
    </row>
    <row r="428" spans="2:12" ht="15" customHeight="1" x14ac:dyDescent="0.2">
      <c r="B428" t="str" cm="1">
        <f t="array" ref="B428">_xll.PBD(C428,"Name","","USD","","")</f>
        <v>#LIMITREACHED</v>
      </c>
      <c r="C428" t="s">
        <v>881</v>
      </c>
      <c r="D428" t="str" cm="1">
        <f t="array" ref="D428">_xll.PBD(C428,"HQ Country","","USD","","")</f>
        <v>#LIMITREACHED</v>
      </c>
      <c r="E428" t="str" cm="1">
        <f t="array" ref="E428">_xll.PBD(C428,"Website","","USD","","")</f>
        <v>#NOTAUTH</v>
      </c>
      <c r="F428" t="str">
        <f t="shared" si="6"/>
        <v>#NOTAUTH</v>
      </c>
      <c r="I428" s="12" t="str" cm="1">
        <f t="array" ref="I428">_xll.PBD(C428,"Employees Count","","USD","","")</f>
        <v>#NOTAUTH</v>
      </c>
      <c r="J428" s="12" t="str" cm="1">
        <f t="array" ref="J428">_xll.PBF(C428,"Business Revenue","TTM","07-Jul-2025","","USD","","")</f>
        <v>#NOTAUTH</v>
      </c>
      <c r="K428" s="12" t="str" cm="1">
        <f t="array" ref="K428">_xll.PBF(C428,"EBITDA","TTM","07-Jul-2025","","USD","","")</f>
        <v>#NOTAUTH</v>
      </c>
      <c r="L428" s="13"/>
    </row>
    <row r="429" spans="2:12" ht="15" customHeight="1" x14ac:dyDescent="0.2">
      <c r="B429" t="str" cm="1">
        <f t="array" ref="B429">_xll.PBD(C429,"Name","","USD","","")</f>
        <v>Grupo Casas Bahia</v>
      </c>
      <c r="C429" t="s">
        <v>882</v>
      </c>
      <c r="D429" t="str" cm="1">
        <f t="array" ref="D429">_xll.PBD(C429,"HQ Country","","USD","","")</f>
        <v>Brazil</v>
      </c>
      <c r="E429" t="str" cm="1">
        <f t="array" ref="E429">_xll.PBD(C429,"Website","","USD","","")</f>
        <v>www.ri.grupocasasbahia.com.br</v>
      </c>
      <c r="F429" t="s">
        <v>1868</v>
      </c>
      <c r="I429" s="12" cm="1">
        <f t="array" ref="I429">_xll.PBD(C429,"Employees Count","","USD","","")</f>
        <v>30953</v>
      </c>
      <c r="J429" s="12" cm="1">
        <f t="array" ref="J429">_xll.PBF(C429,"Business Revenue","TTM","07-Jul-2025","","USD","","")</f>
        <v>5447071659.7519999</v>
      </c>
      <c r="K429" s="12" cm="1">
        <f t="array" ref="K429">_xll.PBF(C429,"EBITDA","TTM","07-Jul-2025","","USD","","")</f>
        <v>216215831.64199999</v>
      </c>
      <c r="L429" s="13"/>
    </row>
    <row r="430" spans="2:12" ht="15" customHeight="1" x14ac:dyDescent="0.2">
      <c r="B430" t="str" cm="1">
        <f t="array" ref="B430">_xll.PBD(C430,"Name","","USD","","")</f>
        <v>#LIMITREACHED</v>
      </c>
      <c r="C430" t="s">
        <v>883</v>
      </c>
      <c r="D430" t="str" cm="1">
        <f t="array" ref="D430">_xll.PBD(C430,"HQ Country","","USD","","")</f>
        <v>#LIMITREACHED</v>
      </c>
      <c r="E430" t="str" cm="1">
        <f t="array" ref="E430">_xll.PBD(C430,"Website","","USD","","")</f>
        <v>#LIMITREACHED</v>
      </c>
      <c r="F430" t="str">
        <f t="shared" si="6"/>
        <v>#LIMITREACHED</v>
      </c>
      <c r="I430" s="12" t="str" cm="1">
        <f t="array" ref="I430">_xll.PBD(C430,"Employees Count","","USD","","")</f>
        <v>#LIMITREACHED</v>
      </c>
      <c r="J430" s="12" t="str" cm="1">
        <f t="array" ref="J430">_xll.PBF(C430,"Business Revenue","TTM","07-Jul-2025","","USD","","")</f>
        <v>#NOTAUTH</v>
      </c>
      <c r="K430" s="12" t="str" cm="1">
        <f t="array" ref="K430">_xll.PBF(C430,"EBITDA","TTM","07-Jul-2025","","USD","","")</f>
        <v>#NOTAUTH</v>
      </c>
      <c r="L430" s="13"/>
    </row>
    <row r="431" spans="2:12" ht="15" customHeight="1" x14ac:dyDescent="0.2">
      <c r="B431" t="str" cm="1">
        <f t="array" ref="B431">_xll.PBD(C431,"Name","","USD","","")</f>
        <v>#LIMITREACHED</v>
      </c>
      <c r="C431" t="s">
        <v>430</v>
      </c>
      <c r="D431" t="str" cm="1">
        <f t="array" ref="D431">_xll.PBD(C431,"HQ Country","","USD","","")</f>
        <v>#LIMITREACHED</v>
      </c>
      <c r="E431" t="str" cm="1">
        <f t="array" ref="E431">_xll.PBD(C431,"Website","","USD","","")</f>
        <v>#LIMITREACHED</v>
      </c>
      <c r="F431" t="str">
        <f t="shared" si="6"/>
        <v>#LIMITREACHED</v>
      </c>
      <c r="I431" s="12" t="str" cm="1">
        <f t="array" ref="I431">_xll.PBD(C431,"Employees Count","","USD","","")</f>
        <v>#LIMITREACHED</v>
      </c>
      <c r="J431" s="12" t="str" cm="1">
        <f t="array" ref="J431">_xll.PBF(C431,"Business Revenue","TTM","07-Jul-2025","","USD","","")</f>
        <v>#LIMITREACHED</v>
      </c>
      <c r="K431" s="12" t="str" cm="1">
        <f t="array" ref="K431">_xll.PBF(C431,"EBITDA","TTM","07-Jul-2025","","USD","","")</f>
        <v>#NOTAUTH</v>
      </c>
      <c r="L431" s="13"/>
    </row>
    <row r="432" spans="2:12" ht="15" customHeight="1" x14ac:dyDescent="0.2">
      <c r="B432" t="str" cm="1">
        <f t="array" ref="B432">_xll.PBD(C432,"Name","","USD","","")</f>
        <v>#LIMITREACHED</v>
      </c>
      <c r="C432" t="s">
        <v>884</v>
      </c>
      <c r="D432" t="str" cm="1">
        <f t="array" ref="D432">_xll.PBD(C432,"HQ Country","","USD","","")</f>
        <v>#LIMITREACHED</v>
      </c>
      <c r="E432" t="str" cm="1">
        <f t="array" ref="E432">_xll.PBD(C432,"Website","","USD","","")</f>
        <v>#LIMITREACHED</v>
      </c>
      <c r="F432" t="str">
        <f t="shared" si="6"/>
        <v>#LIMITREACHED</v>
      </c>
      <c r="I432" s="12" t="str" cm="1">
        <f t="array" ref="I432">_xll.PBD(C432,"Employees Count","","USD","","")</f>
        <v>#LIMITREACHED</v>
      </c>
      <c r="J432" s="12" t="str" cm="1">
        <f t="array" ref="J432">_xll.PBF(C432,"Business Revenue","TTM","07-Jul-2025","","USD","","")</f>
        <v>#NOTAUTH</v>
      </c>
      <c r="K432" s="12" t="str" cm="1">
        <f t="array" ref="K432">_xll.PBF(C432,"EBITDA","TTM","07-Jul-2025","","USD","","")</f>
        <v>#NOTAUTH</v>
      </c>
      <c r="L432" s="13"/>
    </row>
    <row r="433" spans="2:12" ht="15" customHeight="1" x14ac:dyDescent="0.2">
      <c r="B433" t="str" cm="1">
        <f t="array" ref="B433">_xll.PBD(C433,"Name","","USD","","")</f>
        <v>#LIMITREACHED</v>
      </c>
      <c r="C433" t="s">
        <v>885</v>
      </c>
      <c r="D433" t="str" cm="1">
        <f t="array" ref="D433">_xll.PBD(C433,"HQ Country","","USD","","")</f>
        <v>#LIMITREACHED</v>
      </c>
      <c r="E433" t="str" cm="1">
        <f t="array" ref="E433">_xll.PBD(C433,"Website","","USD","","")</f>
        <v>#LIMITREACHED</v>
      </c>
      <c r="F433" t="str">
        <f t="shared" si="6"/>
        <v>#LIMITREACHED</v>
      </c>
      <c r="I433" s="12" t="str" cm="1">
        <f t="array" ref="I433">_xll.PBD(C433,"Employees Count","","USD","","")</f>
        <v>#LIMITREACHED</v>
      </c>
      <c r="J433" s="12" t="str" cm="1">
        <f t="array" ref="J433">_xll.PBF(C433,"Business Revenue","TTM","07-Jul-2025","","USD","","")</f>
        <v>#LIMITREACHED</v>
      </c>
      <c r="K433" s="12" t="str" cm="1">
        <f t="array" ref="K433">_xll.PBF(C433,"EBITDA","TTM","07-Jul-2025","","USD","","")</f>
        <v>#LIMITREACHED</v>
      </c>
      <c r="L433" s="13"/>
    </row>
    <row r="434" spans="2:12" ht="15" customHeight="1" x14ac:dyDescent="0.2">
      <c r="B434" t="str" cm="1">
        <f t="array" ref="B434">_xll.PBD(C434,"Name","","USD","","")</f>
        <v>#LIMITREACHED</v>
      </c>
      <c r="C434" t="s">
        <v>886</v>
      </c>
      <c r="D434" t="str" cm="1">
        <f t="array" ref="D434">_xll.PBD(C434,"HQ Country","","USD","","")</f>
        <v>#LIMITREACHED</v>
      </c>
      <c r="E434" t="str" cm="1">
        <f t="array" ref="E434">_xll.PBD(C434,"Website","","USD","","")</f>
        <v>#LIMITREACHED</v>
      </c>
      <c r="F434" t="str">
        <f t="shared" si="6"/>
        <v>#LIMITREACHED</v>
      </c>
      <c r="I434" s="12" t="str" cm="1">
        <f t="array" ref="I434">_xll.PBD(C434,"Employees Count","","USD","","")</f>
        <v>#LIMITREACHED</v>
      </c>
      <c r="J434" s="12" t="str" cm="1">
        <f t="array" ref="J434">_xll.PBF(C434,"Business Revenue","TTM","07-Jul-2025","","USD","","")</f>
        <v>#NOTAUTH</v>
      </c>
      <c r="K434" s="12" t="str" cm="1">
        <f t="array" ref="K434">_xll.PBF(C434,"EBITDA","TTM","07-Jul-2025","","USD","","")</f>
        <v>#NOTAUTH</v>
      </c>
      <c r="L434" s="13"/>
    </row>
    <row r="435" spans="2:12" ht="15" customHeight="1" x14ac:dyDescent="0.2">
      <c r="B435" t="str" cm="1">
        <f t="array" ref="B435">_xll.PBD(C435,"Name","","USD","","")</f>
        <v>#LIMITREACHED</v>
      </c>
      <c r="C435" t="s">
        <v>887</v>
      </c>
      <c r="D435" t="str" cm="1">
        <f t="array" ref="D435">_xll.PBD(C435,"HQ Country","","USD","","")</f>
        <v>#LIMITREACHED</v>
      </c>
      <c r="E435" t="str" cm="1">
        <f t="array" ref="E435">_xll.PBD(C435,"Website","","USD","","")</f>
        <v>#LIMITREACHED</v>
      </c>
      <c r="F435" t="str">
        <f t="shared" si="6"/>
        <v>#LIMITREACHED</v>
      </c>
      <c r="I435" s="12" t="str" cm="1">
        <f t="array" ref="I435">_xll.PBD(C435,"Employees Count","","USD","","")</f>
        <v>#LIMITREACHED</v>
      </c>
      <c r="J435" s="12" t="str" cm="1">
        <f t="array" ref="J435">_xll.PBF(C435,"Business Revenue","TTM","07-Jul-2025","","USD","","")</f>
        <v>#LIMITREACHED</v>
      </c>
      <c r="K435" s="12" t="str" cm="1">
        <f t="array" ref="K435">_xll.PBF(C435,"EBITDA","TTM","07-Jul-2025","","USD","","")</f>
        <v>#NOTAUTH</v>
      </c>
      <c r="L435" s="13"/>
    </row>
    <row r="436" spans="2:12" ht="15" customHeight="1" x14ac:dyDescent="0.2">
      <c r="B436" t="str" cm="1">
        <f t="array" ref="B436">_xll.PBD(C436,"Name","","USD","","")</f>
        <v>#LIMITREACHED</v>
      </c>
      <c r="C436" t="s">
        <v>888</v>
      </c>
      <c r="D436" t="str" cm="1">
        <f t="array" ref="D436">_xll.PBD(C436,"HQ Country","","USD","","")</f>
        <v>#LIMITREACHED</v>
      </c>
      <c r="E436" t="str" cm="1">
        <f t="array" ref="E436">_xll.PBD(C436,"Website","","USD","","")</f>
        <v>#LIMITREACHED</v>
      </c>
      <c r="F436" t="str">
        <f t="shared" si="6"/>
        <v>#LIMITREACHED</v>
      </c>
      <c r="I436" s="12" t="str" cm="1">
        <f t="array" ref="I436">_xll.PBD(C436,"Employees Count","","USD","","")</f>
        <v>#NOTAUTH</v>
      </c>
      <c r="J436" s="12" t="str" cm="1">
        <f t="array" ref="J436">_xll.PBF(C436,"Business Revenue","TTM","07-Jul-2025","","USD","","")</f>
        <v>#NOTAUTH</v>
      </c>
      <c r="K436" s="12" t="str" cm="1">
        <f t="array" ref="K436">_xll.PBF(C436,"EBITDA","TTM","07-Jul-2025","","USD","","")</f>
        <v>#NOTAUTH</v>
      </c>
      <c r="L436" s="13"/>
    </row>
    <row r="437" spans="2:12" ht="15" customHeight="1" x14ac:dyDescent="0.2">
      <c r="B437" t="str" cm="1">
        <f t="array" ref="B437">_xll.PBD(C437,"Name","","USD","","")</f>
        <v>Grupo Mateus</v>
      </c>
      <c r="C437" t="s">
        <v>889</v>
      </c>
      <c r="D437" t="str" cm="1">
        <f t="array" ref="D437">_xll.PBD(C437,"HQ Country","","USD","","")</f>
        <v>Brazil</v>
      </c>
      <c r="E437" t="str" cm="1">
        <f t="array" ref="E437">_xll.PBD(C437,"Website","","USD","","")</f>
        <v>www.grupomateus.com.br</v>
      </c>
      <c r="F437" t="str">
        <f t="shared" si="6"/>
        <v>grupomateus</v>
      </c>
      <c r="I437" s="12" cm="1">
        <f t="array" ref="I437">_xll.PBD(C437,"Employees Count","","USD","","")</f>
        <v>30000</v>
      </c>
      <c r="J437" s="12" cm="1">
        <f t="array" ref="J437">_xll.PBF(C437,"Business Revenue","TTM","07-Jul-2025","","USD","","")</f>
        <v>6700339300.1563911</v>
      </c>
      <c r="K437" s="12" cm="1">
        <f t="array" ref="K437">_xll.PBF(C437,"EBITDA","TTM","07-Jul-2025","","USD","","")</f>
        <v>368571587.190323</v>
      </c>
      <c r="L437" s="13"/>
    </row>
    <row r="438" spans="2:12" ht="15" customHeight="1" x14ac:dyDescent="0.2">
      <c r="B438" t="str" cm="1">
        <f t="array" ref="B438">_xll.PBD(C438,"Name","","USD","","")</f>
        <v>#LIMITREACHED</v>
      </c>
      <c r="C438" t="s">
        <v>890</v>
      </c>
      <c r="D438" t="str" cm="1">
        <f t="array" ref="D438">_xll.PBD(C438,"HQ Country","","USD","","")</f>
        <v>#LIMITREACHED</v>
      </c>
      <c r="E438" t="str" cm="1">
        <f t="array" ref="E438">_xll.PBD(C438,"Website","","USD","","")</f>
        <v>#LIMITREACHED</v>
      </c>
      <c r="F438" t="str">
        <f t="shared" si="6"/>
        <v>#LIMITREACHED</v>
      </c>
      <c r="I438" s="12" t="str" cm="1">
        <f t="array" ref="I438">_xll.PBD(C438,"Employees Count","","USD","","")</f>
        <v>#LIMITREACHED</v>
      </c>
      <c r="J438" s="12" t="str" cm="1">
        <f t="array" ref="J438">_xll.PBF(C438,"Business Revenue","TTM","07-Jul-2025","","USD","","")</f>
        <v>#NOTAUTH</v>
      </c>
      <c r="K438" s="12" t="str" cm="1">
        <f t="array" ref="K438">_xll.PBF(C438,"EBITDA","TTM","07-Jul-2025","","USD","","")</f>
        <v>#LIMITREACHED</v>
      </c>
      <c r="L438" s="13"/>
    </row>
    <row r="439" spans="2:12" ht="15" customHeight="1" x14ac:dyDescent="0.2">
      <c r="B439" t="str" cm="1">
        <f t="array" ref="B439">_xll.PBD(C439,"Name","","USD","","")</f>
        <v>#LIMITREACHED</v>
      </c>
      <c r="C439" t="s">
        <v>431</v>
      </c>
      <c r="D439" t="str" cm="1">
        <f t="array" ref="D439">_xll.PBD(C439,"HQ Country","","USD","","")</f>
        <v>#LIMITREACHED</v>
      </c>
      <c r="E439" t="str" cm="1">
        <f t="array" ref="E439">_xll.PBD(C439,"Website","","USD","","")</f>
        <v>#LIMITREACHED</v>
      </c>
      <c r="F439" t="str">
        <f t="shared" si="6"/>
        <v>#LIMITREACHED</v>
      </c>
      <c r="I439" s="12" t="str" cm="1">
        <f t="array" ref="I439">_xll.PBD(C439,"Employees Count","","USD","","")</f>
        <v>#LIMITREACHED</v>
      </c>
      <c r="J439" s="12" t="str" cm="1">
        <f t="array" ref="J439">_xll.PBF(C439,"Business Revenue","TTM","07-Jul-2025","","USD","","")</f>
        <v>#NOTAUTH</v>
      </c>
      <c r="K439" s="12" t="str" cm="1">
        <f t="array" ref="K439">_xll.PBF(C439,"EBITDA","TTM","07-Jul-2025","","USD","","")</f>
        <v>#NOTAUTH</v>
      </c>
      <c r="L439" s="13"/>
    </row>
    <row r="440" spans="2:12" ht="15" customHeight="1" x14ac:dyDescent="0.2">
      <c r="B440" t="str" cm="1">
        <f t="array" ref="B440">_xll.PBD(C440,"Name","","USD","","")</f>
        <v>Grupo Pao de Acucar</v>
      </c>
      <c r="C440" t="s">
        <v>891</v>
      </c>
      <c r="D440" t="str" cm="1">
        <f t="array" ref="D440">_xll.PBD(C440,"HQ Country","","USD","","")</f>
        <v>Brazil</v>
      </c>
      <c r="E440" t="str" cm="1">
        <f t="array" ref="E440">_xll.PBD(C440,"Website","","USD","","")</f>
        <v>www.gpari.com.br</v>
      </c>
      <c r="F440" t="str">
        <f t="shared" si="6"/>
        <v>gpari</v>
      </c>
      <c r="I440" s="12" cm="1">
        <f t="array" ref="I440">_xll.PBD(C440,"Employees Count","","USD","","")</f>
        <v>39990</v>
      </c>
      <c r="J440" s="12" cm="1">
        <f t="array" ref="J440">_xll.PBF(C440,"Business Revenue","TTM","07-Jul-2025","","USD","","")</f>
        <v>4114354475.355001</v>
      </c>
      <c r="K440" s="12" cm="1">
        <f t="array" ref="K440">_xll.PBF(C440,"EBITDA","TTM","07-Jul-2025","","USD","","")</f>
        <v>255780701.454</v>
      </c>
      <c r="L440" s="13"/>
    </row>
    <row r="441" spans="2:12" ht="15" customHeight="1" x14ac:dyDescent="0.2">
      <c r="B441" t="str" cm="1">
        <f t="array" ref="B441">_xll.PBD(C441,"Name","","USD","","")</f>
        <v>#LIMITREACHED</v>
      </c>
      <c r="C441" t="s">
        <v>892</v>
      </c>
      <c r="D441" t="str" cm="1">
        <f t="array" ref="D441">_xll.PBD(C441,"HQ Country","","USD","","")</f>
        <v>#LIMITREACHED</v>
      </c>
      <c r="E441" t="str" cm="1">
        <f t="array" ref="E441">_xll.PBD(C441,"Website","","USD","","")</f>
        <v>#LIMITREACHED</v>
      </c>
      <c r="F441" t="str">
        <f t="shared" si="6"/>
        <v>#LIMITREACHED</v>
      </c>
      <c r="I441" s="12" t="str" cm="1">
        <f t="array" ref="I441">_xll.PBD(C441,"Employees Count","","USD","","")</f>
        <v>#NOTAUTH</v>
      </c>
      <c r="J441" s="12" t="str" cm="1">
        <f t="array" ref="J441">_xll.PBF(C441,"Business Revenue","TTM","07-Jul-2025","","USD","","")</f>
        <v>#LIMITREACHED</v>
      </c>
      <c r="K441" s="12" t="str" cm="1">
        <f t="array" ref="K441">_xll.PBF(C441,"EBITDA","TTM","07-Jul-2025","","USD","","")</f>
        <v>#NOTAUTH</v>
      </c>
      <c r="L441" s="13"/>
    </row>
    <row r="442" spans="2:12" ht="15" customHeight="1" x14ac:dyDescent="0.2">
      <c r="B442" t="str" cm="1">
        <f t="array" ref="B442">_xll.PBD(C442,"Name","","USD","","")</f>
        <v>#LIMITREACHED</v>
      </c>
      <c r="C442" t="s">
        <v>432</v>
      </c>
      <c r="D442" t="str" cm="1">
        <f t="array" ref="D442">_xll.PBD(C442,"HQ Country","","USD","","")</f>
        <v>#LIMITREACHED</v>
      </c>
      <c r="E442" t="str" cm="1">
        <f t="array" ref="E442">_xll.PBD(C442,"Website","","USD","","")</f>
        <v>#LIMITREACHED</v>
      </c>
      <c r="F442" t="str">
        <f t="shared" si="6"/>
        <v>#LIMITREACHED</v>
      </c>
      <c r="I442" s="12" t="str" cm="1">
        <f t="array" ref="I442">_xll.PBD(C442,"Employees Count","","USD","","")</f>
        <v>#NOTAUTH</v>
      </c>
      <c r="J442" s="12" t="str" cm="1">
        <f t="array" ref="J442">_xll.PBF(C442,"Business Revenue","TTM","07-Jul-2025","","USD","","")</f>
        <v>#NOTAUTH</v>
      </c>
      <c r="K442" s="12" t="str" cm="1">
        <f t="array" ref="K442">_xll.PBF(C442,"EBITDA","TTM","07-Jul-2025","","USD","","")</f>
        <v>#NOTAUTH</v>
      </c>
      <c r="L442" s="13"/>
    </row>
    <row r="443" spans="2:12" ht="15" customHeight="1" x14ac:dyDescent="0.2">
      <c r="B443" t="str" cm="1">
        <f t="array" ref="B443">_xll.PBD(C443,"Name","","USD","","")</f>
        <v>Grupo SBF</v>
      </c>
      <c r="C443" t="s">
        <v>893</v>
      </c>
      <c r="D443" t="str" cm="1">
        <f t="array" ref="D443">_xll.PBD(C443,"HQ Country","","USD","","")</f>
        <v>Brazil</v>
      </c>
      <c r="E443" t="str" cm="1">
        <f t="array" ref="E443">_xll.PBD(C443,"Website","","USD","","")</f>
        <v>ri.gruposbf.com.br</v>
      </c>
      <c r="F443" t="s">
        <v>1869</v>
      </c>
      <c r="I443" s="12" cm="1">
        <f t="array" ref="I443">_xll.PBD(C443,"Employees Count","","USD","","")</f>
        <v>6670</v>
      </c>
      <c r="J443" s="12" cm="1">
        <f t="array" ref="J443">_xll.PBF(C443,"Business Revenue","TTM","07-Jul-2025","","USD","","")</f>
        <v>1481683281.149888</v>
      </c>
      <c r="K443" s="12" cm="1">
        <f t="array" ref="K443">_xll.PBF(C443,"EBITDA","TTM","07-Jul-2025","","USD","","")</f>
        <v>193000235.55094999</v>
      </c>
      <c r="L443" s="13"/>
    </row>
    <row r="444" spans="2:12" ht="15" customHeight="1" x14ac:dyDescent="0.2">
      <c r="B444" t="str" cm="1">
        <f t="array" ref="B444">_xll.PBD(C444,"Name","","USD","","")</f>
        <v>#LIMITREACHED</v>
      </c>
      <c r="C444" t="s">
        <v>894</v>
      </c>
      <c r="D444" t="str" cm="1">
        <f t="array" ref="D444">_xll.PBD(C444,"HQ Country","","USD","","")</f>
        <v>#LIMITREACHED</v>
      </c>
      <c r="E444" t="str" cm="1">
        <f t="array" ref="E444">_xll.PBD(C444,"Website","","USD","","")</f>
        <v>#LIMITREACHED</v>
      </c>
      <c r="F444" t="str">
        <f t="shared" si="6"/>
        <v>#LIMITREACHED</v>
      </c>
      <c r="I444" s="12" t="str" cm="1">
        <f t="array" ref="I444">_xll.PBD(C444,"Employees Count","","USD","","")</f>
        <v>#LIMITREACHED</v>
      </c>
      <c r="J444" s="12" t="str" cm="1">
        <f t="array" ref="J444">_xll.PBF(C444,"Business Revenue","TTM","07-Jul-2025","","USD","","")</f>
        <v>#NOTAUTH</v>
      </c>
      <c r="K444" s="12" t="str" cm="1">
        <f t="array" ref="K444">_xll.PBF(C444,"EBITDA","TTM","07-Jul-2025","","USD","","")</f>
        <v>#NOTAUTH</v>
      </c>
      <c r="L444" s="13"/>
    </row>
    <row r="445" spans="2:12" ht="15" customHeight="1" x14ac:dyDescent="0.2">
      <c r="B445" t="str" cm="1">
        <f t="array" ref="B445">_xll.PBD(C445,"Name","","USD","","")</f>
        <v>#LIMITREACHED</v>
      </c>
      <c r="C445" t="s">
        <v>895</v>
      </c>
      <c r="D445" t="str" cm="1">
        <f t="array" ref="D445">_xll.PBD(C445,"HQ Country","","USD","","")</f>
        <v>#LIMITREACHED</v>
      </c>
      <c r="E445" t="str" cm="1">
        <f t="array" ref="E445">_xll.PBD(C445,"Website","","USD","","")</f>
        <v>#LIMITREACHED</v>
      </c>
      <c r="F445" t="str">
        <f t="shared" si="6"/>
        <v>#LIMITREACHED</v>
      </c>
      <c r="I445" s="12" t="str" cm="1">
        <f t="array" ref="I445">_xll.PBD(C445,"Employees Count","","USD","","")</f>
        <v>#NOTAUTH</v>
      </c>
      <c r="J445" s="12" t="str" cm="1">
        <f t="array" ref="J445">_xll.PBF(C445,"Business Revenue","TTM","07-Jul-2025","","USD","","")</f>
        <v>#LIMITREACHED</v>
      </c>
      <c r="K445" s="12" t="str" cm="1">
        <f t="array" ref="K445">_xll.PBF(C445,"EBITDA","TTM","07-Jul-2025","","USD","","")</f>
        <v>#NOTAUTH</v>
      </c>
      <c r="L445" s="13"/>
    </row>
    <row r="446" spans="2:12" ht="15" customHeight="1" x14ac:dyDescent="0.2">
      <c r="B446" t="str" cm="1">
        <f t="array" ref="B446">_xll.PBD(C446,"Name","","USD","","")</f>
        <v>#LIMITREACHED</v>
      </c>
      <c r="C446" t="s">
        <v>896</v>
      </c>
      <c r="D446" t="str" cm="1">
        <f t="array" ref="D446">_xll.PBD(C446,"HQ Country","","USD","","")</f>
        <v>#LIMITREACHED</v>
      </c>
      <c r="E446" t="str" cm="1">
        <f t="array" ref="E446">_xll.PBD(C446,"Website","","USD","","")</f>
        <v>#LIMITREACHED</v>
      </c>
      <c r="F446" t="str">
        <f t="shared" si="6"/>
        <v>#LIMITREACHED</v>
      </c>
      <c r="I446" s="12" t="str" cm="1">
        <f t="array" ref="I446">_xll.PBD(C446,"Employees Count","","USD","","")</f>
        <v>#LIMITREACHED</v>
      </c>
      <c r="J446" s="12" t="str" cm="1">
        <f t="array" ref="J446">_xll.PBF(C446,"Business Revenue","TTM","07-Jul-2025","","USD","","")</f>
        <v>#NOTAUTH</v>
      </c>
      <c r="K446" s="12" t="str" cm="1">
        <f t="array" ref="K446">_xll.PBF(C446,"EBITDA","TTM","07-Jul-2025","","USD","","")</f>
        <v>#NOTAUTH</v>
      </c>
      <c r="L446" s="13"/>
    </row>
    <row r="447" spans="2:12" ht="15" customHeight="1" x14ac:dyDescent="0.2">
      <c r="B447" t="str" cm="1">
        <f t="array" ref="B447">_xll.PBD(C447,"Name","","USD","","")</f>
        <v>#LIMITREACHED</v>
      </c>
      <c r="C447" t="s">
        <v>897</v>
      </c>
      <c r="D447" t="str" cm="1">
        <f t="array" ref="D447">_xll.PBD(C447,"HQ Country","","USD","","")</f>
        <v>#LIMITREACHED</v>
      </c>
      <c r="E447" t="str" cm="1">
        <f t="array" ref="E447">_xll.PBD(C447,"Website","","USD","","")</f>
        <v>#LIMITREACHED</v>
      </c>
      <c r="F447" t="str">
        <f t="shared" si="6"/>
        <v>#LIMITREACHED</v>
      </c>
      <c r="I447" s="12" t="str" cm="1">
        <f t="array" ref="I447">_xll.PBD(C447,"Employees Count","","USD","","")</f>
        <v>#LIMITREACHED</v>
      </c>
      <c r="J447" s="12" t="str" cm="1">
        <f t="array" ref="J447">_xll.PBF(C447,"Business Revenue","TTM","07-Jul-2025","","USD","","")</f>
        <v>#NOTAUTH</v>
      </c>
      <c r="K447" s="12" t="str" cm="1">
        <f t="array" ref="K447">_xll.PBF(C447,"EBITDA","TTM","07-Jul-2025","","USD","","")</f>
        <v>#LIMITREACHED</v>
      </c>
      <c r="L447" s="13"/>
    </row>
    <row r="448" spans="2:12" ht="15" customHeight="1" x14ac:dyDescent="0.2">
      <c r="B448" t="str" cm="1">
        <f t="array" ref="B448">_xll.PBD(C448,"Name","","USD","","")</f>
        <v>Guararapes Confeccoes</v>
      </c>
      <c r="C448" t="s">
        <v>898</v>
      </c>
      <c r="D448" t="str" cm="1">
        <f t="array" ref="D448">_xll.PBD(C448,"HQ Country","","USD","","")</f>
        <v>Brazil</v>
      </c>
      <c r="E448" t="str" cm="1">
        <f t="array" ref="E448">_xll.PBD(C448,"Website","","USD","","")</f>
        <v>ri.riachuelo.com.br</v>
      </c>
      <c r="F448" t="s">
        <v>1871</v>
      </c>
      <c r="I448" s="12" cm="1">
        <f t="array" ref="I448">_xll.PBD(C448,"Employees Count","","USD","","")</f>
        <v>25627</v>
      </c>
      <c r="J448" s="12" cm="1">
        <f t="array" ref="J448">_xll.PBF(C448,"Business Revenue","TTM","07-Jul-2025","","USD","","")</f>
        <v>2320327499.448246</v>
      </c>
      <c r="K448" s="12" cm="1">
        <f t="array" ref="K448">_xll.PBF(C448,"EBITDA","TTM","07-Jul-2025","","USD","","")</f>
        <v>285378716.77299905</v>
      </c>
      <c r="L448" s="13"/>
    </row>
    <row r="449" spans="2:12" ht="15" customHeight="1" x14ac:dyDescent="0.2">
      <c r="B449" t="str" cm="1">
        <f t="array" ref="B449">_xll.PBD(C449,"Name","","USD","","")</f>
        <v>#LIMITREACHED</v>
      </c>
      <c r="C449" t="s">
        <v>899</v>
      </c>
      <c r="D449" t="str" cm="1">
        <f t="array" ref="D449">_xll.PBD(C449,"HQ Country","","USD","","")</f>
        <v>#LIMITREACHED</v>
      </c>
      <c r="E449" t="str" cm="1">
        <f t="array" ref="E449">_xll.PBD(C449,"Website","","USD","","")</f>
        <v>#LIMITREACHED</v>
      </c>
      <c r="F449" t="str">
        <f t="shared" si="6"/>
        <v>#LIMITREACHED</v>
      </c>
      <c r="I449" s="12" t="str" cm="1">
        <f t="array" ref="I449">_xll.PBD(C449,"Employees Count","","USD","","")</f>
        <v>#LIMITREACHED</v>
      </c>
      <c r="J449" s="12" t="str" cm="1">
        <f t="array" ref="J449">_xll.PBF(C449,"Business Revenue","TTM","07-Jul-2025","","USD","","")</f>
        <v>#NOTAUTH</v>
      </c>
      <c r="K449" s="12" t="str" cm="1">
        <f t="array" ref="K449">_xll.PBF(C449,"EBITDA","TTM","07-Jul-2025","","USD","","")</f>
        <v>#NOTAUTH</v>
      </c>
      <c r="L449" s="13"/>
    </row>
    <row r="450" spans="2:12" ht="15" customHeight="1" x14ac:dyDescent="0.2">
      <c r="B450" t="str" cm="1">
        <f t="array" ref="B450">_xll.PBD(C450,"Name","","USD","","")</f>
        <v>#LIMITREACHED</v>
      </c>
      <c r="C450" t="s">
        <v>900</v>
      </c>
      <c r="D450" t="str" cm="1">
        <f t="array" ref="D450">_xll.PBD(C450,"HQ Country","","USD","","")</f>
        <v>#LIMITREACHED</v>
      </c>
      <c r="E450" t="str" cm="1">
        <f t="array" ref="E450">_xll.PBD(C450,"Website","","USD","","")</f>
        <v>#NOTAUTH</v>
      </c>
      <c r="F450" t="str">
        <f t="shared" si="6"/>
        <v>#NOTAUTH</v>
      </c>
      <c r="I450" s="12" t="str" cm="1">
        <f t="array" ref="I450">_xll.PBD(C450,"Employees Count","","USD","","")</f>
        <v>#NOTAUTH</v>
      </c>
      <c r="J450" s="12" t="str" cm="1">
        <f t="array" ref="J450">_xll.PBF(C450,"Business Revenue","TTM","07-Jul-2025","","USD","","")</f>
        <v>#NOTAUTH</v>
      </c>
      <c r="K450" s="12" t="str" cm="1">
        <f t="array" ref="K450">_xll.PBF(C450,"EBITDA","TTM","07-Jul-2025","","USD","","")</f>
        <v>#NOTAUTH</v>
      </c>
      <c r="L450" s="13"/>
    </row>
    <row r="451" spans="2:12" ht="15" customHeight="1" x14ac:dyDescent="0.2">
      <c r="B451" t="str" cm="1">
        <f t="array" ref="B451">_xll.PBD(C451,"Name","","USD","","")</f>
        <v>Helbor Empreendimentos</v>
      </c>
      <c r="C451" t="s">
        <v>901</v>
      </c>
      <c r="D451" t="str" cm="1">
        <f t="array" ref="D451">_xll.PBD(C451,"HQ Country","","USD","","")</f>
        <v>Brazil</v>
      </c>
      <c r="E451" t="str" cm="1">
        <f t="array" ref="E451">_xll.PBD(C451,"Website","","USD","","")</f>
        <v>www.helbor.com.br</v>
      </c>
      <c r="F451" t="str">
        <f t="shared" ref="F451:F512" si="7">SUBSTITUTE(SUBSTITUTE(SUBSTITUTE(SUBSTITUTE(E451, "www.", ""), ".com.br", ""), ".com", ""), ".br", "")</f>
        <v>helbor</v>
      </c>
      <c r="I451" s="12" cm="1">
        <f t="array" ref="I451">_xll.PBD(C451,"Employees Count","","USD","","")</f>
        <v>183</v>
      </c>
      <c r="J451" s="12" cm="1">
        <f t="array" ref="J451">_xll.PBF(C451,"Business Revenue","TTM","07-Jul-2025","","USD","","")</f>
        <v>230271997.922766</v>
      </c>
      <c r="K451" s="12" cm="1">
        <f t="array" ref="K451">_xll.PBF(C451,"EBITDA","TTM","07-Jul-2025","","USD","","")</f>
        <v>49463200.681171998</v>
      </c>
      <c r="L451" s="13"/>
    </row>
    <row r="452" spans="2:12" ht="15" customHeight="1" x14ac:dyDescent="0.2">
      <c r="B452" t="str" cm="1">
        <f t="array" ref="B452">_xll.PBD(C452,"Name","","USD","","")</f>
        <v>#LIMITREACHED</v>
      </c>
      <c r="C452" t="s">
        <v>902</v>
      </c>
      <c r="D452" t="str" cm="1">
        <f t="array" ref="D452">_xll.PBD(C452,"HQ Country","","USD","","")</f>
        <v>#LIMITREACHED</v>
      </c>
      <c r="E452" t="str" cm="1">
        <f t="array" ref="E452">_xll.PBD(C452,"Website","","USD","","")</f>
        <v>#LIMITREACHED</v>
      </c>
      <c r="F452" t="str">
        <f t="shared" si="7"/>
        <v>#LIMITREACHED</v>
      </c>
      <c r="I452" s="12" t="str" cm="1">
        <f t="array" ref="I452">_xll.PBD(C452,"Employees Count","","USD","","")</f>
        <v>#LIMITREACHED</v>
      </c>
      <c r="J452" s="12" t="str" cm="1">
        <f t="array" ref="J452">_xll.PBF(C452,"Business Revenue","TTM","07-Jul-2025","","USD","","")</f>
        <v>#NOTAUTH</v>
      </c>
      <c r="K452" s="12" t="str" cm="1">
        <f t="array" ref="K452">_xll.PBF(C452,"EBITDA","TTM","07-Jul-2025","","USD","","")</f>
        <v>#NOTAUTH</v>
      </c>
      <c r="L452" s="13"/>
    </row>
    <row r="453" spans="2:12" ht="15" customHeight="1" x14ac:dyDescent="0.2">
      <c r="B453" t="str" cm="1">
        <f t="array" ref="B453">_xll.PBD(C453,"Name","","USD","","")</f>
        <v>Hidrovias do Brasil</v>
      </c>
      <c r="C453" t="s">
        <v>903</v>
      </c>
      <c r="D453" t="str" cm="1">
        <f t="array" ref="D453">_xll.PBD(C453,"HQ Country","","USD","","")</f>
        <v>Brazil</v>
      </c>
      <c r="E453" t="str" cm="1">
        <f t="array" ref="E453">_xll.PBD(C453,"Website","","USD","","")</f>
        <v>www.hbsa.com.br</v>
      </c>
      <c r="F453" t="str">
        <f t="shared" si="7"/>
        <v>hbsa</v>
      </c>
      <c r="I453" s="12" t="str" cm="1">
        <f t="array" ref="I453">_xll.PBD(C453,"Employees Count","","USD","","")</f>
        <v>#NOTAUTH</v>
      </c>
      <c r="J453" s="12" cm="1">
        <f t="array" ref="J453">_xll.PBF(C453,"Business Revenue","TTM","07-Jul-2025","","USD","","")</f>
        <v>330662575.85177302</v>
      </c>
      <c r="K453" s="12" cm="1">
        <f t="array" ref="K453">_xll.PBF(C453,"EBITDA","TTM","07-Jul-2025","","USD","","")</f>
        <v>45967236.464285001</v>
      </c>
      <c r="L453" s="13"/>
    </row>
    <row r="454" spans="2:12" ht="15" customHeight="1" x14ac:dyDescent="0.2">
      <c r="B454" t="str" cm="1">
        <f t="array" ref="B454">_xll.PBD(C454,"Name","","USD","","")</f>
        <v>Hmobi Participacoes</v>
      </c>
      <c r="C454" t="s">
        <v>904</v>
      </c>
      <c r="D454" t="str" cm="1">
        <f t="array" ref="D454">_xll.PBD(C454,"HQ Country","","USD","","")</f>
        <v>Brazil</v>
      </c>
      <c r="E454" t="str" cm="1">
        <f t="array" ref="E454">_xll.PBD(C454,"Website","","USD","","")</f>
        <v>www.ri.hmobi-sa.com.br</v>
      </c>
      <c r="F454" t="s">
        <v>1870</v>
      </c>
      <c r="I454" s="12" t="str" cm="1">
        <f t="array" ref="I454">_xll.PBD(C454,"Employees Count","","USD","","")</f>
        <v>#NOTAUTH</v>
      </c>
      <c r="J454" s="12" cm="1">
        <f t="array" ref="J454">_xll.PBF(C454,"Business Revenue","TTM","07-Jul-2025","","USD","","")</f>
        <v>223829870.372253</v>
      </c>
      <c r="K454" s="12" cm="1">
        <f t="array" ref="K454">_xll.PBF(C454,"EBITDA","TTM","07-Jul-2025","","USD","","")</f>
        <v>158699570.79317999</v>
      </c>
      <c r="L454" s="13"/>
    </row>
    <row r="455" spans="2:12" ht="15" customHeight="1" x14ac:dyDescent="0.2">
      <c r="B455" t="str" cm="1">
        <f t="array" ref="B455">_xll.PBD(C455,"Name","","USD","","")</f>
        <v>#LIMITREACHED</v>
      </c>
      <c r="C455" t="s">
        <v>905</v>
      </c>
      <c r="D455" t="str" cm="1">
        <f t="array" ref="D455">_xll.PBD(C455,"HQ Country","","USD","","")</f>
        <v>#LIMITREACHED</v>
      </c>
      <c r="E455" t="str" cm="1">
        <f t="array" ref="E455">_xll.PBD(C455,"Website","","USD","","")</f>
        <v>#LIMITREACHED</v>
      </c>
      <c r="F455" t="str">
        <f t="shared" si="7"/>
        <v>#LIMITREACHED</v>
      </c>
      <c r="I455" s="12" t="str" cm="1">
        <f t="array" ref="I455">_xll.PBD(C455,"Employees Count","","USD","","")</f>
        <v>#LIMITREACHED</v>
      </c>
      <c r="J455" s="12" t="str" cm="1">
        <f t="array" ref="J455">_xll.PBF(C455,"Business Revenue","TTM","07-Jul-2025","","USD","","")</f>
        <v>#NOTAUTH</v>
      </c>
      <c r="K455" s="12" t="str" cm="1">
        <f t="array" ref="K455">_xll.PBF(C455,"EBITDA","TTM","07-Jul-2025","","USD","","")</f>
        <v>#NOTAUTH</v>
      </c>
      <c r="L455" s="13"/>
    </row>
    <row r="456" spans="2:12" ht="15" customHeight="1" x14ac:dyDescent="0.2">
      <c r="B456" t="str" cm="1">
        <f t="array" ref="B456">_xll.PBD(C456,"Name","","USD","","")</f>
        <v>#LIMITREACHED</v>
      </c>
      <c r="C456" t="s">
        <v>906</v>
      </c>
      <c r="D456" t="str" cm="1">
        <f t="array" ref="D456">_xll.PBD(C456,"HQ Country","","USD","","")</f>
        <v>#LIMITREACHED</v>
      </c>
      <c r="E456" t="str" cm="1">
        <f t="array" ref="E456">_xll.PBD(C456,"Website","","USD","","")</f>
        <v>#LIMITREACHED</v>
      </c>
      <c r="F456" t="str">
        <f t="shared" si="7"/>
        <v>#LIMITREACHED</v>
      </c>
      <c r="I456" s="12" t="str" cm="1">
        <f t="array" ref="I456">_xll.PBD(C456,"Employees Count","","USD","","")</f>
        <v>#LIMITREACHED</v>
      </c>
      <c r="J456" s="12" t="str" cm="1">
        <f t="array" ref="J456">_xll.PBF(C456,"Business Revenue","TTM","07-Jul-2025","","USD","","")</f>
        <v>#NOTAUTH</v>
      </c>
      <c r="K456" s="12" t="str" cm="1">
        <f t="array" ref="K456">_xll.PBF(C456,"EBITDA","TTM","07-Jul-2025","","USD","","")</f>
        <v>#LIMITREACHED</v>
      </c>
      <c r="L456" s="13"/>
    </row>
    <row r="457" spans="2:12" ht="15" customHeight="1" x14ac:dyDescent="0.2">
      <c r="B457" t="str" cm="1">
        <f t="array" ref="B457">_xll.PBD(C457,"Name","","USD","","")</f>
        <v>#LIMITREACHED</v>
      </c>
      <c r="C457" t="s">
        <v>314</v>
      </c>
      <c r="D457" t="str" cm="1">
        <f t="array" ref="D457">_xll.PBD(C457,"HQ Country","","USD","","")</f>
        <v>#LIMITREACHED</v>
      </c>
      <c r="E457" t="str" cm="1">
        <f t="array" ref="E457">_xll.PBD(C457,"Website","","USD","","")</f>
        <v>#LIMITREACHED</v>
      </c>
      <c r="F457" t="str">
        <f t="shared" si="7"/>
        <v>#LIMITREACHED</v>
      </c>
      <c r="I457" s="12" t="str" cm="1">
        <f t="array" ref="I457">_xll.PBD(C457,"Employees Count","","USD","","")</f>
        <v>#LIMITREACHED</v>
      </c>
      <c r="J457" s="12" t="str" cm="1">
        <f t="array" ref="J457">_xll.PBF(C457,"Business Revenue","TTM","07-Jul-2025","","USD","","")</f>
        <v>#NOTAUTH</v>
      </c>
      <c r="K457" s="12" t="str" cm="1">
        <f t="array" ref="K457">_xll.PBF(C457,"EBITDA","TTM","07-Jul-2025","","USD","","")</f>
        <v>#LIMITREACHED</v>
      </c>
      <c r="L457" s="13"/>
    </row>
    <row r="458" spans="2:12" ht="15" customHeight="1" x14ac:dyDescent="0.2">
      <c r="B458" t="str" cm="1">
        <f t="array" ref="B458">_xll.PBD(C458,"Name","","USD","","")</f>
        <v>Hypera (Pharmaceuticals)</v>
      </c>
      <c r="C458" t="s">
        <v>433</v>
      </c>
      <c r="D458" t="str" cm="1">
        <f t="array" ref="D458">_xll.PBD(C458,"HQ Country","","USD","","")</f>
        <v>Brazil</v>
      </c>
      <c r="E458" t="str" cm="1">
        <f t="array" ref="E458">_xll.PBD(C458,"Website","","USD","","")</f>
        <v>www.hypera.com.br</v>
      </c>
      <c r="F458" t="str">
        <f t="shared" si="7"/>
        <v>hypera</v>
      </c>
      <c r="I458" s="12" cm="1">
        <f t="array" ref="I458">_xll.PBD(C458,"Employees Count","","USD","","")</f>
        <v>10481</v>
      </c>
      <c r="J458" s="12" cm="1">
        <f t="array" ref="J458">_xll.PBF(C458,"Business Revenue","TTM","07-Jul-2025","","USD","","")</f>
        <v>1536259968.439193</v>
      </c>
      <c r="K458" s="12" cm="1">
        <f t="array" ref="K458">_xll.PBF(C458,"EBITDA","TTM","07-Jul-2025","","USD","","")</f>
        <v>247538096.60360101</v>
      </c>
      <c r="L458" s="13"/>
    </row>
    <row r="459" spans="2:12" ht="15" customHeight="1" x14ac:dyDescent="0.2">
      <c r="B459" t="str" cm="1">
        <f t="array" ref="B459">_xll.PBD(C459,"Name","","USD","","")</f>
        <v>#LIMITREACHED</v>
      </c>
      <c r="C459" t="s">
        <v>907</v>
      </c>
      <c r="D459" t="str" cm="1">
        <f t="array" ref="D459">_xll.PBD(C459,"HQ Country","","USD","","")</f>
        <v>#LIMITREACHED</v>
      </c>
      <c r="E459" t="str" cm="1">
        <f t="array" ref="E459">_xll.PBD(C459,"Website","","USD","","")</f>
        <v>#NOTAUTH</v>
      </c>
      <c r="F459" t="str">
        <f t="shared" si="7"/>
        <v>#NOTAUTH</v>
      </c>
      <c r="I459" s="12" t="str" cm="1">
        <f t="array" ref="I459">_xll.PBD(C459,"Employees Count","","USD","","")</f>
        <v>#NOTAUTH</v>
      </c>
      <c r="J459" s="12" t="str" cm="1">
        <f t="array" ref="J459">_xll.PBF(C459,"Business Revenue","TTM","07-Jul-2025","","USD","","")</f>
        <v>#NOTAUTH</v>
      </c>
      <c r="K459" s="12" t="str" cm="1">
        <f t="array" ref="K459">_xll.PBF(C459,"EBITDA","TTM","07-Jul-2025","","USD","","")</f>
        <v>#NOTAUTH</v>
      </c>
      <c r="L459" s="13"/>
    </row>
    <row r="460" spans="2:12" ht="15" customHeight="1" x14ac:dyDescent="0.2">
      <c r="B460" t="str" cm="1">
        <f t="array" ref="B460">_xll.PBD(C460,"Name","","USD","","")</f>
        <v>#LIMITREACHED</v>
      </c>
      <c r="C460" t="s">
        <v>908</v>
      </c>
      <c r="D460" t="str" cm="1">
        <f t="array" ref="D460">_xll.PBD(C460,"HQ Country","","USD","","")</f>
        <v>#LIMITREACHED</v>
      </c>
      <c r="E460" t="str" cm="1">
        <f t="array" ref="E460">_xll.PBD(C460,"Website","","USD","","")</f>
        <v>#LIMITREACHED</v>
      </c>
      <c r="F460" t="str">
        <f t="shared" si="7"/>
        <v>#LIMITREACHED</v>
      </c>
      <c r="I460" s="12" t="str" cm="1">
        <f t="array" ref="I460">_xll.PBD(C460,"Employees Count","","USD","","")</f>
        <v>#LIMITREACHED</v>
      </c>
      <c r="J460" s="12" t="str" cm="1">
        <f t="array" ref="J460">_xll.PBF(C460,"Business Revenue","TTM","07-Jul-2025","","USD","","")</f>
        <v>#LIMITREACHED</v>
      </c>
      <c r="K460" s="12" t="str" cm="1">
        <f t="array" ref="K460">_xll.PBF(C460,"EBITDA","TTM","07-Jul-2025","","USD","","")</f>
        <v>#LIMITREACHED</v>
      </c>
      <c r="L460" s="13"/>
    </row>
    <row r="461" spans="2:12" ht="15" customHeight="1" x14ac:dyDescent="0.2">
      <c r="B461" t="str" cm="1">
        <f t="array" ref="B461">_xll.PBD(C461,"Name","","USD","","")</f>
        <v>Iguatemi</v>
      </c>
      <c r="C461" t="s">
        <v>909</v>
      </c>
      <c r="D461" t="str" cm="1">
        <f t="array" ref="D461">_xll.PBD(C461,"HQ Country","","USD","","")</f>
        <v>Brazil</v>
      </c>
      <c r="E461" t="str" cm="1">
        <f t="array" ref="E461">_xll.PBD(C461,"Website","","USD","","")</f>
        <v>www.jereissati.com.br</v>
      </c>
      <c r="F461" t="str">
        <f t="shared" si="7"/>
        <v>jereissati</v>
      </c>
      <c r="I461" s="12" cm="1">
        <f t="array" ref="I461">_xll.PBD(C461,"Employees Count","","USD","","")</f>
        <v>436</v>
      </c>
      <c r="J461" s="12" cm="1">
        <f t="array" ref="J461">_xll.PBF(C461,"Business Revenue","TTM","07-Jul-2025","","USD","","")</f>
        <v>268342725.88003999</v>
      </c>
      <c r="K461" s="12" cm="1">
        <f t="array" ref="K461">_xll.PBF(C461,"EBITDA","TTM","07-Jul-2025","","USD","","")</f>
        <v>188127186.64686695</v>
      </c>
      <c r="L461" s="13"/>
    </row>
    <row r="462" spans="2:12" ht="15" customHeight="1" x14ac:dyDescent="0.2">
      <c r="B462" t="str" cm="1">
        <f t="array" ref="B462">_xll.PBD(C462,"Name","","USD","","")</f>
        <v>#LIMITREACHED</v>
      </c>
      <c r="C462" t="s">
        <v>910</v>
      </c>
      <c r="D462" t="str" cm="1">
        <f t="array" ref="D462">_xll.PBD(C462,"HQ Country","","USD","","")</f>
        <v>#LIMITREACHED</v>
      </c>
      <c r="E462" t="str" cm="1">
        <f t="array" ref="E462">_xll.PBD(C462,"Website","","USD","","")</f>
        <v>#LIMITREACHED</v>
      </c>
      <c r="F462" t="str">
        <f t="shared" si="7"/>
        <v>#LIMITREACHED</v>
      </c>
      <c r="I462" s="12" t="str" cm="1">
        <f t="array" ref="I462">_xll.PBD(C462,"Employees Count","","USD","","")</f>
        <v>#LIMITREACHED</v>
      </c>
      <c r="J462" s="12" t="str" cm="1">
        <f t="array" ref="J462">_xll.PBF(C462,"Business Revenue","TTM","07-Jul-2025","","USD","","")</f>
        <v>#NOTAUTH</v>
      </c>
      <c r="K462" s="12" t="str" cm="1">
        <f t="array" ref="K462">_xll.PBF(C462,"EBITDA","TTM","07-Jul-2025","","USD","","")</f>
        <v>#NOTAUTH</v>
      </c>
      <c r="L462" s="13"/>
    </row>
    <row r="463" spans="2:12" ht="15" customHeight="1" x14ac:dyDescent="0.2">
      <c r="B463" t="str" cm="1">
        <f t="array" ref="B463">_xll.PBD(C463,"Name","","USD","","")</f>
        <v>#LIMITREACHED</v>
      </c>
      <c r="C463" t="s">
        <v>911</v>
      </c>
      <c r="D463" t="str" cm="1">
        <f t="array" ref="D463">_xll.PBD(C463,"HQ Country","","USD","","")</f>
        <v>#LIMITREACHED</v>
      </c>
      <c r="E463" t="str" cm="1">
        <f t="array" ref="E463">_xll.PBD(C463,"Website","","USD","","")</f>
        <v>#LIMITREACHED</v>
      </c>
      <c r="F463" t="str">
        <f t="shared" si="7"/>
        <v>#LIMITREACHED</v>
      </c>
      <c r="I463" s="12" t="str" cm="1">
        <f t="array" ref="I463">_xll.PBD(C463,"Employees Count","","USD","","")</f>
        <v>#LIMITREACHED</v>
      </c>
      <c r="J463" s="12" t="str" cm="1">
        <f t="array" ref="J463">_xll.PBF(C463,"Business Revenue","TTM","07-Jul-2025","","USD","","")</f>
        <v>#NOTAUTH</v>
      </c>
      <c r="K463" s="12" t="str" cm="1">
        <f t="array" ref="K463">_xll.PBF(C463,"EBITDA","TTM","07-Jul-2025","","USD","","")</f>
        <v>#NOTAUTH</v>
      </c>
      <c r="L463" s="13"/>
    </row>
    <row r="464" spans="2:12" ht="15" customHeight="1" x14ac:dyDescent="0.2">
      <c r="B464" t="str" cm="1">
        <f t="array" ref="B464">_xll.PBD(C464,"Name","","USD","","")</f>
        <v>#LIMITREACHED</v>
      </c>
      <c r="C464" t="s">
        <v>434</v>
      </c>
      <c r="D464" t="str" cm="1">
        <f t="array" ref="D464">_xll.PBD(C464,"HQ Country","","USD","","")</f>
        <v>#LIMITREACHED</v>
      </c>
      <c r="E464" t="str" cm="1">
        <f t="array" ref="E464">_xll.PBD(C464,"Website","","USD","","")</f>
        <v>#LIMITREACHED</v>
      </c>
      <c r="F464" t="str">
        <f t="shared" si="7"/>
        <v>#LIMITREACHED</v>
      </c>
      <c r="I464" s="12" t="str" cm="1">
        <f t="array" ref="I464">_xll.PBD(C464,"Employees Count","","USD","","")</f>
        <v>#LIMITREACHED</v>
      </c>
      <c r="J464" s="12" t="str" cm="1">
        <f t="array" ref="J464">_xll.PBF(C464,"Business Revenue","TTM","07-Jul-2025","","USD","","")</f>
        <v>#NOTAUTH</v>
      </c>
      <c r="K464" s="12" t="str" cm="1">
        <f t="array" ref="K464">_xll.PBF(C464,"EBITDA","TTM","07-Jul-2025","","USD","","")</f>
        <v>#NOTAUTH</v>
      </c>
      <c r="L464" s="13"/>
    </row>
    <row r="465" spans="2:12" ht="15" customHeight="1" x14ac:dyDescent="0.2">
      <c r="B465" t="str" cm="1">
        <f t="array" ref="B465">_xll.PBD(C465,"Name","","USD","","")</f>
        <v>Industrias Romi</v>
      </c>
      <c r="C465" t="s">
        <v>912</v>
      </c>
      <c r="D465" t="str" cm="1">
        <f t="array" ref="D465">_xll.PBD(C465,"HQ Country","","USD","","")</f>
        <v>Brazil</v>
      </c>
      <c r="E465" t="str" cm="1">
        <f t="array" ref="E465">_xll.PBD(C465,"Website","","USD","","")</f>
        <v>www.romi.com</v>
      </c>
      <c r="F465" t="str">
        <f t="shared" si="7"/>
        <v>romi</v>
      </c>
      <c r="I465" s="12" cm="1">
        <f t="array" ref="I465">_xll.PBD(C465,"Employees Count","","USD","","")</f>
        <v>2758</v>
      </c>
      <c r="J465" s="12" cm="1">
        <f t="array" ref="J465">_xll.PBF(C465,"Business Revenue","TTM","07-Jul-2025","","USD","","")</f>
        <v>230048658.011004</v>
      </c>
      <c r="K465" s="12" cm="1">
        <f t="array" ref="K465">_xll.PBF(C465,"EBITDA","TTM","07-Jul-2025","","USD","","")</f>
        <v>30177425.286316998</v>
      </c>
      <c r="L465" s="13"/>
    </row>
    <row r="466" spans="2:12" ht="15" customHeight="1" x14ac:dyDescent="0.2">
      <c r="B466" t="str" cm="1">
        <f t="array" ref="B466">_xll.PBD(C466,"Name","","USD","","")</f>
        <v>#LIMITREACHED</v>
      </c>
      <c r="C466" t="s">
        <v>376</v>
      </c>
      <c r="D466" t="str" cm="1">
        <f t="array" ref="D466">_xll.PBD(C466,"HQ Country","","USD","","")</f>
        <v>#LIMITREACHED</v>
      </c>
      <c r="E466" t="str" cm="1">
        <f t="array" ref="E466">_xll.PBD(C466,"Website","","USD","","")</f>
        <v>#LIMITREACHED</v>
      </c>
      <c r="F466" t="str">
        <f t="shared" si="7"/>
        <v>#LIMITREACHED</v>
      </c>
      <c r="I466" s="12" t="str" cm="1">
        <f t="array" ref="I466">_xll.PBD(C466,"Employees Count","","USD","","")</f>
        <v>#LIMITREACHED</v>
      </c>
      <c r="J466" s="12" t="str" cm="1">
        <f t="array" ref="J466">_xll.PBF(C466,"Business Revenue","TTM","07-Jul-2025","","USD","","")</f>
        <v>#LIMITREACHED</v>
      </c>
      <c r="K466" s="12" t="str" cm="1">
        <f t="array" ref="K466">_xll.PBF(C466,"EBITDA","TTM","07-Jul-2025","","USD","","")</f>
        <v>#NOTAUTH</v>
      </c>
      <c r="L466" s="13"/>
    </row>
    <row r="467" spans="2:12" ht="15" customHeight="1" x14ac:dyDescent="0.2">
      <c r="B467" t="str" cm="1">
        <f t="array" ref="B467">_xll.PBD(C467,"Name","","USD","","")</f>
        <v>#LIMITREACHED</v>
      </c>
      <c r="C467" t="s">
        <v>913</v>
      </c>
      <c r="D467" t="str" cm="1">
        <f t="array" ref="D467">_xll.PBD(C467,"HQ Country","","USD","","")</f>
        <v>#LIMITREACHED</v>
      </c>
      <c r="E467" t="str" cm="1">
        <f t="array" ref="E467">_xll.PBD(C467,"Website","","USD","","")</f>
        <v>#LIMITREACHED</v>
      </c>
      <c r="F467" t="str">
        <f t="shared" si="7"/>
        <v>#LIMITREACHED</v>
      </c>
      <c r="I467" s="12" t="str" cm="1">
        <f t="array" ref="I467">_xll.PBD(C467,"Employees Count","","USD","","")</f>
        <v>#LIMITREACHED</v>
      </c>
      <c r="J467" s="12" t="str" cm="1">
        <f t="array" ref="J467">_xll.PBF(C467,"Business Revenue","TTM","07-Jul-2025","","USD","","")</f>
        <v>#NOTAUTH</v>
      </c>
      <c r="K467" s="12" t="str" cm="1">
        <f t="array" ref="K467">_xll.PBF(C467,"EBITDA","TTM","07-Jul-2025","","USD","","")</f>
        <v>#LIMITREACHED</v>
      </c>
      <c r="L467" s="13"/>
    </row>
    <row r="468" spans="2:12" ht="15" customHeight="1" x14ac:dyDescent="0.2">
      <c r="B468" t="str" cm="1">
        <f t="array" ref="B468">_xll.PBD(C468,"Name","","USD","","")</f>
        <v>#LIMITREACHED</v>
      </c>
      <c r="C468" t="s">
        <v>435</v>
      </c>
      <c r="D468" t="str" cm="1">
        <f t="array" ref="D468">_xll.PBD(C468,"HQ Country","","USD","","")</f>
        <v>#LIMITREACHED</v>
      </c>
      <c r="E468" t="str" cm="1">
        <f t="array" ref="E468">_xll.PBD(C468,"Website","","USD","","")</f>
        <v>#LIMITREACHED</v>
      </c>
      <c r="F468" t="str">
        <f t="shared" si="7"/>
        <v>#LIMITREACHED</v>
      </c>
      <c r="I468" s="12" t="str" cm="1">
        <f t="array" ref="I468">_xll.PBD(C468,"Employees Count","","USD","","")</f>
        <v>#LIMITREACHED</v>
      </c>
      <c r="J468" s="12" t="str" cm="1">
        <f t="array" ref="J468">_xll.PBF(C468,"Business Revenue","TTM","07-Jul-2025","","USD","","")</f>
        <v>#NOTAUTH</v>
      </c>
      <c r="K468" s="12" t="str" cm="1">
        <f t="array" ref="K468">_xll.PBF(C468,"EBITDA","TTM","07-Jul-2025","","USD","","")</f>
        <v>#NOTAUTH</v>
      </c>
      <c r="L468" s="13"/>
    </row>
    <row r="469" spans="2:12" ht="15" customHeight="1" x14ac:dyDescent="0.2">
      <c r="B469" t="str" cm="1">
        <f t="array" ref="B469">_xll.PBD(C469,"Name","","USD","","")</f>
        <v>Intelbras</v>
      </c>
      <c r="C469" t="s">
        <v>914</v>
      </c>
      <c r="D469" t="str" cm="1">
        <f t="array" ref="D469">_xll.PBD(C469,"HQ Country","","USD","","")</f>
        <v>Brazil</v>
      </c>
      <c r="E469" t="str" cm="1">
        <f t="array" ref="E469">_xll.PBD(C469,"Website","","USD","","")</f>
        <v>www.intelbras.com</v>
      </c>
      <c r="F469" t="str">
        <f t="shared" si="7"/>
        <v>intelbras</v>
      </c>
      <c r="I469" s="12" cm="1">
        <f t="array" ref="I469">_xll.PBD(C469,"Employees Count","","USD","","")</f>
        <v>4748</v>
      </c>
      <c r="J469" s="12" cm="1">
        <f t="array" ref="J469">_xll.PBF(C469,"Business Revenue","TTM","07-Jul-2025","","USD","","")</f>
        <v>1019721415.258473</v>
      </c>
      <c r="K469" s="12" cm="1">
        <f t="array" ref="K469">_xll.PBF(C469,"EBITDA","TTM","07-Jul-2025","","USD","","")</f>
        <v>101875058.12401199</v>
      </c>
      <c r="L469" s="13"/>
    </row>
    <row r="470" spans="2:12" ht="15" customHeight="1" x14ac:dyDescent="0.2">
      <c r="B470" t="str" cm="1">
        <f t="array" ref="B470">_xll.PBD(C470,"Name","","USD","","")</f>
        <v>#LIMITREACHED</v>
      </c>
      <c r="C470" t="s">
        <v>915</v>
      </c>
      <c r="D470" t="str" cm="1">
        <f t="array" ref="D470">_xll.PBD(C470,"HQ Country","","USD","","")</f>
        <v>#LIMITREACHED</v>
      </c>
      <c r="E470" t="str" cm="1">
        <f t="array" ref="E470">_xll.PBD(C470,"Website","","USD","","")</f>
        <v>#LIMITREACHED</v>
      </c>
      <c r="F470" t="str">
        <f t="shared" si="7"/>
        <v>#LIMITREACHED</v>
      </c>
      <c r="I470" s="12" t="str" cm="1">
        <f t="array" ref="I470">_xll.PBD(C470,"Employees Count","","USD","","")</f>
        <v>#LIMITREACHED</v>
      </c>
      <c r="J470" s="12" t="str" cm="1">
        <f t="array" ref="J470">_xll.PBF(C470,"Business Revenue","TTM","07-Jul-2025","","USD","","")</f>
        <v>#LIMITREACHED</v>
      </c>
      <c r="K470" s="12" t="str" cm="1">
        <f t="array" ref="K470">_xll.PBF(C470,"EBITDA","TTM","07-Jul-2025","","USD","","")</f>
        <v>#LIMITREACHED</v>
      </c>
      <c r="L470" s="13"/>
    </row>
    <row r="471" spans="2:12" ht="15" customHeight="1" x14ac:dyDescent="0.2">
      <c r="B471" t="str" cm="1">
        <f t="array" ref="B471">_xll.PBD(C471,"Name","","USD","","")</f>
        <v>#LIMITREACHED</v>
      </c>
      <c r="C471" t="s">
        <v>916</v>
      </c>
      <c r="D471" t="str" cm="1">
        <f t="array" ref="D471">_xll.PBD(C471,"HQ Country","","USD","","")</f>
        <v>#LIMITREACHED</v>
      </c>
      <c r="E471" t="str" cm="1">
        <f t="array" ref="E471">_xll.PBD(C471,"Website","","USD","","")</f>
        <v>#LIMITREACHED</v>
      </c>
      <c r="F471" t="str">
        <f t="shared" si="7"/>
        <v>#LIMITREACHED</v>
      </c>
      <c r="I471" s="12" t="str" cm="1">
        <f t="array" ref="I471">_xll.PBD(C471,"Employees Count","","USD","","")</f>
        <v>#LIMITREACHED</v>
      </c>
      <c r="J471" s="12" t="str" cm="1">
        <f t="array" ref="J471">_xll.PBF(C471,"Business Revenue","TTM","07-Jul-2025","","USD","","")</f>
        <v>#LIMITREACHED</v>
      </c>
      <c r="K471" s="12" t="str" cm="1">
        <f t="array" ref="K471">_xll.PBF(C471,"EBITDA","TTM","07-Jul-2025","","USD","","")</f>
        <v>#LIMITREACHED</v>
      </c>
      <c r="L471" s="13"/>
    </row>
    <row r="472" spans="2:12" ht="15" customHeight="1" x14ac:dyDescent="0.2">
      <c r="B472" t="str" cm="1">
        <f t="array" ref="B472">_xll.PBD(C472,"Name","","USD","","")</f>
        <v>Iochpe-Maxion</v>
      </c>
      <c r="C472" t="s">
        <v>917</v>
      </c>
      <c r="D472" t="str" cm="1">
        <f t="array" ref="D472">_xll.PBD(C472,"HQ Country","","USD","","")</f>
        <v>Brazil</v>
      </c>
      <c r="E472" t="str" cm="1">
        <f t="array" ref="E472">_xll.PBD(C472,"Website","","USD","","")</f>
        <v>www.iochpe.com.br</v>
      </c>
      <c r="F472" t="str">
        <f t="shared" si="7"/>
        <v>iochpe</v>
      </c>
      <c r="I472" s="12" cm="1">
        <f t="array" ref="I472">_xll.PBD(C472,"Employees Count","","USD","","")</f>
        <v>17000</v>
      </c>
      <c r="J472" s="12" cm="1">
        <f t="array" ref="J472">_xll.PBF(C472,"Business Revenue","TTM","07-Jul-2025","","USD","","")</f>
        <v>3028173250.5393982</v>
      </c>
      <c r="K472" s="12" cm="1">
        <f t="array" ref="K472">_xll.PBF(C472,"EBITDA","TTM","07-Jul-2025","","USD","","")</f>
        <v>291419936.71475899</v>
      </c>
      <c r="L472" s="13"/>
    </row>
    <row r="473" spans="2:12" ht="15" customHeight="1" x14ac:dyDescent="0.2">
      <c r="B473" t="str" cm="1">
        <f t="array" ref="B473">_xll.PBD(C473,"Name","","USD","","")</f>
        <v>#LIMITREACHED</v>
      </c>
      <c r="C473" t="s">
        <v>918</v>
      </c>
      <c r="D473" t="str" cm="1">
        <f t="array" ref="D473">_xll.PBD(C473,"HQ Country","","USD","","")</f>
        <v>#LIMITREACHED</v>
      </c>
      <c r="E473" t="str" cm="1">
        <f t="array" ref="E473">_xll.PBD(C473,"Website","","USD","","")</f>
        <v>#LIMITREACHED</v>
      </c>
      <c r="F473" t="str">
        <f t="shared" si="7"/>
        <v>#LIMITREACHED</v>
      </c>
      <c r="I473" s="12" t="str" cm="1">
        <f t="array" ref="I473">_xll.PBD(C473,"Employees Count","","USD","","")</f>
        <v>#LIMITREACHED</v>
      </c>
      <c r="J473" s="12" t="str" cm="1">
        <f t="array" ref="J473">_xll.PBF(C473,"Business Revenue","TTM","07-Jul-2025","","USD","","")</f>
        <v>#NOTAUTH</v>
      </c>
      <c r="K473" s="12" t="str" cm="1">
        <f t="array" ref="K473">_xll.PBF(C473,"EBITDA","TTM","07-Jul-2025","","USD","","")</f>
        <v>#NOTAUTH</v>
      </c>
      <c r="L473" s="13"/>
    </row>
    <row r="474" spans="2:12" ht="15" customHeight="1" x14ac:dyDescent="0.2">
      <c r="B474" t="str" cm="1">
        <f t="array" ref="B474">_xll.PBD(C474,"Name","","USD","","")</f>
        <v>Isa Energia Brasil</v>
      </c>
      <c r="C474" t="s">
        <v>919</v>
      </c>
      <c r="D474" t="str" cm="1">
        <f t="array" ref="D474">_xll.PBD(C474,"HQ Country","","USD","","")</f>
        <v>Brazil</v>
      </c>
      <c r="E474" t="str" cm="1">
        <f t="array" ref="E474">_xll.PBD(C474,"Website","","USD","","")</f>
        <v>www.isacteep.com.br</v>
      </c>
      <c r="F474" t="str">
        <f t="shared" si="7"/>
        <v>isacteep</v>
      </c>
      <c r="I474" s="12" cm="1">
        <f t="array" ref="I474">_xll.PBD(C474,"Employees Count","","USD","","")</f>
        <v>1636</v>
      </c>
      <c r="J474" s="12" cm="1">
        <f t="array" ref="J474">_xll.PBF(C474,"Business Revenue","TTM","07-Jul-2025","","USD","","")</f>
        <v>1675076231.6174531</v>
      </c>
      <c r="K474" s="12" cm="1">
        <f t="array" ref="K474">_xll.PBF(C474,"EBITDA","TTM","07-Jul-2025","","USD","","")</f>
        <v>938231734.295838</v>
      </c>
      <c r="L474" s="13"/>
    </row>
    <row r="475" spans="2:12" ht="15" customHeight="1" x14ac:dyDescent="0.2">
      <c r="B475" t="str" cm="1">
        <f t="array" ref="B475">_xll.PBD(C475,"Name","","USD","","")</f>
        <v>#LIMITREACHED</v>
      </c>
      <c r="C475" t="s">
        <v>920</v>
      </c>
      <c r="D475" t="str" cm="1">
        <f t="array" ref="D475">_xll.PBD(C475,"HQ Country","","USD","","")</f>
        <v>#LIMITREACHED</v>
      </c>
      <c r="E475" t="str" cm="1">
        <f t="array" ref="E475">_xll.PBD(C475,"Website","","USD","","")</f>
        <v>#LIMITREACHED</v>
      </c>
      <c r="F475" t="str">
        <f t="shared" si="7"/>
        <v>#LIMITREACHED</v>
      </c>
      <c r="I475" s="12" t="str" cm="1">
        <f t="array" ref="I475">_xll.PBD(C475,"Employees Count","","USD","","")</f>
        <v>#LIMITREACHED</v>
      </c>
      <c r="J475" s="12" t="str" cm="1">
        <f t="array" ref="J475">_xll.PBF(C475,"Business Revenue","TTM","07-Jul-2025","","USD","","")</f>
        <v>#NOTAUTH</v>
      </c>
      <c r="K475" s="12" t="str" cm="1">
        <f t="array" ref="K475">_xll.PBF(C475,"EBITDA","TTM","07-Jul-2025","","USD","","")</f>
        <v>#NOTAUTH</v>
      </c>
      <c r="L475" s="13"/>
    </row>
    <row r="476" spans="2:12" ht="15" customHeight="1" x14ac:dyDescent="0.2">
      <c r="B476" t="str" cm="1">
        <f t="array" ref="B476">_xll.PBD(C476,"Name","","USD","","")</f>
        <v>#LIMITREACHED</v>
      </c>
      <c r="C476" t="s">
        <v>921</v>
      </c>
      <c r="D476" t="str" cm="1">
        <f t="array" ref="D476">_xll.PBD(C476,"HQ Country","","USD","","")</f>
        <v>#LIMITREACHED</v>
      </c>
      <c r="E476" t="str" cm="1">
        <f t="array" ref="E476">_xll.PBD(C476,"Website","","USD","","")</f>
        <v>#LIMITREACHED</v>
      </c>
      <c r="F476" t="str">
        <f t="shared" si="7"/>
        <v>#LIMITREACHED</v>
      </c>
      <c r="I476" s="12" t="str" cm="1">
        <f t="array" ref="I476">_xll.PBD(C476,"Employees Count","","USD","","")</f>
        <v>#LIMITREACHED</v>
      </c>
      <c r="J476" s="12" t="str" cm="1">
        <f t="array" ref="J476">_xll.PBF(C476,"Business Revenue","TTM","07-Jul-2025","","USD","","")</f>
        <v>#NOTAUTH</v>
      </c>
      <c r="K476" s="12" t="str" cm="1">
        <f t="array" ref="K476">_xll.PBF(C476,"EBITDA","TTM","07-Jul-2025","","USD","","")</f>
        <v>#NOTAUTH</v>
      </c>
      <c r="L476" s="13"/>
    </row>
    <row r="477" spans="2:12" ht="15" customHeight="1" x14ac:dyDescent="0.2">
      <c r="B477" t="str" cm="1">
        <f t="array" ref="B477">_xll.PBD(C477,"Name","","USD","","")</f>
        <v>Itaúsa</v>
      </c>
      <c r="C477" t="s">
        <v>922</v>
      </c>
      <c r="D477" t="str" cm="1">
        <f t="array" ref="D477">_xll.PBD(C477,"HQ Country","","USD","","")</f>
        <v>Brazil</v>
      </c>
      <c r="E477" t="str" cm="1">
        <f t="array" ref="E477">_xll.PBD(C477,"Website","","USD","","")</f>
        <v>www.itausa.com.br</v>
      </c>
      <c r="F477" t="str">
        <f t="shared" si="7"/>
        <v>itausa</v>
      </c>
      <c r="I477" s="12" cm="1">
        <f t="array" ref="I477">_xll.PBD(C477,"Employees Count","","USD","","")</f>
        <v>129000</v>
      </c>
      <c r="J477" s="12" cm="1">
        <f t="array" ref="J477">_xll.PBF(C477,"Business Revenue","TTM","07-Jul-2025","","USD","","")</f>
        <v>1852082729.197</v>
      </c>
      <c r="K477" s="12" cm="1">
        <f t="array" ref="K477">_xll.PBF(C477,"EBITDA","TTM","07-Jul-2025","","USD","","")</f>
        <v>3212603930.1139998</v>
      </c>
      <c r="L477" s="13"/>
    </row>
    <row r="478" spans="2:12" ht="15" customHeight="1" x14ac:dyDescent="0.2">
      <c r="B478" t="str" cm="1">
        <f t="array" ref="B478">_xll.PBD(C478,"Name","","USD","","")</f>
        <v>#LIMITREACHED</v>
      </c>
      <c r="C478" t="s">
        <v>923</v>
      </c>
      <c r="D478" t="str" cm="1">
        <f t="array" ref="D478">_xll.PBD(C478,"HQ Country","","USD","","")</f>
        <v>#LIMITREACHED</v>
      </c>
      <c r="E478" t="str" cm="1">
        <f t="array" ref="E478">_xll.PBD(C478,"Website","","USD","","")</f>
        <v>#LIMITREACHED</v>
      </c>
      <c r="F478" t="str">
        <f t="shared" si="7"/>
        <v>#LIMITREACHED</v>
      </c>
      <c r="I478" s="12" t="str" cm="1">
        <f t="array" ref="I478">_xll.PBD(C478,"Employees Count","","USD","","")</f>
        <v>#NOTAUTH</v>
      </c>
      <c r="J478" s="12" t="str" cm="1">
        <f t="array" ref="J478">_xll.PBF(C478,"Business Revenue","TTM","07-Jul-2025","","USD","","")</f>
        <v>#NOTAUTH</v>
      </c>
      <c r="K478" s="12" t="str" cm="1">
        <f t="array" ref="K478">_xll.PBF(C478,"EBITDA","TTM","07-Jul-2025","","USD","","")</f>
        <v>#NOTAUTH</v>
      </c>
      <c r="L478" s="13"/>
    </row>
    <row r="479" spans="2:12" ht="15" customHeight="1" x14ac:dyDescent="0.2">
      <c r="B479" t="str" cm="1">
        <f t="array" ref="B479">_xll.PBD(C479,"Name","","USD","","")</f>
        <v>Jalles Machado</v>
      </c>
      <c r="C479" t="s">
        <v>924</v>
      </c>
      <c r="D479" t="str" cm="1">
        <f t="array" ref="D479">_xll.PBD(C479,"HQ Country","","USD","","")</f>
        <v>Brazil</v>
      </c>
      <c r="E479" t="str" cm="1">
        <f t="array" ref="E479">_xll.PBD(C479,"Website","","USD","","")</f>
        <v>www.jalles.com</v>
      </c>
      <c r="F479" t="str">
        <f t="shared" si="7"/>
        <v>jalles</v>
      </c>
      <c r="I479" s="12" cm="1">
        <f t="array" ref="I479">_xll.PBD(C479,"Employees Count","","USD","","")</f>
        <v>5384</v>
      </c>
      <c r="J479" s="12" cm="1">
        <f t="array" ref="J479">_xll.PBF(C479,"Business Revenue","TTM","07-Jul-2025","","USD","","")</f>
        <v>468517800.62184501</v>
      </c>
      <c r="K479" s="12" cm="1">
        <f t="array" ref="K479">_xll.PBF(C479,"EBITDA","TTM","07-Jul-2025","","USD","","")</f>
        <v>243644964.92002401</v>
      </c>
      <c r="L479" s="13"/>
    </row>
    <row r="480" spans="2:12" ht="15" customHeight="1" x14ac:dyDescent="0.2">
      <c r="B480" t="str" cm="1">
        <f t="array" ref="B480">_xll.PBD(C480,"Name","","USD","","")</f>
        <v>JBS (Food Products)</v>
      </c>
      <c r="C480" t="s">
        <v>925</v>
      </c>
      <c r="D480" t="str" cm="1">
        <f t="array" ref="D480">_xll.PBD(C480,"HQ Country","","USD","","")</f>
        <v>Brazil</v>
      </c>
      <c r="E480" t="str" cm="1">
        <f t="array" ref="E480">_xll.PBD(C480,"Website","","USD","","")</f>
        <v>www.jbs.com.br</v>
      </c>
      <c r="F480" t="str">
        <f t="shared" si="7"/>
        <v>jbs</v>
      </c>
      <c r="I480" s="12" cm="1">
        <f t="array" ref="I480">_xll.PBD(C480,"Employees Count","","USD","","")</f>
        <v>280000</v>
      </c>
      <c r="J480" s="12" cm="1">
        <f t="array" ref="J480">_xll.PBF(C480,"Business Revenue","TTM","07-Jul-2025","","USD","","")</f>
        <v>78618601521.123138</v>
      </c>
      <c r="K480" s="12" cm="1">
        <f t="array" ref="K480">_xll.PBF(C480,"EBITDA","TTM","07-Jul-2025","","USD","","")</f>
        <v>6294677147.2210722</v>
      </c>
      <c r="L480" s="13"/>
    </row>
    <row r="481" spans="2:12" ht="15" customHeight="1" x14ac:dyDescent="0.2">
      <c r="B481" t="str" cm="1">
        <f t="array" ref="B481">_xll.PBD(C481,"Name","","USD","","")</f>
        <v>#LIMITREACHED</v>
      </c>
      <c r="C481" t="s">
        <v>926</v>
      </c>
      <c r="D481" t="str" cm="1">
        <f t="array" ref="D481">_xll.PBD(C481,"HQ Country","","USD","","")</f>
        <v>#LIMITREACHED</v>
      </c>
      <c r="E481" t="str" cm="1">
        <f t="array" ref="E481">_xll.PBD(C481,"Website","","USD","","")</f>
        <v>#LIMITREACHED</v>
      </c>
      <c r="F481" t="str">
        <f t="shared" si="7"/>
        <v>#LIMITREACHED</v>
      </c>
      <c r="I481" s="12" t="str" cm="1">
        <f t="array" ref="I481">_xll.PBD(C481,"Employees Count","","USD","","")</f>
        <v>#LIMITREACHED</v>
      </c>
      <c r="J481" s="12" t="str" cm="1">
        <f t="array" ref="J481">_xll.PBF(C481,"Business Revenue","TTM","07-Jul-2025","","USD","","")</f>
        <v>#NOTAUTH</v>
      </c>
      <c r="K481" s="12" t="str" cm="1">
        <f t="array" ref="K481">_xll.PBF(C481,"EBITDA","TTM","07-Jul-2025","","USD","","")</f>
        <v>#NOTAUTH</v>
      </c>
      <c r="L481" s="13"/>
    </row>
    <row r="482" spans="2:12" ht="15" customHeight="1" x14ac:dyDescent="0.2">
      <c r="B482" t="str" cm="1">
        <f t="array" ref="B482">_xll.PBD(C482,"Name","","USD","","")</f>
        <v>#LIMITREACHED</v>
      </c>
      <c r="C482" t="s">
        <v>927</v>
      </c>
      <c r="D482" t="str" cm="1">
        <f t="array" ref="D482">_xll.PBD(C482,"HQ Country","","USD","","")</f>
        <v>#LIMITREACHED</v>
      </c>
      <c r="E482" t="str" cm="1">
        <f t="array" ref="E482">_xll.PBD(C482,"Website","","USD","","")</f>
        <v>#LIMITREACHED</v>
      </c>
      <c r="F482" t="str">
        <f t="shared" si="7"/>
        <v>#LIMITREACHED</v>
      </c>
      <c r="I482" s="12" t="str" cm="1">
        <f t="array" ref="I482">_xll.PBD(C482,"Employees Count","","USD","","")</f>
        <v>#NOTAUTH</v>
      </c>
      <c r="J482" s="12" t="str" cm="1">
        <f t="array" ref="J482">_xll.PBF(C482,"Business Revenue","TTM","07-Jul-2025","","USD","","")</f>
        <v>#NOTAUTH</v>
      </c>
      <c r="K482" s="12" t="str" cm="1">
        <f t="array" ref="K482">_xll.PBF(C482,"EBITDA","TTM","07-Jul-2025","","USD","","")</f>
        <v>#NOTAUTH</v>
      </c>
      <c r="L482" s="13"/>
    </row>
    <row r="483" spans="2:12" ht="15" customHeight="1" x14ac:dyDescent="0.2">
      <c r="B483" t="str" cm="1">
        <f t="array" ref="B483">_xll.PBD(C483,"Name","","USD","","")</f>
        <v>JHSF Participacoes</v>
      </c>
      <c r="C483" t="s">
        <v>928</v>
      </c>
      <c r="D483" t="str" cm="1">
        <f t="array" ref="D483">_xll.PBD(C483,"HQ Country","","USD","","")</f>
        <v>Brazil</v>
      </c>
      <c r="E483" t="str" cm="1">
        <f t="array" ref="E483">_xll.PBD(C483,"Website","","USD","","")</f>
        <v>www.jhsf.com.br</v>
      </c>
      <c r="F483" t="str">
        <f t="shared" si="7"/>
        <v>jhsf</v>
      </c>
      <c r="I483" s="12" cm="1">
        <f t="array" ref="I483">_xll.PBD(C483,"Employees Count","","USD","","")</f>
        <v>3376</v>
      </c>
      <c r="J483" s="12" cm="1">
        <f t="array" ref="J483">_xll.PBF(C483,"Business Revenue","TTM","07-Jul-2025","","USD","","")</f>
        <v>345524297.49210799</v>
      </c>
      <c r="K483" s="12" cm="1">
        <f t="array" ref="K483">_xll.PBF(C483,"EBITDA","TTM","07-Jul-2025","","USD","","")</f>
        <v>314068812.23226303</v>
      </c>
      <c r="L483" s="13"/>
    </row>
    <row r="484" spans="2:12" ht="15" customHeight="1" x14ac:dyDescent="0.2">
      <c r="B484" t="str" cm="1">
        <f t="array" ref="B484">_xll.PBD(C484,"Name","","USD","","")</f>
        <v>#LIMITREACHED</v>
      </c>
      <c r="C484" t="s">
        <v>929</v>
      </c>
      <c r="D484" t="str" cm="1">
        <f t="array" ref="D484">_xll.PBD(C484,"HQ Country","","USD","","")</f>
        <v>#LIMITREACHED</v>
      </c>
      <c r="E484" t="str" cm="1">
        <f t="array" ref="E484">_xll.PBD(C484,"Website","","USD","","")</f>
        <v>#LIMITREACHED</v>
      </c>
      <c r="F484" t="str">
        <f t="shared" si="7"/>
        <v>#LIMITREACHED</v>
      </c>
      <c r="I484" s="12" t="str" cm="1">
        <f t="array" ref="I484">_xll.PBD(C484,"Employees Count","","USD","","")</f>
        <v>#NOTAUTH</v>
      </c>
      <c r="J484" s="12" t="str" cm="1">
        <f t="array" ref="J484">_xll.PBF(C484,"Business Revenue","TTM","07-Jul-2025","","USD","","")</f>
        <v>#NOTAUTH</v>
      </c>
      <c r="K484" s="12" t="str" cm="1">
        <f t="array" ref="K484">_xll.PBF(C484,"EBITDA","TTM","07-Jul-2025","","USD","","")</f>
        <v>#NOTAUTH</v>
      </c>
      <c r="L484" s="13"/>
    </row>
    <row r="485" spans="2:12" ht="15" customHeight="1" x14ac:dyDescent="0.2">
      <c r="B485" t="str" cm="1">
        <f t="array" ref="B485">_xll.PBD(C485,"Name","","USD","","")</f>
        <v>Josapar- Joaquim Oliveira Particip</v>
      </c>
      <c r="C485" t="s">
        <v>930</v>
      </c>
      <c r="D485" t="str" cm="1">
        <f t="array" ref="D485">_xll.PBD(C485,"HQ Country","","USD","","")</f>
        <v>Brazil</v>
      </c>
      <c r="E485" t="str" cm="1">
        <f t="array" ref="E485">_xll.PBD(C485,"Website","","USD","","")</f>
        <v>www.josapar.com.br</v>
      </c>
      <c r="F485" t="str">
        <f t="shared" si="7"/>
        <v>josapar</v>
      </c>
      <c r="I485" s="12" t="str" cm="1">
        <f t="array" ref="I485">_xll.PBD(C485,"Employees Count","","USD","","")</f>
        <v>#NOTAUTH</v>
      </c>
      <c r="J485" s="12" cm="1">
        <f t="array" ref="J485">_xll.PBF(C485,"Business Revenue","TTM","07-Jul-2025","","USD","","")</f>
        <v>410546778.76648402</v>
      </c>
      <c r="K485" s="12" cm="1">
        <f t="array" ref="K485">_xll.PBF(C485,"EBITDA","TTM","07-Jul-2025","","USD","","")</f>
        <v>22915410.135844</v>
      </c>
      <c r="L485" s="13"/>
    </row>
    <row r="486" spans="2:12" ht="15" customHeight="1" x14ac:dyDescent="0.2">
      <c r="B486" t="str" cm="1">
        <f t="array" ref="B486">_xll.PBD(C486,"Name","","USD","","")</f>
        <v>JSL</v>
      </c>
      <c r="C486" t="s">
        <v>931</v>
      </c>
      <c r="D486" t="str" cm="1">
        <f t="array" ref="D486">_xll.PBD(C486,"HQ Country","","USD","","")</f>
        <v>Brazil</v>
      </c>
      <c r="E486" t="str" cm="1">
        <f t="array" ref="E486">_xll.PBD(C486,"Website","","USD","","")</f>
        <v>www.jsl.com.br</v>
      </c>
      <c r="F486" t="str">
        <f t="shared" si="7"/>
        <v>jsl</v>
      </c>
      <c r="I486" s="12" cm="1">
        <f t="array" ref="I486">_xll.PBD(C486,"Employees Count","","USD","","")</f>
        <v>28000</v>
      </c>
      <c r="J486" s="12" cm="1">
        <f t="array" ref="J486">_xll.PBF(C486,"Business Revenue","TTM","07-Jul-2025","","USD","","")</f>
        <v>1810630200.4067619</v>
      </c>
      <c r="K486" s="12" cm="1">
        <f t="array" ref="K486">_xll.PBF(C486,"EBITDA","TTM","07-Jul-2025","","USD","","")</f>
        <v>347974446.747379</v>
      </c>
      <c r="L486" s="13"/>
    </row>
    <row r="487" spans="2:12" ht="15" customHeight="1" x14ac:dyDescent="0.2">
      <c r="B487" t="str" cm="1">
        <f t="array" ref="B487">_xll.PBD(C487,"Name","","USD","","")</f>
        <v>#LIMITREACHED</v>
      </c>
      <c r="C487" t="s">
        <v>932</v>
      </c>
      <c r="D487" t="str" cm="1">
        <f t="array" ref="D487">_xll.PBD(C487,"HQ Country","","USD","","")</f>
        <v>#LIMITREACHED</v>
      </c>
      <c r="E487" t="str" cm="1">
        <f t="array" ref="E487">_xll.PBD(C487,"Website","","USD","","")</f>
        <v>#LIMITREACHED</v>
      </c>
      <c r="F487" t="str">
        <f t="shared" si="7"/>
        <v>#LIMITREACHED</v>
      </c>
      <c r="I487" s="12" t="str" cm="1">
        <f t="array" ref="I487">_xll.PBD(C487,"Employees Count","","USD","","")</f>
        <v>#LIMITREACHED</v>
      </c>
      <c r="J487" s="12" t="str" cm="1">
        <f t="array" ref="J487">_xll.PBF(C487,"Business Revenue","TTM","07-Jul-2025","","USD","","")</f>
        <v>#NOTAUTH</v>
      </c>
      <c r="K487" s="12" t="str" cm="1">
        <f t="array" ref="K487">_xll.PBF(C487,"EBITDA","TTM","07-Jul-2025","","USD","","")</f>
        <v>#NOTAUTH</v>
      </c>
      <c r="L487" s="13"/>
    </row>
    <row r="488" spans="2:12" ht="15" customHeight="1" x14ac:dyDescent="0.2">
      <c r="B488" t="str" cm="1">
        <f t="array" ref="B488">_xll.PBD(C488,"Name","","USD","","")</f>
        <v>Kepler Weber</v>
      </c>
      <c r="C488" t="s">
        <v>933</v>
      </c>
      <c r="D488" t="str" cm="1">
        <f t="array" ref="D488">_xll.PBD(C488,"HQ Country","","USD","","")</f>
        <v>Brazil</v>
      </c>
      <c r="E488" t="str" cm="1">
        <f t="array" ref="E488">_xll.PBD(C488,"Website","","USD","","")</f>
        <v>www.kepler.com.br</v>
      </c>
      <c r="F488" t="str">
        <f t="shared" si="7"/>
        <v>kepler</v>
      </c>
      <c r="I488" s="12" cm="1">
        <f t="array" ref="I488">_xll.PBD(C488,"Employees Count","","USD","","")</f>
        <v>1451</v>
      </c>
      <c r="J488" s="12" cm="1">
        <f t="array" ref="J488">_xll.PBF(C488,"Business Revenue","TTM","07-Jul-2025","","USD","","")</f>
        <v>328381089.19334304</v>
      </c>
      <c r="K488" s="12" cm="1">
        <f t="array" ref="K488">_xll.PBF(C488,"EBITDA","TTM","07-Jul-2025","","USD","","")</f>
        <v>52890239.422898002</v>
      </c>
      <c r="L488" s="13"/>
    </row>
    <row r="489" spans="2:12" ht="15" customHeight="1" x14ac:dyDescent="0.2">
      <c r="B489" t="str" cm="1">
        <f t="array" ref="B489">_xll.PBD(C489,"Name","","USD","","")</f>
        <v>#LIMITREACHED</v>
      </c>
      <c r="C489" t="s">
        <v>934</v>
      </c>
      <c r="D489" t="str" cm="1">
        <f t="array" ref="D489">_xll.PBD(C489,"HQ Country","","USD","","")</f>
        <v>#LIMITREACHED</v>
      </c>
      <c r="E489" t="str" cm="1">
        <f t="array" ref="E489">_xll.PBD(C489,"Website","","USD","","")</f>
        <v>#NOTAUTH</v>
      </c>
      <c r="F489" t="str">
        <f t="shared" si="7"/>
        <v>#NOTAUTH</v>
      </c>
      <c r="I489" s="12" t="str" cm="1">
        <f t="array" ref="I489">_xll.PBD(C489,"Employees Count","","USD","","")</f>
        <v>#LIMITREACHED</v>
      </c>
      <c r="J489" s="12" t="str" cm="1">
        <f t="array" ref="J489">_xll.PBF(C489,"Business Revenue","TTM","07-Jul-2025","","USD","","")</f>
        <v>#LIMITREACHED</v>
      </c>
      <c r="K489" s="12" t="str" cm="1">
        <f t="array" ref="K489">_xll.PBF(C489,"EBITDA","TTM","07-Jul-2025","","USD","","")</f>
        <v>#NOTAUTH</v>
      </c>
      <c r="L489" s="13"/>
    </row>
    <row r="490" spans="2:12" ht="15" customHeight="1" x14ac:dyDescent="0.2">
      <c r="B490" t="str" cm="1">
        <f t="array" ref="B490">_xll.PBD(C490,"Name","","USD","","")</f>
        <v>#LIMITREACHED</v>
      </c>
      <c r="C490" t="s">
        <v>935</v>
      </c>
      <c r="D490" t="str" cm="1">
        <f t="array" ref="D490">_xll.PBD(C490,"HQ Country","","USD","","")</f>
        <v>#LIMITREACHED</v>
      </c>
      <c r="E490" t="str" cm="1">
        <f t="array" ref="E490">_xll.PBD(C490,"Website","","USD","","")</f>
        <v>#LIMITREACHED</v>
      </c>
      <c r="F490" t="str">
        <f t="shared" si="7"/>
        <v>#LIMITREACHED</v>
      </c>
      <c r="I490" s="12" t="str" cm="1">
        <f t="array" ref="I490">_xll.PBD(C490,"Employees Count","","USD","","")</f>
        <v>#LIMITREACHED</v>
      </c>
      <c r="J490" s="12" t="str" cm="1">
        <f t="array" ref="J490">_xll.PBF(C490,"Business Revenue","TTM","07-Jul-2025","","USD","","")</f>
        <v>#NOTAUTH</v>
      </c>
      <c r="K490" s="12" t="str" cm="1">
        <f t="array" ref="K490">_xll.PBF(C490,"EBITDA","TTM","07-Jul-2025","","USD","","")</f>
        <v>#NOTAUTH</v>
      </c>
      <c r="L490" s="13"/>
    </row>
    <row r="491" spans="2:12" ht="15" customHeight="1" x14ac:dyDescent="0.2">
      <c r="B491" t="str" cm="1">
        <f t="array" ref="B491">_xll.PBD(C491,"Name","","USD","","")</f>
        <v>#LIMITREACHED</v>
      </c>
      <c r="C491" t="s">
        <v>936</v>
      </c>
      <c r="D491" t="str" cm="1">
        <f t="array" ref="D491">_xll.PBD(C491,"HQ Country","","USD","","")</f>
        <v>#LIMITREACHED</v>
      </c>
      <c r="E491" t="str" cm="1">
        <f t="array" ref="E491">_xll.PBD(C491,"Website","","USD","","")</f>
        <v>#LIMITREACHED</v>
      </c>
      <c r="F491" t="str">
        <f t="shared" si="7"/>
        <v>#LIMITREACHED</v>
      </c>
      <c r="I491" s="12" t="str" cm="1">
        <f t="array" ref="I491">_xll.PBD(C491,"Employees Count","","USD","","")</f>
        <v>#LIMITREACHED</v>
      </c>
      <c r="J491" s="12" t="str" cm="1">
        <f t="array" ref="J491">_xll.PBF(C491,"Business Revenue","TTM","07-Jul-2025","","USD","","")</f>
        <v>#NOTAUTH</v>
      </c>
      <c r="K491" s="12" t="str" cm="1">
        <f t="array" ref="K491">_xll.PBF(C491,"EBITDA","TTM","07-Jul-2025","","USD","","")</f>
        <v>#NOTAUTH</v>
      </c>
      <c r="L491" s="13"/>
    </row>
    <row r="492" spans="2:12" ht="15" customHeight="1" x14ac:dyDescent="0.2">
      <c r="B492" t="str" cm="1">
        <f t="array" ref="B492">_xll.PBD(C492,"Name","","USD","","")</f>
        <v>Klabin</v>
      </c>
      <c r="C492" t="s">
        <v>937</v>
      </c>
      <c r="D492" t="str" cm="1">
        <f t="array" ref="D492">_xll.PBD(C492,"HQ Country","","USD","","")</f>
        <v>Brazil</v>
      </c>
      <c r="E492" t="str" cm="1">
        <f t="array" ref="E492">_xll.PBD(C492,"Website","","USD","","")</f>
        <v>www.klabin.com.br</v>
      </c>
      <c r="F492" t="str">
        <f t="shared" si="7"/>
        <v>klabin</v>
      </c>
      <c r="I492" s="12" cm="1">
        <f t="array" ref="I492">_xll.PBD(C492,"Employees Count","","USD","","")</f>
        <v>25000</v>
      </c>
      <c r="J492" s="12" cm="1">
        <f t="array" ref="J492">_xll.PBF(C492,"Business Revenue","TTM","07-Jul-2025","","USD","","")</f>
        <v>4135851052.3874331</v>
      </c>
      <c r="K492" s="12" cm="1">
        <f t="array" ref="K492">_xll.PBF(C492,"EBITDA","TTM","07-Jul-2025","","USD","","")</f>
        <v>1783698862.227123</v>
      </c>
      <c r="L492" s="13"/>
    </row>
    <row r="493" spans="2:12" ht="15" customHeight="1" x14ac:dyDescent="0.2">
      <c r="B493" t="str" cm="1">
        <f t="array" ref="B493">_xll.PBD(C493,"Name","","USD","","")</f>
        <v>#LIMITREACHED</v>
      </c>
      <c r="C493" t="s">
        <v>938</v>
      </c>
      <c r="D493" t="str" cm="1">
        <f t="array" ref="D493">_xll.PBD(C493,"HQ Country","","USD","","")</f>
        <v>#LIMITREACHED</v>
      </c>
      <c r="E493" t="str" cm="1">
        <f t="array" ref="E493">_xll.PBD(C493,"Website","","USD","","")</f>
        <v>#LIMITREACHED</v>
      </c>
      <c r="F493" t="str">
        <f t="shared" si="7"/>
        <v>#LIMITREACHED</v>
      </c>
      <c r="I493" s="12" t="str" cm="1">
        <f t="array" ref="I493">_xll.PBD(C493,"Employees Count","","USD","","")</f>
        <v>#NOTAUTH</v>
      </c>
      <c r="J493" s="12" t="str" cm="1">
        <f t="array" ref="J493">_xll.PBF(C493,"Business Revenue","TTM","07-Jul-2025","","USD","","")</f>
        <v>#NOTAUTH</v>
      </c>
      <c r="K493" s="12" t="str" cm="1">
        <f t="array" ref="K493">_xll.PBF(C493,"EBITDA","TTM","07-Jul-2025","","USD","","")</f>
        <v>#NOTAUTH</v>
      </c>
      <c r="L493" s="13"/>
    </row>
    <row r="494" spans="2:12" ht="15" customHeight="1" x14ac:dyDescent="0.2">
      <c r="B494" t="str" cm="1">
        <f t="array" ref="B494">_xll.PBD(C494,"Name","","USD","","")</f>
        <v>#LIMITREACHED</v>
      </c>
      <c r="C494" t="s">
        <v>315</v>
      </c>
      <c r="D494" t="str" cm="1">
        <f t="array" ref="D494">_xll.PBD(C494,"HQ Country","","USD","","")</f>
        <v>#LIMITREACHED</v>
      </c>
      <c r="E494" t="str" cm="1">
        <f t="array" ref="E494">_xll.PBD(C494,"Website","","USD","","")</f>
        <v>#LIMITREACHED</v>
      </c>
      <c r="F494" t="str">
        <f t="shared" si="7"/>
        <v>#LIMITREACHED</v>
      </c>
      <c r="I494" s="12" t="str" cm="1">
        <f t="array" ref="I494">_xll.PBD(C494,"Employees Count","","USD","","")</f>
        <v>#LIMITREACHED</v>
      </c>
      <c r="J494" s="12" t="str" cm="1">
        <f t="array" ref="J494">_xll.PBF(C494,"Business Revenue","TTM","07-Jul-2025","","USD","","")</f>
        <v>#LIMITREACHED</v>
      </c>
      <c r="K494" s="12" t="str" cm="1">
        <f t="array" ref="K494">_xll.PBF(C494,"EBITDA","TTM","07-Jul-2025","","USD","","")</f>
        <v>#LIMITREACHED</v>
      </c>
      <c r="L494" s="13"/>
    </row>
    <row r="495" spans="2:12" ht="15" customHeight="1" x14ac:dyDescent="0.2">
      <c r="B495" t="str" cm="1">
        <f t="array" ref="B495">_xll.PBD(C495,"Name","","USD","","")</f>
        <v>#LIMITREACHED</v>
      </c>
      <c r="C495" t="s">
        <v>939</v>
      </c>
      <c r="D495" t="str" cm="1">
        <f t="array" ref="D495">_xll.PBD(C495,"HQ Country","","USD","","")</f>
        <v>#LIMITREACHED</v>
      </c>
      <c r="E495" t="str" cm="1">
        <f t="array" ref="E495">_xll.PBD(C495,"Website","","USD","","")</f>
        <v>#LIMITREACHED</v>
      </c>
      <c r="F495" t="str">
        <f t="shared" si="7"/>
        <v>#LIMITREACHED</v>
      </c>
      <c r="I495" s="12" t="str" cm="1">
        <f t="array" ref="I495">_xll.PBD(C495,"Employees Count","","USD","","")</f>
        <v>#LIMITREACHED</v>
      </c>
      <c r="J495" s="12" t="str" cm="1">
        <f t="array" ref="J495">_xll.PBF(C495,"Business Revenue","TTM","07-Jul-2025","","USD","","")</f>
        <v>#NOTAUTH</v>
      </c>
      <c r="K495" s="12" t="str" cm="1">
        <f t="array" ref="K495">_xll.PBF(C495,"EBITDA","TTM","07-Jul-2025","","USD","","")</f>
        <v>#NOTAUTH</v>
      </c>
      <c r="L495" s="13"/>
    </row>
    <row r="496" spans="2:12" ht="15" customHeight="1" x14ac:dyDescent="0.2">
      <c r="B496" t="str" cm="1">
        <f t="array" ref="B496">_xll.PBD(C496,"Name","","USD","","")</f>
        <v>#LIMITREACHED</v>
      </c>
      <c r="C496" t="s">
        <v>436</v>
      </c>
      <c r="D496" t="str" cm="1">
        <f t="array" ref="D496">_xll.PBD(C496,"HQ Country","","USD","","")</f>
        <v>#LIMITREACHED</v>
      </c>
      <c r="E496" t="str" cm="1">
        <f t="array" ref="E496">_xll.PBD(C496,"Website","","USD","","")</f>
        <v>#LIMITREACHED</v>
      </c>
      <c r="F496" t="str">
        <f t="shared" si="7"/>
        <v>#LIMITREACHED</v>
      </c>
      <c r="I496" s="12" t="str" cm="1">
        <f t="array" ref="I496">_xll.PBD(C496,"Employees Count","","USD","","")</f>
        <v>#NOTAUTH</v>
      </c>
      <c r="J496" s="12" t="str" cm="1">
        <f t="array" ref="J496">_xll.PBF(C496,"Business Revenue","TTM","07-Jul-2025","","USD","","")</f>
        <v>#NOTAUTH</v>
      </c>
      <c r="K496" s="12" t="str" cm="1">
        <f t="array" ref="K496">_xll.PBF(C496,"EBITDA","TTM","07-Jul-2025","","USD","","")</f>
        <v>#NOTAUTH</v>
      </c>
      <c r="L496" s="13"/>
    </row>
    <row r="497" spans="2:12" ht="15" customHeight="1" x14ac:dyDescent="0.2">
      <c r="B497" t="str" cm="1">
        <f t="array" ref="B497">_xll.PBD(C497,"Name","","USD","","")</f>
        <v>#LIMITREACHED</v>
      </c>
      <c r="C497" t="s">
        <v>940</v>
      </c>
      <c r="D497" t="str" cm="1">
        <f t="array" ref="D497">_xll.PBD(C497,"HQ Country","","USD","","")</f>
        <v>#LIMITREACHED</v>
      </c>
      <c r="E497" t="str" cm="1">
        <f t="array" ref="E497">_xll.PBD(C497,"Website","","USD","","")</f>
        <v>#LIMITREACHED</v>
      </c>
      <c r="F497" t="str">
        <f t="shared" si="7"/>
        <v>#LIMITREACHED</v>
      </c>
      <c r="I497" s="12" t="str" cm="1">
        <f t="array" ref="I497">_xll.PBD(C497,"Employees Count","","USD","","")</f>
        <v>#LIMITREACHED</v>
      </c>
      <c r="J497" s="12" t="str" cm="1">
        <f t="array" ref="J497">_xll.PBF(C497,"Business Revenue","TTM","07-Jul-2025","","USD","","")</f>
        <v>#NOTAUTH</v>
      </c>
      <c r="K497" s="12" t="str" cm="1">
        <f t="array" ref="K497">_xll.PBF(C497,"EBITDA","TTM","07-Jul-2025","","USD","","")</f>
        <v>#NOTAUTH</v>
      </c>
      <c r="L497" s="13"/>
    </row>
    <row r="498" spans="2:12" ht="15" customHeight="1" x14ac:dyDescent="0.2">
      <c r="B498" t="str" cm="1">
        <f t="array" ref="B498">_xll.PBD(C498,"Name","","USD","","")</f>
        <v>#LIMITREACHED</v>
      </c>
      <c r="C498" t="s">
        <v>941</v>
      </c>
      <c r="D498" t="str" cm="1">
        <f t="array" ref="D498">_xll.PBD(C498,"HQ Country","","USD","","")</f>
        <v>#LIMITREACHED</v>
      </c>
      <c r="E498" t="str" cm="1">
        <f t="array" ref="E498">_xll.PBD(C498,"Website","","USD","","")</f>
        <v>#LIMITREACHED</v>
      </c>
      <c r="F498" t="str">
        <f t="shared" si="7"/>
        <v>#LIMITREACHED</v>
      </c>
      <c r="I498" s="12" t="str" cm="1">
        <f t="array" ref="I498">_xll.PBD(C498,"Employees Count","","USD","","")</f>
        <v>#NOTAUTH</v>
      </c>
      <c r="J498" s="12" t="str" cm="1">
        <f t="array" ref="J498">_xll.PBF(C498,"Business Revenue","TTM","07-Jul-2025","","USD","","")</f>
        <v>#NOTAUTH</v>
      </c>
      <c r="K498" s="12" t="str" cm="1">
        <f t="array" ref="K498">_xll.PBF(C498,"EBITDA","TTM","07-Jul-2025","","USD","","")</f>
        <v>#NOTAUTH</v>
      </c>
      <c r="L498" s="13"/>
    </row>
    <row r="499" spans="2:12" ht="15" customHeight="1" x14ac:dyDescent="0.2">
      <c r="B499" t="str" cm="1">
        <f t="array" ref="B499">_xll.PBD(C499,"Name","","USD","","")</f>
        <v>#LIMITREACHED</v>
      </c>
      <c r="C499" t="s">
        <v>942</v>
      </c>
      <c r="D499" t="str" cm="1">
        <f t="array" ref="D499">_xll.PBD(C499,"HQ Country","","USD","","")</f>
        <v>#LIMITREACHED</v>
      </c>
      <c r="E499" t="str" cm="1">
        <f t="array" ref="E499">_xll.PBD(C499,"Website","","USD","","")</f>
        <v>#LIMITREACHED</v>
      </c>
      <c r="F499" t="str">
        <f t="shared" si="7"/>
        <v>#LIMITREACHED</v>
      </c>
      <c r="I499" s="12" t="str" cm="1">
        <f t="array" ref="I499">_xll.PBD(C499,"Employees Count","","USD","","")</f>
        <v>#LIMITREACHED</v>
      </c>
      <c r="J499" s="12" t="str" cm="1">
        <f t="array" ref="J499">_xll.PBF(C499,"Business Revenue","TTM","07-Jul-2025","","USD","","")</f>
        <v>#NOTAUTH</v>
      </c>
      <c r="K499" s="12" t="str" cm="1">
        <f t="array" ref="K499">_xll.PBF(C499,"EBITDA","TTM","07-Jul-2025","","USD","","")</f>
        <v>#NOTAUTH</v>
      </c>
      <c r="L499" s="13"/>
    </row>
    <row r="500" spans="2:12" ht="15" customHeight="1" x14ac:dyDescent="0.2">
      <c r="B500" t="str" cm="1">
        <f t="array" ref="B500">_xll.PBD(C500,"Name","","USD","","")</f>
        <v>#LIMITREACHED</v>
      </c>
      <c r="C500" t="s">
        <v>943</v>
      </c>
      <c r="D500" t="str" cm="1">
        <f t="array" ref="D500">_xll.PBD(C500,"HQ Country","","USD","","")</f>
        <v>#LIMITREACHED</v>
      </c>
      <c r="E500" t="str" cm="1">
        <f t="array" ref="E500">_xll.PBD(C500,"Website","","USD","","")</f>
        <v>#LIMITREACHED</v>
      </c>
      <c r="F500" t="str">
        <f t="shared" si="7"/>
        <v>#LIMITREACHED</v>
      </c>
      <c r="I500" s="12" t="str" cm="1">
        <f t="array" ref="I500">_xll.PBD(C500,"Employees Count","","USD","","")</f>
        <v>#LIMITREACHED</v>
      </c>
      <c r="J500" s="12" t="str" cm="1">
        <f t="array" ref="J500">_xll.PBF(C500,"Business Revenue","TTM","07-Jul-2025","","USD","","")</f>
        <v>#NOTAUTH</v>
      </c>
      <c r="K500" s="12" t="str" cm="1">
        <f t="array" ref="K500">_xll.PBF(C500,"EBITDA","TTM","07-Jul-2025","","USD","","")</f>
        <v>#NOTAUTH</v>
      </c>
      <c r="L500" s="13"/>
    </row>
    <row r="501" spans="2:12" ht="15" customHeight="1" x14ac:dyDescent="0.2">
      <c r="B501" t="str" cm="1">
        <f t="array" ref="B501">_xll.PBD(C501,"Name","","USD","","")</f>
        <v>Lavoro</v>
      </c>
      <c r="C501" t="s">
        <v>944</v>
      </c>
      <c r="D501" t="str" cm="1">
        <f t="array" ref="D501">_xll.PBD(C501,"HQ Country","","USD","","")</f>
        <v>Brazil</v>
      </c>
      <c r="E501" t="str" cm="1">
        <f t="array" ref="E501">_xll.PBD(C501,"Website","","USD","","")</f>
        <v>www.lavoroagro.com</v>
      </c>
      <c r="F501" t="str">
        <f t="shared" si="7"/>
        <v>lavoroagro</v>
      </c>
      <c r="I501" s="12" cm="1">
        <f t="array" ref="I501">_xll.PBD(C501,"Employees Count","","USD","","")</f>
        <v>3767</v>
      </c>
      <c r="J501" s="12" cm="1">
        <f t="array" ref="J501">_xll.PBF(C501,"Business Revenue","TTM","07-Jul-2025","","USD","","")</f>
        <v>1756611308.8959961</v>
      </c>
      <c r="K501" s="12" cm="1">
        <f t="array" ref="K501">_xll.PBF(C501,"EBITDA","TTM","07-Jul-2025","","USD","","")</f>
        <v>3464841.7561559975</v>
      </c>
      <c r="L501" s="13"/>
    </row>
    <row r="502" spans="2:12" ht="15" customHeight="1" x14ac:dyDescent="0.2">
      <c r="B502" t="str" cm="1">
        <f t="array" ref="B502">_xll.PBD(C502,"Name","","USD","","")</f>
        <v>Lavvi Empreendimentos Imobiliarios</v>
      </c>
      <c r="C502" t="s">
        <v>945</v>
      </c>
      <c r="D502" t="str" cm="1">
        <f t="array" ref="D502">_xll.PBD(C502,"HQ Country","","USD","","")</f>
        <v>Brazil</v>
      </c>
      <c r="E502" t="str" cm="1">
        <f t="array" ref="E502">_xll.PBD(C502,"Website","","USD","","")</f>
        <v>www.lavvi.com.br</v>
      </c>
      <c r="F502" t="str">
        <f t="shared" si="7"/>
        <v>lavvi</v>
      </c>
      <c r="I502" s="12" t="str" cm="1">
        <f t="array" ref="I502">_xll.PBD(C502,"Employees Count","","USD","","")</f>
        <v>#NOTAUTH</v>
      </c>
      <c r="J502" s="12" cm="1">
        <f t="array" ref="J502">_xll.PBF(C502,"Business Revenue","TTM","07-Jul-2025","","USD","","")</f>
        <v>297184920.449866</v>
      </c>
      <c r="K502" s="12" cm="1">
        <f t="array" ref="K502">_xll.PBF(C502,"EBITDA","TTM","07-Jul-2025","","USD","","")</f>
        <v>86186052.679742008</v>
      </c>
      <c r="L502" s="13"/>
    </row>
    <row r="503" spans="2:12" ht="15" customHeight="1" x14ac:dyDescent="0.2">
      <c r="B503" t="str" cm="1">
        <f t="array" ref="B503">_xll.PBD(C503,"Name","","USD","","")</f>
        <v>#LIMITREACHED</v>
      </c>
      <c r="C503" t="s">
        <v>946</v>
      </c>
      <c r="D503" t="str" cm="1">
        <f t="array" ref="D503">_xll.PBD(C503,"HQ Country","","USD","","")</f>
        <v>#LIMITREACHED</v>
      </c>
      <c r="E503" t="str" cm="1">
        <f t="array" ref="E503">_xll.PBD(C503,"Website","","USD","","")</f>
        <v>#LIMITREACHED</v>
      </c>
      <c r="F503" t="str">
        <f t="shared" si="7"/>
        <v>#LIMITREACHED</v>
      </c>
      <c r="I503" s="12" t="str" cm="1">
        <f t="array" ref="I503">_xll.PBD(C503,"Employees Count","","USD","","")</f>
        <v>#NOTAUTH</v>
      </c>
      <c r="J503" s="12" t="str" cm="1">
        <f t="array" ref="J503">_xll.PBF(C503,"Business Revenue","TTM","07-Jul-2025","","USD","","")</f>
        <v>#NOTAUTH</v>
      </c>
      <c r="K503" s="12" t="str" cm="1">
        <f t="array" ref="K503">_xll.PBF(C503,"EBITDA","TTM","07-Jul-2025","","USD","","")</f>
        <v>#NOTAUTH</v>
      </c>
      <c r="L503" s="13"/>
    </row>
    <row r="504" spans="2:12" ht="15" customHeight="1" x14ac:dyDescent="0.2">
      <c r="B504" t="str" cm="1">
        <f t="array" ref="B504">_xll.PBD(C504,"Name","","USD","","")</f>
        <v>#LIMITREACHED</v>
      </c>
      <c r="C504" t="s">
        <v>947</v>
      </c>
      <c r="D504" t="str" cm="1">
        <f t="array" ref="D504">_xll.PBD(C504,"HQ Country","","USD","","")</f>
        <v>#LIMITREACHED</v>
      </c>
      <c r="E504" t="str" cm="1">
        <f t="array" ref="E504">_xll.PBD(C504,"Website","","USD","","")</f>
        <v>#NOTAUTH</v>
      </c>
      <c r="F504" t="str">
        <f t="shared" si="7"/>
        <v>#NOTAUTH</v>
      </c>
      <c r="I504" s="12" t="str" cm="1">
        <f t="array" ref="I504">_xll.PBD(C504,"Employees Count","","USD","","")</f>
        <v>#NOTAUTH</v>
      </c>
      <c r="J504" s="12" t="str" cm="1">
        <f t="array" ref="J504">_xll.PBF(C504,"Business Revenue","TTM","07-Jul-2025","","USD","","")</f>
        <v>#NOTAUTH</v>
      </c>
      <c r="K504" s="12" t="str" cm="1">
        <f t="array" ref="K504">_xll.PBF(C504,"EBITDA","TTM","07-Jul-2025","","USD","","")</f>
        <v>#NOTAUTH</v>
      </c>
      <c r="L504" s="13"/>
    </row>
    <row r="505" spans="2:12" ht="15" customHeight="1" x14ac:dyDescent="0.2">
      <c r="B505" t="str" cm="1">
        <f t="array" ref="B505">_xll.PBD(C505,"Name","","USD","","")</f>
        <v>#LIMITREACHED</v>
      </c>
      <c r="C505" t="s">
        <v>948</v>
      </c>
      <c r="D505" t="str" cm="1">
        <f t="array" ref="D505">_xll.PBD(C505,"HQ Country","","USD","","")</f>
        <v>#LIMITREACHED</v>
      </c>
      <c r="E505" t="str" cm="1">
        <f t="array" ref="E505">_xll.PBD(C505,"Website","","USD","","")</f>
        <v>#LIMITREACHED</v>
      </c>
      <c r="F505" t="str">
        <f t="shared" si="7"/>
        <v>#LIMITREACHED</v>
      </c>
      <c r="I505" s="12" t="str" cm="1">
        <f t="array" ref="I505">_xll.PBD(C505,"Employees Count","","USD","","")</f>
        <v>#LIMITREACHED</v>
      </c>
      <c r="J505" s="12" t="str" cm="1">
        <f t="array" ref="J505">_xll.PBF(C505,"Business Revenue","TTM","07-Jul-2025","","USD","","")</f>
        <v>#NOTAUTH</v>
      </c>
      <c r="K505" s="12" t="str" cm="1">
        <f t="array" ref="K505">_xll.PBF(C505,"EBITDA","TTM","07-Jul-2025","","USD","","")</f>
        <v>#NOTAUTH</v>
      </c>
      <c r="L505" s="13"/>
    </row>
    <row r="506" spans="2:12" ht="15" customHeight="1" x14ac:dyDescent="0.2">
      <c r="B506" t="str" cm="1">
        <f t="array" ref="B506">_xll.PBD(C506,"Name","","USD","","")</f>
        <v>Light</v>
      </c>
      <c r="C506" t="s">
        <v>949</v>
      </c>
      <c r="D506" t="str" cm="1">
        <f t="array" ref="D506">_xll.PBD(C506,"HQ Country","","USD","","")</f>
        <v>Brazil</v>
      </c>
      <c r="E506" t="str" cm="1">
        <f t="array" ref="E506">_xll.PBD(C506,"Website","","USD","","")</f>
        <v>ri.light.com.br</v>
      </c>
      <c r="F506" t="s">
        <v>1872</v>
      </c>
      <c r="I506" s="12" cm="1">
        <f t="array" ref="I506">_xll.PBD(C506,"Employees Count","","USD","","")</f>
        <v>4587</v>
      </c>
      <c r="J506" s="12" cm="1">
        <f t="array" ref="J506">_xll.PBF(C506,"Business Revenue","TTM","07-Jul-2025","","USD","","")</f>
        <v>3867985283.6714272</v>
      </c>
      <c r="K506" s="12" cm="1">
        <f t="array" ref="K506">_xll.PBF(C506,"EBITDA","TTM","07-Jul-2025","","USD","","")</f>
        <v>582256767.47169602</v>
      </c>
      <c r="L506" s="13"/>
    </row>
    <row r="507" spans="2:12" ht="15" customHeight="1" x14ac:dyDescent="0.2">
      <c r="B507" t="str" cm="1">
        <f t="array" ref="B507">_xll.PBD(C507,"Name","","USD","","")</f>
        <v>#LIMITREACHED</v>
      </c>
      <c r="C507" t="s">
        <v>950</v>
      </c>
      <c r="D507" t="str" cm="1">
        <f t="array" ref="D507">_xll.PBD(C507,"HQ Country","","USD","","")</f>
        <v>#LIMITREACHED</v>
      </c>
      <c r="E507" t="str" cm="1">
        <f t="array" ref="E507">_xll.PBD(C507,"Website","","USD","","")</f>
        <v>#LIMITREACHED</v>
      </c>
      <c r="F507" t="str">
        <f t="shared" si="7"/>
        <v>#LIMITREACHED</v>
      </c>
      <c r="I507" s="12" t="str" cm="1">
        <f t="array" ref="I507">_xll.PBD(C507,"Employees Count","","USD","","")</f>
        <v>#LIMITREACHED</v>
      </c>
      <c r="J507" s="12" t="str" cm="1">
        <f t="array" ref="J507">_xll.PBF(C507,"Business Revenue","TTM","07-Jul-2025","","USD","","")</f>
        <v>#NOTAUTH</v>
      </c>
      <c r="K507" s="12" t="str" cm="1">
        <f t="array" ref="K507">_xll.PBF(C507,"EBITDA","TTM","07-Jul-2025","","USD","","")</f>
        <v>#NOTAUTH</v>
      </c>
      <c r="L507" s="13"/>
    </row>
    <row r="508" spans="2:12" ht="15" customHeight="1" x14ac:dyDescent="0.2">
      <c r="B508" t="str" cm="1">
        <f t="array" ref="B508">_xll.PBD(C508,"Name","","USD","","")</f>
        <v>Localiza Rent a Car</v>
      </c>
      <c r="C508" t="s">
        <v>951</v>
      </c>
      <c r="D508" t="str" cm="1">
        <f t="array" ref="D508">_xll.PBD(C508,"HQ Country","","USD","","")</f>
        <v>Brazil</v>
      </c>
      <c r="E508" t="str" cm="1">
        <f t="array" ref="E508">_xll.PBD(C508,"Website","","USD","","")</f>
        <v>www.localizaco.com</v>
      </c>
      <c r="F508" t="str">
        <f t="shared" si="7"/>
        <v>localizaco</v>
      </c>
      <c r="I508" s="12" cm="1">
        <f t="array" ref="I508">_xll.PBD(C508,"Employees Count","","USD","","")</f>
        <v>22134</v>
      </c>
      <c r="J508" s="12" cm="1">
        <f t="array" ref="J508">_xll.PBF(C508,"Business Revenue","TTM","07-Jul-2025","","USD","","")</f>
        <v>7268230003.8621016</v>
      </c>
      <c r="K508" s="12" cm="1">
        <f t="array" ref="K508">_xll.PBF(C508,"EBITDA","TTM","07-Jul-2025","","USD","","")</f>
        <v>1952897724.199156</v>
      </c>
      <c r="L508" s="13"/>
    </row>
    <row r="509" spans="2:12" ht="15" customHeight="1" x14ac:dyDescent="0.2">
      <c r="B509" t="str" cm="1">
        <f t="array" ref="B509">_xll.PBD(C509,"Name","","USD","","")</f>
        <v>Locaweb Internet Services</v>
      </c>
      <c r="C509" t="s">
        <v>952</v>
      </c>
      <c r="D509" t="str" cm="1">
        <f t="array" ref="D509">_xll.PBD(C509,"HQ Country","","USD","","")</f>
        <v>Brazil</v>
      </c>
      <c r="E509" t="str" cm="1">
        <f t="array" ref="E509">_xll.PBD(C509,"Website","","USD","","")</f>
        <v>www.locaweb.com.br</v>
      </c>
      <c r="F509" t="str">
        <f t="shared" si="7"/>
        <v>locaweb</v>
      </c>
      <c r="I509" s="12" cm="1">
        <f t="array" ref="I509">_xll.PBD(C509,"Employees Count","","USD","","")</f>
        <v>3846</v>
      </c>
      <c r="J509" s="12" cm="1">
        <f t="array" ref="J509">_xll.PBF(C509,"Business Revenue","TTM","07-Jul-2025","","USD","","")</f>
        <v>261407255.78121701</v>
      </c>
      <c r="K509" s="12" cm="1">
        <f t="array" ref="K509">_xll.PBF(C509,"EBITDA","TTM","07-Jul-2025","","USD","","")</f>
        <v>36334767.734033003</v>
      </c>
      <c r="L509" s="13"/>
    </row>
    <row r="510" spans="2:12" ht="15" customHeight="1" x14ac:dyDescent="0.2">
      <c r="B510" t="str" cm="1">
        <f t="array" ref="B510">_xll.PBD(C510,"Name","","USD","","")</f>
        <v>#LIMITREACHED</v>
      </c>
      <c r="C510" t="s">
        <v>953</v>
      </c>
      <c r="D510" t="str" cm="1">
        <f t="array" ref="D510">_xll.PBD(C510,"HQ Country","","USD","","")</f>
        <v>#LIMITREACHED</v>
      </c>
      <c r="E510" t="str" cm="1">
        <f t="array" ref="E510">_xll.PBD(C510,"Website","","USD","","")</f>
        <v>#LIMITREACHED</v>
      </c>
      <c r="F510" t="str">
        <f t="shared" si="7"/>
        <v>#LIMITREACHED</v>
      </c>
      <c r="I510" s="12" t="str" cm="1">
        <f t="array" ref="I510">_xll.PBD(C510,"Employees Count","","USD","","")</f>
        <v>#LIMITREACHED</v>
      </c>
      <c r="J510" s="12" t="str" cm="1">
        <f t="array" ref="J510">_xll.PBF(C510,"Business Revenue","TTM","07-Jul-2025","","USD","","")</f>
        <v>#LIMITREACHED</v>
      </c>
      <c r="K510" s="12" t="str" cm="1">
        <f t="array" ref="K510">_xll.PBF(C510,"EBITDA","TTM","07-Jul-2025","","USD","","")</f>
        <v>#LIMITREACHED</v>
      </c>
      <c r="L510" s="13"/>
    </row>
    <row r="511" spans="2:12" ht="15" customHeight="1" x14ac:dyDescent="0.2">
      <c r="B511" t="str" cm="1">
        <f t="array" ref="B511">_xll.PBD(C511,"Name","","USD","","")</f>
        <v>#LIMITREACHED</v>
      </c>
      <c r="C511" t="s">
        <v>954</v>
      </c>
      <c r="D511" t="str" cm="1">
        <f t="array" ref="D511">_xll.PBD(C511,"HQ Country","","USD","","")</f>
        <v>#LIMITREACHED</v>
      </c>
      <c r="E511" t="str" cm="1">
        <f t="array" ref="E511">_xll.PBD(C511,"Website","","USD","","")</f>
        <v>#LIMITREACHED</v>
      </c>
      <c r="F511" t="str">
        <f t="shared" si="7"/>
        <v>#LIMITREACHED</v>
      </c>
      <c r="I511" s="12" t="str" cm="1">
        <f t="array" ref="I511">_xll.PBD(C511,"Employees Count","","USD","","")</f>
        <v>#LIMITREACHED</v>
      </c>
      <c r="J511" s="12" t="str" cm="1">
        <f t="array" ref="J511">_xll.PBF(C511,"Business Revenue","TTM","07-Jul-2025","","USD","","")</f>
        <v>#NOTAUTH</v>
      </c>
      <c r="K511" s="12" t="str" cm="1">
        <f t="array" ref="K511">_xll.PBF(C511,"EBITDA","TTM","07-Jul-2025","","USD","","")</f>
        <v>#NOTAUTH</v>
      </c>
      <c r="L511" s="13"/>
    </row>
    <row r="512" spans="2:12" ht="15" customHeight="1" x14ac:dyDescent="0.2">
      <c r="B512" t="str" cm="1">
        <f t="array" ref="B512">_xll.PBD(C512,"Name","","USD","","")</f>
        <v>Lojas Quero-Quero</v>
      </c>
      <c r="C512" t="s">
        <v>955</v>
      </c>
      <c r="D512" t="str" cm="1">
        <f t="array" ref="D512">_xll.PBD(C512,"HQ Country","","USD","","")</f>
        <v>Brazil</v>
      </c>
      <c r="E512" t="str" cm="1">
        <f t="array" ref="E512">_xll.PBD(C512,"Website","","USD","","")</f>
        <v>www.queroquero.com.br</v>
      </c>
      <c r="F512" t="str">
        <f t="shared" si="7"/>
        <v>queroquero</v>
      </c>
      <c r="I512" s="12" cm="1">
        <f t="array" ref="I512">_xll.PBD(C512,"Employees Count","","USD","","")</f>
        <v>7800</v>
      </c>
      <c r="J512" s="12" cm="1">
        <f t="array" ref="J512">_xll.PBF(C512,"Business Revenue","TTM","07-Jul-2025","","USD","","")</f>
        <v>578055163.11892307</v>
      </c>
      <c r="K512" s="12" cm="1">
        <f t="array" ref="K512">_xll.PBF(C512,"EBITDA","TTM","07-Jul-2025","","USD","","")</f>
        <v>20979347.341382001</v>
      </c>
      <c r="L512" s="13"/>
    </row>
    <row r="513" spans="2:12" ht="15" customHeight="1" x14ac:dyDescent="0.2">
      <c r="B513" t="str" cm="1">
        <f t="array" ref="B513">_xll.PBD(C513,"Name","","USD","","")</f>
        <v>Lojas Renner</v>
      </c>
      <c r="C513" t="s">
        <v>956</v>
      </c>
      <c r="D513" t="str" cm="1">
        <f t="array" ref="D513">_xll.PBD(C513,"HQ Country","","USD","","")</f>
        <v>Brazil</v>
      </c>
      <c r="E513" t="str" cm="1">
        <f t="array" ref="E513">_xll.PBD(C513,"Website","","USD","","")</f>
        <v>www.lojasrennersa.com.br</v>
      </c>
      <c r="F513" t="str">
        <f t="shared" ref="F513:F575" si="8">SUBSTITUTE(SUBSTITUTE(SUBSTITUTE(SUBSTITUTE(E513, "www.", ""), ".com.br", ""), ".com", ""), ".br", "")</f>
        <v>lojasrennersa</v>
      </c>
      <c r="I513" s="12" cm="1">
        <f t="array" ref="I513">_xll.PBD(C513,"Employees Count","","USD","","")</f>
        <v>25102</v>
      </c>
      <c r="J513" s="12" cm="1">
        <f t="array" ref="J513">_xll.PBF(C513,"Business Revenue","TTM","07-Jul-2025","","USD","","")</f>
        <v>3359788850.2092242</v>
      </c>
      <c r="K513" s="12" cm="1">
        <f t="array" ref="K513">_xll.PBF(C513,"EBITDA","TTM","07-Jul-2025","","USD","","")</f>
        <v>490522837.39850402</v>
      </c>
      <c r="L513" s="13"/>
    </row>
    <row r="514" spans="2:12" ht="15" customHeight="1" x14ac:dyDescent="0.2">
      <c r="B514" t="str" cm="1">
        <f t="array" ref="B514">_xll.PBD(C514,"Name","","USD","","")</f>
        <v>#LIMITREACHED</v>
      </c>
      <c r="C514" t="s">
        <v>957</v>
      </c>
      <c r="D514" t="str" cm="1">
        <f t="array" ref="D514">_xll.PBD(C514,"HQ Country","","USD","","")</f>
        <v>#LIMITREACHED</v>
      </c>
      <c r="E514" t="str" cm="1">
        <f t="array" ref="E514">_xll.PBD(C514,"Website","","USD","","")</f>
        <v>#LIMITREACHED</v>
      </c>
      <c r="F514" t="str">
        <f t="shared" si="8"/>
        <v>#LIMITREACHED</v>
      </c>
      <c r="I514" s="12" t="str" cm="1">
        <f t="array" ref="I514">_xll.PBD(C514,"Employees Count","","USD","","")</f>
        <v>#NOTAUTH</v>
      </c>
      <c r="J514" s="12" t="str" cm="1">
        <f t="array" ref="J514">_xll.PBF(C514,"Business Revenue","TTM","07-Jul-2025","","USD","","")</f>
        <v>#NOTAUTH</v>
      </c>
      <c r="K514" s="12" t="str" cm="1">
        <f t="array" ref="K514">_xll.PBF(C514,"EBITDA","TTM","07-Jul-2025","","USD","","")</f>
        <v>#NOTAUTH</v>
      </c>
      <c r="L514" s="13"/>
    </row>
    <row r="515" spans="2:12" ht="15" customHeight="1" x14ac:dyDescent="0.2">
      <c r="B515" t="str" cm="1">
        <f t="array" ref="B515">_xll.PBD(C515,"Name","","USD","","")</f>
        <v>#LIMITREACHED</v>
      </c>
      <c r="C515" t="s">
        <v>958</v>
      </c>
      <c r="D515" t="str" cm="1">
        <f t="array" ref="D515">_xll.PBD(C515,"HQ Country","","USD","","")</f>
        <v>#LIMITREACHED</v>
      </c>
      <c r="E515" t="str" cm="1">
        <f t="array" ref="E515">_xll.PBD(C515,"Website","","USD","","")</f>
        <v>#LIMITREACHED</v>
      </c>
      <c r="F515" t="str">
        <f t="shared" si="8"/>
        <v>#LIMITREACHED</v>
      </c>
      <c r="I515" s="12" t="str" cm="1">
        <f t="array" ref="I515">_xll.PBD(C515,"Employees Count","","USD","","")</f>
        <v>#NOTAUTH</v>
      </c>
      <c r="J515" s="12" t="str" cm="1">
        <f t="array" ref="J515">_xll.PBF(C515,"Business Revenue","TTM","07-Jul-2025","","USD","","")</f>
        <v>#NOTAUTH</v>
      </c>
      <c r="K515" s="12" t="str" cm="1">
        <f t="array" ref="K515">_xll.PBF(C515,"EBITDA","TTM","07-Jul-2025","","USD","","")</f>
        <v>#NOTAUTH</v>
      </c>
      <c r="L515" s="13"/>
    </row>
    <row r="516" spans="2:12" ht="15" customHeight="1" x14ac:dyDescent="0.2">
      <c r="B516" t="str" cm="1">
        <f t="array" ref="B516">_xll.PBD(C516,"Name","","USD","","")</f>
        <v>#LIMITREACHED</v>
      </c>
      <c r="C516" t="s">
        <v>959</v>
      </c>
      <c r="D516" t="str" cm="1">
        <f t="array" ref="D516">_xll.PBD(C516,"HQ Country","","USD","","")</f>
        <v>#LIMITREACHED</v>
      </c>
      <c r="E516" t="str" cm="1">
        <f t="array" ref="E516">_xll.PBD(C516,"Website","","USD","","")</f>
        <v>#NOTAUTH</v>
      </c>
      <c r="F516" t="str">
        <f t="shared" si="8"/>
        <v>#NOTAUTH</v>
      </c>
      <c r="I516" s="12" t="str" cm="1">
        <f t="array" ref="I516">_xll.PBD(C516,"Employees Count","","USD","","")</f>
        <v>#NOTAUTH</v>
      </c>
      <c r="J516" s="12" t="str" cm="1">
        <f t="array" ref="J516">_xll.PBF(C516,"Business Revenue","TTM","07-Jul-2025","","USD","","")</f>
        <v>#NOTAUTH</v>
      </c>
      <c r="K516" s="12" t="str" cm="1">
        <f t="array" ref="K516">_xll.PBF(C516,"EBITDA","TTM","07-Jul-2025","","USD","","")</f>
        <v>#NOTAUTH</v>
      </c>
      <c r="L516" s="13"/>
    </row>
    <row r="517" spans="2:12" ht="15" customHeight="1" x14ac:dyDescent="0.2">
      <c r="B517" t="str" cm="1">
        <f t="array" ref="B517">_xll.PBD(C517,"Name","","USD","","")</f>
        <v>#LIMITREACHED</v>
      </c>
      <c r="C517" t="s">
        <v>960</v>
      </c>
      <c r="D517" t="str" cm="1">
        <f t="array" ref="D517">_xll.PBD(C517,"HQ Country","","USD","","")</f>
        <v>#LIMITREACHED</v>
      </c>
      <c r="E517" t="str" cm="1">
        <f t="array" ref="E517">_xll.PBD(C517,"Website","","USD","","")</f>
        <v>#LIMITREACHED</v>
      </c>
      <c r="F517" t="str">
        <f t="shared" si="8"/>
        <v>#LIMITREACHED</v>
      </c>
      <c r="I517" s="12" t="str" cm="1">
        <f t="array" ref="I517">_xll.PBD(C517,"Employees Count","","USD","","")</f>
        <v>#LIMITREACHED</v>
      </c>
      <c r="J517" s="12" t="str" cm="1">
        <f t="array" ref="J517">_xll.PBF(C517,"Business Revenue","TTM","07-Jul-2025","","USD","","")</f>
        <v>#NOTAUTH</v>
      </c>
      <c r="K517" s="12" t="str" cm="1">
        <f t="array" ref="K517">_xll.PBF(C517,"EBITDA","TTM","07-Jul-2025","","USD","","")</f>
        <v>#NOTAUTH</v>
      </c>
      <c r="L517" s="13"/>
    </row>
    <row r="518" spans="2:12" ht="15" customHeight="1" x14ac:dyDescent="0.2">
      <c r="B518" t="str" cm="1">
        <f t="array" ref="B518">_xll.PBD(C518,"Name","","USD","","")</f>
        <v>#LIMITREACHED</v>
      </c>
      <c r="C518" t="s">
        <v>961</v>
      </c>
      <c r="D518" t="str" cm="1">
        <f t="array" ref="D518">_xll.PBD(C518,"HQ Country","","USD","","")</f>
        <v>#LIMITREACHED</v>
      </c>
      <c r="E518" t="str" cm="1">
        <f t="array" ref="E518">_xll.PBD(C518,"Website","","USD","","")</f>
        <v>#LIMITREACHED</v>
      </c>
      <c r="F518" t="str">
        <f t="shared" si="8"/>
        <v>#LIMITREACHED</v>
      </c>
      <c r="I518" s="12" t="str" cm="1">
        <f t="array" ref="I518">_xll.PBD(C518,"Employees Count","","USD","","")</f>
        <v>#NOTAUTH</v>
      </c>
      <c r="J518" s="12" t="str" cm="1">
        <f t="array" ref="J518">_xll.PBF(C518,"Business Revenue","TTM","07-Jul-2025","","USD","","")</f>
        <v>#NOTAUTH</v>
      </c>
      <c r="K518" s="12" t="str" cm="1">
        <f t="array" ref="K518">_xll.PBF(C518,"EBITDA","TTM","07-Jul-2025","","USD","","")</f>
        <v>#NOTAUTH</v>
      </c>
      <c r="L518" s="13"/>
    </row>
    <row r="519" spans="2:12" ht="15" customHeight="1" x14ac:dyDescent="0.2">
      <c r="B519" t="str" cm="1">
        <f t="array" ref="B519">_xll.PBD(C519,"Name","","USD","","")</f>
        <v>M. Dias Branco</v>
      </c>
      <c r="C519" t="s">
        <v>962</v>
      </c>
      <c r="D519" t="str" cm="1">
        <f t="array" ref="D519">_xll.PBD(C519,"HQ Country","","USD","","")</f>
        <v>Brazil</v>
      </c>
      <c r="E519" t="str" cm="1">
        <f t="array" ref="E519">_xll.PBD(C519,"Website","","USD","","")</f>
        <v>www.mdiasbranco.com.br</v>
      </c>
      <c r="F519" t="str">
        <f t="shared" si="8"/>
        <v>mdiasbranco</v>
      </c>
      <c r="I519" s="12" cm="1">
        <f t="array" ref="I519">_xll.PBD(C519,"Employees Count","","USD","","")</f>
        <v>16277</v>
      </c>
      <c r="J519" s="12" cm="1">
        <f t="array" ref="J519">_xll.PBF(C519,"Business Revenue","TTM","07-Jul-2025","","USD","","")</f>
        <v>1931025551.5167351</v>
      </c>
      <c r="K519" s="12" cm="1">
        <f t="array" ref="K519">_xll.PBF(C519,"EBITDA","TTM","07-Jul-2025","","USD","","")</f>
        <v>210350220.27519801</v>
      </c>
      <c r="L519" s="13"/>
    </row>
    <row r="520" spans="2:12" ht="15" customHeight="1" x14ac:dyDescent="0.2">
      <c r="B520" t="str" cm="1">
        <f t="array" ref="B520">_xll.PBD(C520,"Name","","USD","","")</f>
        <v>#LIMITREACHED</v>
      </c>
      <c r="C520" t="s">
        <v>963</v>
      </c>
      <c r="D520" t="str" cm="1">
        <f t="array" ref="D520">_xll.PBD(C520,"HQ Country","","USD","","")</f>
        <v>#LIMITREACHED</v>
      </c>
      <c r="E520" t="str" cm="1">
        <f t="array" ref="E520">_xll.PBD(C520,"Website","","USD","","")</f>
        <v>#LIMITREACHED</v>
      </c>
      <c r="F520" t="str">
        <f t="shared" si="8"/>
        <v>#LIMITREACHED</v>
      </c>
      <c r="I520" s="12" t="str" cm="1">
        <f t="array" ref="I520">_xll.PBD(C520,"Employees Count","","USD","","")</f>
        <v>#LIMITREACHED</v>
      </c>
      <c r="J520" s="12" t="str" cm="1">
        <f t="array" ref="J520">_xll.PBF(C520,"Business Revenue","TTM","07-Jul-2025","","USD","","")</f>
        <v>#NOTAUTH</v>
      </c>
      <c r="K520" s="12" t="str" cm="1">
        <f t="array" ref="K520">_xll.PBF(C520,"EBITDA","TTM","07-Jul-2025","","USD","","")</f>
        <v>#NOTAUTH</v>
      </c>
      <c r="L520" s="13"/>
    </row>
    <row r="521" spans="2:12" ht="15" customHeight="1" x14ac:dyDescent="0.2">
      <c r="B521" t="str" cm="1">
        <f t="array" ref="B521">_xll.PBD(C521,"Name","","USD","","")</f>
        <v>Magazine Luiza</v>
      </c>
      <c r="C521" t="s">
        <v>964</v>
      </c>
      <c r="D521" t="str" cm="1">
        <f t="array" ref="D521">_xll.PBD(C521,"HQ Country","","USD","","")</f>
        <v>Brazil</v>
      </c>
      <c r="E521" t="str" cm="1">
        <f t="array" ref="E521">_xll.PBD(C521,"Website","","USD","","")</f>
        <v>www.magazineluiza.com.br</v>
      </c>
      <c r="F521" t="str">
        <f t="shared" si="8"/>
        <v>magazineluiza</v>
      </c>
      <c r="I521" s="12" cm="1">
        <f t="array" ref="I521">_xll.PBD(C521,"Employees Count","","USD","","")</f>
        <v>4000</v>
      </c>
      <c r="J521" s="12" cm="1">
        <f t="array" ref="J521">_xll.PBF(C521,"Business Revenue","TTM","07-Jul-2025","","USD","","")</f>
        <v>8321037072.0138788</v>
      </c>
      <c r="K521" s="12" cm="1">
        <f t="array" ref="K521">_xll.PBF(C521,"EBITDA","TTM","07-Jul-2025","","USD","","")</f>
        <v>362756556.792373</v>
      </c>
      <c r="L521" s="13"/>
    </row>
    <row r="522" spans="2:12" ht="15" customHeight="1" x14ac:dyDescent="0.2">
      <c r="B522" t="str" cm="1">
        <f t="array" ref="B522">_xll.PBD(C522,"Name","","USD","","")</f>
        <v>#LIMITREACHED</v>
      </c>
      <c r="C522" t="s">
        <v>965</v>
      </c>
      <c r="D522" t="str" cm="1">
        <f t="array" ref="D522">_xll.PBD(C522,"HQ Country","","USD","","")</f>
        <v>#LIMITREACHED</v>
      </c>
      <c r="E522" t="str" cm="1">
        <f t="array" ref="E522">_xll.PBD(C522,"Website","","USD","","")</f>
        <v>#LIMITREACHED</v>
      </c>
      <c r="F522" t="str">
        <f t="shared" si="8"/>
        <v>#LIMITREACHED</v>
      </c>
      <c r="I522" s="12" t="str" cm="1">
        <f t="array" ref="I522">_xll.PBD(C522,"Employees Count","","USD","","")</f>
        <v>#LIMITREACHED</v>
      </c>
      <c r="J522" s="12" t="str" cm="1">
        <f t="array" ref="J522">_xll.PBF(C522,"Business Revenue","TTM","07-Jul-2025","","USD","","")</f>
        <v>#NOTAUTH</v>
      </c>
      <c r="K522" s="12" t="str" cm="1">
        <f t="array" ref="K522">_xll.PBF(C522,"EBITDA","TTM","07-Jul-2025","","USD","","")</f>
        <v>#NOTAUTH</v>
      </c>
      <c r="L522" s="13"/>
    </row>
    <row r="523" spans="2:12" ht="15" customHeight="1" x14ac:dyDescent="0.2">
      <c r="B523" t="str" cm="1">
        <f t="array" ref="B523">_xll.PBD(C523,"Name","","USD","","")</f>
        <v>MAHLE-Metal Leve</v>
      </c>
      <c r="C523" t="s">
        <v>966</v>
      </c>
      <c r="D523" t="str" cm="1">
        <f t="array" ref="D523">_xll.PBD(C523,"HQ Country","","USD","","")</f>
        <v>Brazil</v>
      </c>
      <c r="E523" t="str" cm="1">
        <f t="array" ref="E523">_xll.PBD(C523,"Website","","USD","","")</f>
        <v>www.br.mahle.com</v>
      </c>
      <c r="F523" t="s">
        <v>1873</v>
      </c>
      <c r="I523" s="12" cm="1">
        <f t="array" ref="I523">_xll.PBD(C523,"Employees Count","","USD","","")</f>
        <v>7560</v>
      </c>
      <c r="J523" s="12" cm="1">
        <f t="array" ref="J523">_xll.PBF(C523,"Business Revenue","TTM","07-Jul-2025","","USD","","")</f>
        <v>1101555723.5969131</v>
      </c>
      <c r="K523" s="12" cm="1">
        <f t="array" ref="K523">_xll.PBF(C523,"EBITDA","TTM","07-Jul-2025","","USD","","")</f>
        <v>142034744.474473</v>
      </c>
      <c r="L523" s="13"/>
    </row>
    <row r="524" spans="2:12" ht="15" customHeight="1" x14ac:dyDescent="0.2">
      <c r="B524" t="str" cm="1">
        <f t="array" ref="B524">_xll.PBD(C524,"Name","","USD","","")</f>
        <v>#LIMITREACHED</v>
      </c>
      <c r="C524" t="s">
        <v>967</v>
      </c>
      <c r="D524" t="str" cm="1">
        <f t="array" ref="D524">_xll.PBD(C524,"HQ Country","","USD","","")</f>
        <v>#LIMITREACHED</v>
      </c>
      <c r="E524" t="str" cm="1">
        <f t="array" ref="E524">_xll.PBD(C524,"Website","","USD","","")</f>
        <v>#LIMITREACHED</v>
      </c>
      <c r="F524" t="str">
        <f t="shared" si="8"/>
        <v>#LIMITREACHED</v>
      </c>
      <c r="I524" s="12" t="str" cm="1">
        <f t="array" ref="I524">_xll.PBD(C524,"Employees Count","","USD","","")</f>
        <v>#LIMITREACHED</v>
      </c>
      <c r="J524" s="12" t="str" cm="1">
        <f t="array" ref="J524">_xll.PBF(C524,"Business Revenue","TTM","07-Jul-2025","","USD","","")</f>
        <v>#LIMITREACHED</v>
      </c>
      <c r="K524" s="12" t="str" cm="1">
        <f t="array" ref="K524">_xll.PBF(C524,"EBITDA","TTM","07-Jul-2025","","USD","","")</f>
        <v>#NOTAUTH</v>
      </c>
      <c r="L524" s="13"/>
    </row>
    <row r="525" spans="2:12" ht="15" customHeight="1" x14ac:dyDescent="0.2">
      <c r="B525" t="str" cm="1">
        <f t="array" ref="B525">_xll.PBD(C525,"Name","","USD","","")</f>
        <v>#LIMITREACHED</v>
      </c>
      <c r="C525" t="s">
        <v>968</v>
      </c>
      <c r="D525" t="str" cm="1">
        <f t="array" ref="D525">_xll.PBD(C525,"HQ Country","","USD","","")</f>
        <v>#LIMITREACHED</v>
      </c>
      <c r="E525" t="str" cm="1">
        <f t="array" ref="E525">_xll.PBD(C525,"Website","","USD","","")</f>
        <v>#LIMITREACHED</v>
      </c>
      <c r="F525" t="str">
        <f t="shared" si="8"/>
        <v>#LIMITREACHED</v>
      </c>
      <c r="I525" s="12" t="str" cm="1">
        <f t="array" ref="I525">_xll.PBD(C525,"Employees Count","","USD","","")</f>
        <v>#LIMITREACHED</v>
      </c>
      <c r="J525" s="12" t="str" cm="1">
        <f t="array" ref="J525">_xll.PBF(C525,"Business Revenue","TTM","07-Jul-2025","","USD","","")</f>
        <v>#NOTAUTH</v>
      </c>
      <c r="K525" s="12" t="str" cm="1">
        <f t="array" ref="K525">_xll.PBF(C525,"EBITDA","TTM","07-Jul-2025","","USD","","")</f>
        <v>#NOTAUTH</v>
      </c>
      <c r="L525" s="13"/>
    </row>
    <row r="526" spans="2:12" ht="15" customHeight="1" x14ac:dyDescent="0.2">
      <c r="B526" t="str" cm="1">
        <f t="array" ref="B526">_xll.PBD(C526,"Name","","USD","","")</f>
        <v>#LIMITREACHED</v>
      </c>
      <c r="C526" t="s">
        <v>969</v>
      </c>
      <c r="D526" t="str" cm="1">
        <f t="array" ref="D526">_xll.PBD(C526,"HQ Country","","USD","","")</f>
        <v>#LIMITREACHED</v>
      </c>
      <c r="E526" t="str" cm="1">
        <f t="array" ref="E526">_xll.PBD(C526,"Website","","USD","","")</f>
        <v>#NOTAUTH</v>
      </c>
      <c r="F526" t="str">
        <f t="shared" si="8"/>
        <v>#NOTAUTH</v>
      </c>
      <c r="I526" s="12" t="str" cm="1">
        <f t="array" ref="I526">_xll.PBD(C526,"Employees Count","","USD","","")</f>
        <v>#LIMITREACHED</v>
      </c>
      <c r="J526" s="12" t="str" cm="1">
        <f t="array" ref="J526">_xll.PBF(C526,"Business Revenue","TTM","07-Jul-2025","","USD","","")</f>
        <v>#NOTAUTH</v>
      </c>
      <c r="K526" s="12" t="str" cm="1">
        <f t="array" ref="K526">_xll.PBF(C526,"EBITDA","TTM","07-Jul-2025","","USD","","")</f>
        <v>#NOTAUTH</v>
      </c>
      <c r="L526" s="13"/>
    </row>
    <row r="527" spans="2:12" ht="15" customHeight="1" x14ac:dyDescent="0.2">
      <c r="B527" t="str" cm="1">
        <f t="array" ref="B527">_xll.PBD(C527,"Name","","USD","","")</f>
        <v>Marfrig Global Foods</v>
      </c>
      <c r="C527" t="s">
        <v>970</v>
      </c>
      <c r="D527" t="str" cm="1">
        <f t="array" ref="D527">_xll.PBD(C527,"HQ Country","","USD","","")</f>
        <v>Brazil</v>
      </c>
      <c r="E527" t="str" cm="1">
        <f t="array" ref="E527">_xll.PBD(C527,"Website","","USD","","")</f>
        <v>www.marfrig.com.br</v>
      </c>
      <c r="F527" t="str">
        <f t="shared" si="8"/>
        <v>marfrig</v>
      </c>
      <c r="I527" s="12" cm="1">
        <f t="array" ref="I527">_xll.PBD(C527,"Employees Count","","USD","","")</f>
        <v>126832</v>
      </c>
      <c r="J527" s="12" cm="1">
        <f t="array" ref="J527">_xll.PBF(C527,"Business Revenue","TTM","07-Jul-2025","","USD","","")</f>
        <v>29700541144.104233</v>
      </c>
      <c r="K527" s="12" cm="1">
        <f t="array" ref="K527">_xll.PBF(C527,"EBITDA","TTM","07-Jul-2025","","USD","","")</f>
        <v>2175061984.6393528</v>
      </c>
      <c r="L527" s="13"/>
    </row>
    <row r="528" spans="2:12" ht="15" customHeight="1" x14ac:dyDescent="0.2">
      <c r="B528" t="str" cm="1">
        <f t="array" ref="B528">_xll.PBD(C528,"Name","","USD","","")</f>
        <v>Marisa Lojas</v>
      </c>
      <c r="C528" t="s">
        <v>971</v>
      </c>
      <c r="D528" t="str" cm="1">
        <f t="array" ref="D528">_xll.PBD(C528,"HQ Country","","USD","","")</f>
        <v>Brazil</v>
      </c>
      <c r="E528" t="str" cm="1">
        <f t="array" ref="E528">_xll.PBD(C528,"Website","","USD","","")</f>
        <v>www.marisa.com.br</v>
      </c>
      <c r="F528" t="str">
        <f t="shared" si="8"/>
        <v>marisa</v>
      </c>
      <c r="I528" s="12" cm="1">
        <f t="array" ref="I528">_xll.PBD(C528,"Employees Count","","USD","","")</f>
        <v>14416</v>
      </c>
      <c r="J528" s="12" cm="1">
        <f t="array" ref="J528">_xll.PBF(C528,"Business Revenue","TTM","07-Jul-2025","","USD","","")</f>
        <v>371343999.48153597</v>
      </c>
      <c r="K528" s="12" cm="1">
        <f t="array" ref="K528">_xll.PBF(C528,"EBITDA","TTM","07-Jul-2025","","USD","","")</f>
        <v>1097714.1939399987</v>
      </c>
      <c r="L528" s="13"/>
    </row>
    <row r="529" spans="2:12" ht="15" customHeight="1" x14ac:dyDescent="0.2">
      <c r="B529" t="str" cm="1">
        <f t="array" ref="B529">_xll.PBD(C529,"Name","","USD","","")</f>
        <v>#LIMITREACHED</v>
      </c>
      <c r="C529" t="s">
        <v>972</v>
      </c>
      <c r="D529" t="str" cm="1">
        <f t="array" ref="D529">_xll.PBD(C529,"HQ Country","","USD","","")</f>
        <v>#LIMITREACHED</v>
      </c>
      <c r="E529" t="str" cm="1">
        <f t="array" ref="E529">_xll.PBD(C529,"Website","","USD","","")</f>
        <v>#LIMITREACHED</v>
      </c>
      <c r="F529" t="str">
        <f t="shared" si="8"/>
        <v>#LIMITREACHED</v>
      </c>
      <c r="I529" s="12" t="str" cm="1">
        <f t="array" ref="I529">_xll.PBD(C529,"Employees Count","","USD","","")</f>
        <v>#LIMITREACHED</v>
      </c>
      <c r="J529" s="12" t="str" cm="1">
        <f t="array" ref="J529">_xll.PBF(C529,"Business Revenue","TTM","07-Jul-2025","","USD","","")</f>
        <v>#NOTAUTH</v>
      </c>
      <c r="K529" s="12" t="str" cm="1">
        <f t="array" ref="K529">_xll.PBF(C529,"EBITDA","TTM","07-Jul-2025","","USD","","")</f>
        <v>#NOTAUTH</v>
      </c>
      <c r="L529" s="13"/>
    </row>
    <row r="530" spans="2:12" ht="15" customHeight="1" x14ac:dyDescent="0.2">
      <c r="B530" t="str" cm="1">
        <f t="array" ref="B530">_xll.PBD(C530,"Name","","USD","","")</f>
        <v>#LIMITREACHED</v>
      </c>
      <c r="C530" t="s">
        <v>973</v>
      </c>
      <c r="D530" t="str" cm="1">
        <f t="array" ref="D530">_xll.PBD(C530,"HQ Country","","USD","","")</f>
        <v>#LIMITREACHED</v>
      </c>
      <c r="E530" t="str" cm="1">
        <f t="array" ref="E530">_xll.PBD(C530,"Website","","USD","","")</f>
        <v>#LIMITREACHED</v>
      </c>
      <c r="F530" t="str">
        <f t="shared" si="8"/>
        <v>#LIMITREACHED</v>
      </c>
      <c r="I530" s="12" t="str" cm="1">
        <f t="array" ref="I530">_xll.PBD(C530,"Employees Count","","USD","","")</f>
        <v>#LIMITREACHED</v>
      </c>
      <c r="J530" s="12" t="str" cm="1">
        <f t="array" ref="J530">_xll.PBF(C530,"Business Revenue","TTM","07-Jul-2025","","USD","","")</f>
        <v>#NOTAUTH</v>
      </c>
      <c r="K530" s="12" t="str" cm="1">
        <f t="array" ref="K530">_xll.PBF(C530,"EBITDA","TTM","07-Jul-2025","","USD","","")</f>
        <v>#NOTAUTH</v>
      </c>
      <c r="L530" s="13"/>
    </row>
    <row r="531" spans="2:12" ht="15" customHeight="1" x14ac:dyDescent="0.2">
      <c r="B531" t="str" cm="1">
        <f t="array" ref="B531">_xll.PBD(C531,"Name","","USD","","")</f>
        <v>#LIMITREACHED</v>
      </c>
      <c r="C531" t="s">
        <v>974</v>
      </c>
      <c r="D531" t="str" cm="1">
        <f t="array" ref="D531">_xll.PBD(C531,"HQ Country","","USD","","")</f>
        <v>#LIMITREACHED</v>
      </c>
      <c r="E531" t="str" cm="1">
        <f t="array" ref="E531">_xll.PBD(C531,"Website","","USD","","")</f>
        <v>#LIMITREACHED</v>
      </c>
      <c r="F531" t="str">
        <f t="shared" si="8"/>
        <v>#LIMITREACHED</v>
      </c>
      <c r="I531" s="12" t="str" cm="1">
        <f t="array" ref="I531">_xll.PBD(C531,"Employees Count","","USD","","")</f>
        <v>#NOTAUTH</v>
      </c>
      <c r="J531" s="12" t="str" cm="1">
        <f t="array" ref="J531">_xll.PBF(C531,"Business Revenue","TTM","07-Jul-2025","","USD","","")</f>
        <v>#NOTAUTH</v>
      </c>
      <c r="K531" s="12" t="str" cm="1">
        <f t="array" ref="K531">_xll.PBF(C531,"EBITDA","TTM","07-Jul-2025","","USD","","")</f>
        <v>#NOTAUTH</v>
      </c>
      <c r="L531" s="13"/>
    </row>
    <row r="532" spans="2:12" ht="15" customHeight="1" x14ac:dyDescent="0.2">
      <c r="B532" t="str" cm="1">
        <f t="array" ref="B532">_xll.PBD(C532,"Name","","USD","","")</f>
        <v>#LIMITREACHED</v>
      </c>
      <c r="C532" t="s">
        <v>975</v>
      </c>
      <c r="D532" t="str" cm="1">
        <f t="array" ref="D532">_xll.PBD(C532,"HQ Country","","USD","","")</f>
        <v>#LIMITREACHED</v>
      </c>
      <c r="E532" t="str" cm="1">
        <f t="array" ref="E532">_xll.PBD(C532,"Website","","USD","","")</f>
        <v>#LIMITREACHED</v>
      </c>
      <c r="F532" t="str">
        <f t="shared" si="8"/>
        <v>#LIMITREACHED</v>
      </c>
      <c r="I532" s="12" t="str" cm="1">
        <f t="array" ref="I532">_xll.PBD(C532,"Employees Count","","USD","","")</f>
        <v>#LIMITREACHED</v>
      </c>
      <c r="J532" s="12" t="str" cm="1">
        <f t="array" ref="J532">_xll.PBF(C532,"Business Revenue","TTM","07-Jul-2025","","USD","","")</f>
        <v>#NOTAUTH</v>
      </c>
      <c r="K532" s="12" t="str" cm="1">
        <f t="array" ref="K532">_xll.PBF(C532,"EBITDA","TTM","07-Jul-2025","","USD","","")</f>
        <v>#NOTAUTH</v>
      </c>
      <c r="L532" s="13"/>
    </row>
    <row r="533" spans="2:12" ht="15" customHeight="1" x14ac:dyDescent="0.2">
      <c r="B533" t="str" cm="1">
        <f t="array" ref="B533">_xll.PBD(C533,"Name","","USD","","")</f>
        <v>#LIMITREACHED</v>
      </c>
      <c r="C533" t="s">
        <v>437</v>
      </c>
      <c r="D533" t="str" cm="1">
        <f t="array" ref="D533">_xll.PBD(C533,"HQ Country","","USD","","")</f>
        <v>#LIMITREACHED</v>
      </c>
      <c r="E533" t="str" cm="1">
        <f t="array" ref="E533">_xll.PBD(C533,"Website","","USD","","")</f>
        <v>#LIMITREACHED</v>
      </c>
      <c r="F533" t="str">
        <f t="shared" si="8"/>
        <v>#LIMITREACHED</v>
      </c>
      <c r="I533" s="12" t="str" cm="1">
        <f t="array" ref="I533">_xll.PBD(C533,"Employees Count","","USD","","")</f>
        <v>#LIMITREACHED</v>
      </c>
      <c r="J533" s="12" t="str" cm="1">
        <f t="array" ref="J533">_xll.PBF(C533,"Business Revenue","TTM","07-Jul-2025","","USD","","")</f>
        <v>#NOTAUTH</v>
      </c>
      <c r="K533" s="12" t="str" cm="1">
        <f t="array" ref="K533">_xll.PBF(C533,"EBITDA","TTM","07-Jul-2025","","USD","","")</f>
        <v>#NOTAUTH</v>
      </c>
      <c r="L533" s="13"/>
    </row>
    <row r="534" spans="2:12" ht="15" customHeight="1" x14ac:dyDescent="0.2">
      <c r="B534" t="str" cm="1">
        <f t="array" ref="B534">_xll.PBD(C534,"Name","","USD","","")</f>
        <v>#LIMITREACHED</v>
      </c>
      <c r="C534" t="s">
        <v>438</v>
      </c>
      <c r="D534" t="str" cm="1">
        <f t="array" ref="D534">_xll.PBD(C534,"HQ Country","","USD","","")</f>
        <v>#LIMITREACHED</v>
      </c>
      <c r="E534" t="str" cm="1">
        <f t="array" ref="E534">_xll.PBD(C534,"Website","","USD","","")</f>
        <v>#LIMITREACHED</v>
      </c>
      <c r="F534" t="str">
        <f t="shared" si="8"/>
        <v>#LIMITREACHED</v>
      </c>
      <c r="I534" s="12" t="str" cm="1">
        <f t="array" ref="I534">_xll.PBD(C534,"Employees Count","","USD","","")</f>
        <v>#NOTAUTH</v>
      </c>
      <c r="J534" s="12" t="str" cm="1">
        <f t="array" ref="J534">_xll.PBF(C534,"Business Revenue","TTM","07-Jul-2025","","USD","","")</f>
        <v>#NOTAUTH</v>
      </c>
      <c r="K534" s="12" t="str" cm="1">
        <f t="array" ref="K534">_xll.PBF(C534,"EBITDA","TTM","07-Jul-2025","","USD","","")</f>
        <v>#NOTAUTH</v>
      </c>
      <c r="L534" s="13"/>
    </row>
    <row r="535" spans="2:12" ht="15" customHeight="1" x14ac:dyDescent="0.2">
      <c r="B535" t="str" cm="1">
        <f t="array" ref="B535">_xll.PBD(C535,"Name","","USD","","")</f>
        <v>#LIMITREACHED</v>
      </c>
      <c r="C535" t="s">
        <v>976</v>
      </c>
      <c r="D535" t="str" cm="1">
        <f t="array" ref="D535">_xll.PBD(C535,"HQ Country","","USD","","")</f>
        <v>#LIMITREACHED</v>
      </c>
      <c r="E535" t="str" cm="1">
        <f t="array" ref="E535">_xll.PBD(C535,"Website","","USD","","")</f>
        <v>#LIMITREACHED</v>
      </c>
      <c r="F535" t="str">
        <f t="shared" si="8"/>
        <v>#LIMITREACHED</v>
      </c>
      <c r="I535" s="12" t="str" cm="1">
        <f t="array" ref="I535">_xll.PBD(C535,"Employees Count","","USD","","")</f>
        <v>#NOTAUTH</v>
      </c>
      <c r="J535" s="12" t="str" cm="1">
        <f t="array" ref="J535">_xll.PBF(C535,"Business Revenue","TTM","07-Jul-2025","","USD","","")</f>
        <v>#NOTAUTH</v>
      </c>
      <c r="K535" s="12" t="str" cm="1">
        <f t="array" ref="K535">_xll.PBF(C535,"EBITDA","TTM","07-Jul-2025","","USD","","")</f>
        <v>#NOTAUTH</v>
      </c>
      <c r="L535" s="13"/>
    </row>
    <row r="536" spans="2:12" ht="15" customHeight="1" x14ac:dyDescent="0.2">
      <c r="B536" t="str" cm="1">
        <f t="array" ref="B536">_xll.PBD(C536,"Name","","USD","","")</f>
        <v>#LIMITREACHED</v>
      </c>
      <c r="C536" t="s">
        <v>977</v>
      </c>
      <c r="D536" t="str" cm="1">
        <f t="array" ref="D536">_xll.PBD(C536,"HQ Country","","USD","","")</f>
        <v>#LIMITREACHED</v>
      </c>
      <c r="E536" t="str" cm="1">
        <f t="array" ref="E536">_xll.PBD(C536,"Website","","USD","","")</f>
        <v>#NOTAUTH</v>
      </c>
      <c r="F536" t="str">
        <f t="shared" si="8"/>
        <v>#NOTAUTH</v>
      </c>
      <c r="I536" s="12" t="str" cm="1">
        <f t="array" ref="I536">_xll.PBD(C536,"Employees Count","","USD","","")</f>
        <v>#NOTAUTH</v>
      </c>
      <c r="J536" s="12" t="str" cm="1">
        <f t="array" ref="J536">_xll.PBF(C536,"Business Revenue","TTM","07-Jul-2025","","USD","","")</f>
        <v>#NOTAUTH</v>
      </c>
      <c r="K536" s="12" t="str" cm="1">
        <f t="array" ref="K536">_xll.PBF(C536,"EBITDA","TTM","07-Jul-2025","","USD","","")</f>
        <v>#NOTAUTH</v>
      </c>
      <c r="L536" s="13"/>
    </row>
    <row r="537" spans="2:12" ht="15" customHeight="1" x14ac:dyDescent="0.2">
      <c r="B537" t="str" cm="1">
        <f t="array" ref="B537">_xll.PBD(C537,"Name","","USD","","")</f>
        <v>#LIMITREACHED</v>
      </c>
      <c r="C537" t="s">
        <v>978</v>
      </c>
      <c r="D537" t="str" cm="1">
        <f t="array" ref="D537">_xll.PBD(C537,"HQ Country","","USD","","")</f>
        <v>#LIMITREACHED</v>
      </c>
      <c r="E537" t="str" cm="1">
        <f t="array" ref="E537">_xll.PBD(C537,"Website","","USD","","")</f>
        <v>#LIMITREACHED</v>
      </c>
      <c r="F537" t="str">
        <f t="shared" si="8"/>
        <v>#LIMITREACHED</v>
      </c>
      <c r="I537" s="12" t="str" cm="1">
        <f t="array" ref="I537">_xll.PBD(C537,"Employees Count","","USD","","")</f>
        <v>#LIMITREACHED</v>
      </c>
      <c r="J537" s="12" t="str" cm="1">
        <f t="array" ref="J537">_xll.PBF(C537,"Business Revenue","TTM","07-Jul-2025","","USD","","")</f>
        <v>#NOTAUTH</v>
      </c>
      <c r="K537" s="12" t="str" cm="1">
        <f t="array" ref="K537">_xll.PBF(C537,"EBITDA","TTM","07-Jul-2025","","USD","","")</f>
        <v>#NOTAUTH</v>
      </c>
      <c r="L537" s="13"/>
    </row>
    <row r="538" spans="2:12" ht="15" customHeight="1" x14ac:dyDescent="0.2">
      <c r="B538" t="str" cm="1">
        <f t="array" ref="B538">_xll.PBD(C538,"Name","","USD","","")</f>
        <v>#LIMITREACHED</v>
      </c>
      <c r="C538" t="s">
        <v>979</v>
      </c>
      <c r="D538" t="str" cm="1">
        <f t="array" ref="D538">_xll.PBD(C538,"HQ Country","","USD","","")</f>
        <v>#LIMITREACHED</v>
      </c>
      <c r="E538" t="str" cm="1">
        <f t="array" ref="E538">_xll.PBD(C538,"Website","","USD","","")</f>
        <v>#LIMITREACHED</v>
      </c>
      <c r="F538" t="str">
        <f t="shared" si="8"/>
        <v>#LIMITREACHED</v>
      </c>
      <c r="I538" s="12" t="str" cm="1">
        <f t="array" ref="I538">_xll.PBD(C538,"Employees Count","","USD","","")</f>
        <v>#LIMITREACHED</v>
      </c>
      <c r="J538" s="12" t="str" cm="1">
        <f t="array" ref="J538">_xll.PBF(C538,"Business Revenue","TTM","07-Jul-2025","","USD","","")</f>
        <v>#NOTAUTH</v>
      </c>
      <c r="K538" s="12" t="str" cm="1">
        <f t="array" ref="K538">_xll.PBF(C538,"EBITDA","TTM","07-Jul-2025","","USD","","")</f>
        <v>#NOTAUTH</v>
      </c>
      <c r="L538" s="13"/>
    </row>
    <row r="539" spans="2:12" ht="15" customHeight="1" x14ac:dyDescent="0.2">
      <c r="B539" t="str" cm="1">
        <f t="array" ref="B539">_xll.PBD(C539,"Name","","USD","","")</f>
        <v>Metalfrio Solutions</v>
      </c>
      <c r="C539" t="s">
        <v>980</v>
      </c>
      <c r="D539" t="str" cm="1">
        <f t="array" ref="D539">_xll.PBD(C539,"HQ Country","","USD","","")</f>
        <v>Brazil</v>
      </c>
      <c r="E539" t="str" cm="1">
        <f t="array" ref="E539">_xll.PBD(C539,"Website","","USD","","")</f>
        <v>www.metalfrio.com.br</v>
      </c>
      <c r="F539" t="str">
        <f t="shared" si="8"/>
        <v>metalfrio</v>
      </c>
      <c r="I539" s="12" cm="1">
        <f t="array" ref="I539">_xll.PBD(C539,"Employees Count","","USD","","")</f>
        <v>2737</v>
      </c>
      <c r="J539" s="12" cm="1">
        <f t="array" ref="J539">_xll.PBF(C539,"Business Revenue","TTM","07-Jul-2025","","USD","","")</f>
        <v>445021693.87607002</v>
      </c>
      <c r="K539" s="12" cm="1">
        <f t="array" ref="K539">_xll.PBF(C539,"EBITDA","TTM","07-Jul-2025","","USD","","")</f>
        <v>30574414.651004001</v>
      </c>
      <c r="L539" s="13"/>
    </row>
    <row r="540" spans="2:12" ht="15" customHeight="1" x14ac:dyDescent="0.2">
      <c r="B540" t="str" cm="1">
        <f t="array" ref="B540">_xll.PBD(C540,"Name","","USD","","")</f>
        <v>#LIMITREACHED</v>
      </c>
      <c r="C540" t="s">
        <v>981</v>
      </c>
      <c r="D540" t="str" cm="1">
        <f t="array" ref="D540">_xll.PBD(C540,"HQ Country","","USD","","")</f>
        <v>#LIMITREACHED</v>
      </c>
      <c r="E540" t="str" cm="1">
        <f t="array" ref="E540">_xll.PBD(C540,"Website","","USD","","")</f>
        <v>#LIMITREACHED</v>
      </c>
      <c r="F540" t="str">
        <f t="shared" si="8"/>
        <v>#LIMITREACHED</v>
      </c>
      <c r="I540" s="12" t="str" cm="1">
        <f t="array" ref="I540">_xll.PBD(C540,"Employees Count","","USD","","")</f>
        <v>#LIMITREACHED</v>
      </c>
      <c r="J540" s="12" t="str" cm="1">
        <f t="array" ref="J540">_xll.PBF(C540,"Business Revenue","TTM","07-Jul-2025","","USD","","")</f>
        <v>#NOTAUTH</v>
      </c>
      <c r="K540" s="12" t="str" cm="1">
        <f t="array" ref="K540">_xll.PBF(C540,"EBITDA","TTM","07-Jul-2025","","USD","","")</f>
        <v>#NOTAUTH</v>
      </c>
      <c r="L540" s="13"/>
    </row>
    <row r="541" spans="2:12" ht="15" customHeight="1" x14ac:dyDescent="0.2">
      <c r="B541" t="str" cm="1">
        <f t="array" ref="B541">_xll.PBD(C541,"Name","","USD","","")</f>
        <v>Metalurgica Gerdau</v>
      </c>
      <c r="C541" t="s">
        <v>982</v>
      </c>
      <c r="D541" t="str" cm="1">
        <f t="array" ref="D541">_xll.PBD(C541,"HQ Country","","USD","","")</f>
        <v>Brazil</v>
      </c>
      <c r="E541" t="str" cm="1">
        <f t="array" ref="E541">_xll.PBD(C541,"Website","","USD","","")</f>
        <v>www2.gerdau.com</v>
      </c>
      <c r="F541" t="s">
        <v>1874</v>
      </c>
      <c r="I541" s="12" cm="1">
        <f t="array" ref="I541">_xll.PBD(C541,"Employees Count","","USD","","")</f>
        <v>30000</v>
      </c>
      <c r="J541" s="12" cm="1">
        <f t="array" ref="J541">_xll.PBF(C541,"Business Revenue","TTM","07-Jul-2025","","USD","","")</f>
        <v>13532388949.775349</v>
      </c>
      <c r="K541" s="12" cm="1">
        <f t="array" ref="K541">_xll.PBF(C541,"EBITDA","TTM","07-Jul-2025","","USD","","")</f>
        <v>1427037134.0794129</v>
      </c>
      <c r="L541" s="13"/>
    </row>
    <row r="542" spans="2:12" ht="15" customHeight="1" x14ac:dyDescent="0.2">
      <c r="B542" t="str" cm="1">
        <f t="array" ref="B542">_xll.PBD(C542,"Name","","USD","","")</f>
        <v>#LIMITREACHED</v>
      </c>
      <c r="C542" t="s">
        <v>983</v>
      </c>
      <c r="D542" t="str" cm="1">
        <f t="array" ref="D542">_xll.PBD(C542,"HQ Country","","USD","","")</f>
        <v>#LIMITREACHED</v>
      </c>
      <c r="E542" t="str" cm="1">
        <f t="array" ref="E542">_xll.PBD(C542,"Website","","USD","","")</f>
        <v>#LIMITREACHED</v>
      </c>
      <c r="F542" t="str">
        <f t="shared" si="8"/>
        <v>#LIMITREACHED</v>
      </c>
      <c r="I542" s="12" t="str" cm="1">
        <f t="array" ref="I542">_xll.PBD(C542,"Employees Count","","USD","","")</f>
        <v>#LIMITREACHED</v>
      </c>
      <c r="J542" s="12" t="str" cm="1">
        <f t="array" ref="J542">_xll.PBF(C542,"Business Revenue","TTM","07-Jul-2025","","USD","","")</f>
        <v>#NOTAUTH</v>
      </c>
      <c r="K542" s="12" t="str" cm="1">
        <f t="array" ref="K542">_xll.PBF(C542,"EBITDA","TTM","07-Jul-2025","","USD","","")</f>
        <v>#NOTAUTH</v>
      </c>
      <c r="L542" s="13"/>
    </row>
    <row r="543" spans="2:12" ht="15" customHeight="1" x14ac:dyDescent="0.2">
      <c r="B543" t="str" cm="1">
        <f t="array" ref="B543">_xll.PBD(C543,"Name","","USD","","")</f>
        <v>Mills Locacao Servicos e Logistica</v>
      </c>
      <c r="C543" t="s">
        <v>984</v>
      </c>
      <c r="D543" t="str" cm="1">
        <f t="array" ref="D543">_xll.PBD(C543,"HQ Country","","USD","","")</f>
        <v>Brazil</v>
      </c>
      <c r="E543" t="str" cm="1">
        <f t="array" ref="E543">_xll.PBD(C543,"Website","","USD","","")</f>
        <v>www.mills.com.br</v>
      </c>
      <c r="F543" t="str">
        <f t="shared" si="8"/>
        <v>mills</v>
      </c>
      <c r="I543" s="12" cm="1">
        <f t="array" ref="I543">_xll.PBD(C543,"Employees Count","","USD","","")</f>
        <v>2236</v>
      </c>
      <c r="J543" s="12" cm="1">
        <f t="array" ref="J543">_xll.PBF(C543,"Business Revenue","TTM","07-Jul-2025","","USD","","")</f>
        <v>316325186.50827003</v>
      </c>
      <c r="K543" s="12" cm="1">
        <f t="array" ref="K543">_xll.PBF(C543,"EBITDA","TTM","07-Jul-2025","","USD","","")</f>
        <v>147121871.98616201</v>
      </c>
      <c r="L543" s="13"/>
    </row>
    <row r="544" spans="2:12" ht="15" customHeight="1" x14ac:dyDescent="0.2">
      <c r="B544" t="str" cm="1">
        <f t="array" ref="B544">_xll.PBD(C544,"Name","","USD","","")</f>
        <v>Minasmaquinas</v>
      </c>
      <c r="C544" t="s">
        <v>985</v>
      </c>
      <c r="D544" t="str" cm="1">
        <f t="array" ref="D544">_xll.PBD(C544,"HQ Country","","USD","","")</f>
        <v>Brazil</v>
      </c>
      <c r="E544" t="str" cm="1">
        <f t="array" ref="E544">_xll.PBD(C544,"Website","","USD","","")</f>
        <v>www.minasmaquinas.com.br</v>
      </c>
      <c r="F544" t="str">
        <f t="shared" si="8"/>
        <v>minasmaquinas</v>
      </c>
      <c r="I544" s="12" cm="1">
        <f t="array" ref="I544">_xll.PBD(C544,"Employees Count","","USD","","")</f>
        <v>591</v>
      </c>
      <c r="J544" s="12" cm="1">
        <f t="array" ref="J544">_xll.PBF(C544,"Business Revenue","TTM","07-Jul-2025","","USD","","")</f>
        <v>279946973.94030929</v>
      </c>
      <c r="K544" s="12" cm="1">
        <f t="array" ref="K544">_xll.PBF(C544,"EBITDA","TTM","07-Jul-2025","","USD","","")</f>
        <v>13782644.986962</v>
      </c>
      <c r="L544" s="13"/>
    </row>
    <row r="545" spans="2:12" ht="15" customHeight="1" x14ac:dyDescent="0.2">
      <c r="B545" t="str" cm="1">
        <f t="array" ref="B545">_xll.PBD(C545,"Name","","USD","","")</f>
        <v>#LIMITREACHED</v>
      </c>
      <c r="C545" t="s">
        <v>986</v>
      </c>
      <c r="D545" t="str" cm="1">
        <f t="array" ref="D545">_xll.PBD(C545,"HQ Country","","USD","","")</f>
        <v>#LIMITREACHED</v>
      </c>
      <c r="E545" t="str" cm="1">
        <f t="array" ref="E545">_xll.PBD(C545,"Website","","USD","","")</f>
        <v>#LIMITREACHED</v>
      </c>
      <c r="F545" t="str">
        <f t="shared" si="8"/>
        <v>#LIMITREACHED</v>
      </c>
      <c r="I545" s="12" t="str" cm="1">
        <f t="array" ref="I545">_xll.PBD(C545,"Employees Count","","USD","","")</f>
        <v>#LIMITREACHED</v>
      </c>
      <c r="J545" s="12" t="str" cm="1">
        <f t="array" ref="J545">_xll.PBF(C545,"Business Revenue","TTM","07-Jul-2025","","USD","","")</f>
        <v>#NOTAUTH</v>
      </c>
      <c r="K545" s="12" t="str" cm="1">
        <f t="array" ref="K545">_xll.PBF(C545,"EBITDA","TTM","07-Jul-2025","","USD","","")</f>
        <v>#NOTAUTH</v>
      </c>
      <c r="L545" s="13"/>
    </row>
    <row r="546" spans="2:12" ht="15" customHeight="1" x14ac:dyDescent="0.2">
      <c r="B546" t="str" cm="1">
        <f t="array" ref="B546">_xll.PBD(C546,"Name","","USD","","")</f>
        <v>Minerva Foods</v>
      </c>
      <c r="C546" t="s">
        <v>987</v>
      </c>
      <c r="D546" t="str" cm="1">
        <f t="array" ref="D546">_xll.PBD(C546,"HQ Country","","USD","","")</f>
        <v>Brazil</v>
      </c>
      <c r="E546" t="str" cm="1">
        <f t="array" ref="E546">_xll.PBD(C546,"Website","","USD","","")</f>
        <v>minervafoods.com</v>
      </c>
      <c r="F546" t="str">
        <f t="shared" si="8"/>
        <v>minervafoods</v>
      </c>
      <c r="I546" s="12" cm="1">
        <f t="array" ref="I546">_xll.PBD(C546,"Employees Count","","USD","","")</f>
        <v>22000</v>
      </c>
      <c r="J546" s="12" cm="1">
        <f t="array" ref="J546">_xll.PBF(C546,"Business Revenue","TTM","07-Jul-2025","","USD","","")</f>
        <v>7227692028.8572683</v>
      </c>
      <c r="K546" s="12" cm="1">
        <f t="array" ref="K546">_xll.PBF(C546,"EBITDA","TTM","07-Jul-2025","","USD","","")</f>
        <v>488803796.86554801</v>
      </c>
      <c r="L546" s="13"/>
    </row>
    <row r="547" spans="2:12" ht="15" customHeight="1" x14ac:dyDescent="0.2">
      <c r="B547" t="str" cm="1">
        <f t="array" ref="B547">_xll.PBD(C547,"Name","","USD","","")</f>
        <v>Mitre Realty Empreendimentos E Participacoes</v>
      </c>
      <c r="C547" t="s">
        <v>988</v>
      </c>
      <c r="D547" t="str" cm="1">
        <f t="array" ref="D547">_xll.PBD(C547,"HQ Country","","USD","","")</f>
        <v>Brazil</v>
      </c>
      <c r="E547" t="str" cm="1">
        <f t="array" ref="E547">_xll.PBD(C547,"Website","","USD","","")</f>
        <v>www.mitrerealty.com.br</v>
      </c>
      <c r="F547" t="str">
        <f t="shared" si="8"/>
        <v>mitrerealty</v>
      </c>
      <c r="I547" s="12" cm="1">
        <f t="array" ref="I547">_xll.PBD(C547,"Employees Count","","USD","","")</f>
        <v>592</v>
      </c>
      <c r="J547" s="12" cm="1">
        <f t="array" ref="J547">_xll.PBF(C547,"Business Revenue","TTM","07-Jul-2025","","USD","","")</f>
        <v>224898347.86808801</v>
      </c>
      <c r="K547" s="12" cm="1">
        <f t="array" ref="K547">_xll.PBF(C547,"EBITDA","TTM","07-Jul-2025","","USD","","")</f>
        <v>20833743.168232001</v>
      </c>
      <c r="L547" s="13"/>
    </row>
    <row r="548" spans="2:12" ht="15" customHeight="1" x14ac:dyDescent="0.2">
      <c r="B548" t="str" cm="1">
        <f t="array" ref="B548">_xll.PBD(C548,"Name","","USD","","")</f>
        <v>#LIMITREACHED</v>
      </c>
      <c r="C548" t="s">
        <v>989</v>
      </c>
      <c r="D548" t="str" cm="1">
        <f t="array" ref="D548">_xll.PBD(C548,"HQ Country","","USD","","")</f>
        <v>#LIMITREACHED</v>
      </c>
      <c r="E548" t="str" cm="1">
        <f t="array" ref="E548">_xll.PBD(C548,"Website","","USD","","")</f>
        <v>#LIMITREACHED</v>
      </c>
      <c r="F548" t="str">
        <f t="shared" si="8"/>
        <v>#LIMITREACHED</v>
      </c>
      <c r="I548" s="12" t="str" cm="1">
        <f t="array" ref="I548">_xll.PBD(C548,"Employees Count","","USD","","")</f>
        <v>#LIMITREACHED</v>
      </c>
      <c r="J548" s="12" t="str" cm="1">
        <f t="array" ref="J548">_xll.PBF(C548,"Business Revenue","TTM","07-Jul-2025","","USD","","")</f>
        <v>#NOTAUTH</v>
      </c>
      <c r="K548" s="12" t="str" cm="1">
        <f t="array" ref="K548">_xll.PBF(C548,"EBITDA","TTM","07-Jul-2025","","USD","","")</f>
        <v>#NOTAUTH</v>
      </c>
      <c r="L548" s="13"/>
    </row>
    <row r="549" spans="2:12" ht="15" customHeight="1" x14ac:dyDescent="0.2">
      <c r="B549" t="str" cm="1">
        <f t="array" ref="B549">_xll.PBD(C549,"Name","","USD","","")</f>
        <v>#LIMITREACHED</v>
      </c>
      <c r="C549" t="s">
        <v>990</v>
      </c>
      <c r="D549" t="str" cm="1">
        <f t="array" ref="D549">_xll.PBD(C549,"HQ Country","","USD","","")</f>
        <v>#LIMITREACHED</v>
      </c>
      <c r="E549" t="str" cm="1">
        <f t="array" ref="E549">_xll.PBD(C549,"Website","","USD","","")</f>
        <v>#LIMITREACHED</v>
      </c>
      <c r="F549" t="str">
        <f t="shared" si="8"/>
        <v>#LIMITREACHED</v>
      </c>
      <c r="I549" s="12" t="str" cm="1">
        <f t="array" ref="I549">_xll.PBD(C549,"Employees Count","","USD","","")</f>
        <v>#NOTAUTH</v>
      </c>
      <c r="J549" s="12" t="str" cm="1">
        <f t="array" ref="J549">_xll.PBF(C549,"Business Revenue","TTM","07-Jul-2025","","USD","","")</f>
        <v>#NOTAUTH</v>
      </c>
      <c r="K549" s="12" t="str" cm="1">
        <f t="array" ref="K549">_xll.PBF(C549,"EBITDA","TTM","07-Jul-2025","","USD","","")</f>
        <v>#NOTAUTH</v>
      </c>
      <c r="L549" s="13"/>
    </row>
    <row r="550" spans="2:12" ht="15" customHeight="1" x14ac:dyDescent="0.2">
      <c r="B550" t="str" cm="1">
        <f t="array" ref="B550">_xll.PBD(C550,"Name","","USD","","")</f>
        <v>#LIMITREACHED</v>
      </c>
      <c r="C550" t="s">
        <v>991</v>
      </c>
      <c r="D550" t="str" cm="1">
        <f t="array" ref="D550">_xll.PBD(C550,"HQ Country","","USD","","")</f>
        <v>#LIMITREACHED</v>
      </c>
      <c r="E550" t="str" cm="1">
        <f t="array" ref="E550">_xll.PBD(C550,"Website","","USD","","")</f>
        <v>#LIMITREACHED</v>
      </c>
      <c r="F550" t="str">
        <f t="shared" si="8"/>
        <v>#LIMITREACHED</v>
      </c>
      <c r="I550" s="12" t="str" cm="1">
        <f t="array" ref="I550">_xll.PBD(C550,"Employees Count","","USD","","")</f>
        <v>#LIMITREACHED</v>
      </c>
      <c r="J550" s="12" t="str" cm="1">
        <f t="array" ref="J550">_xll.PBF(C550,"Business Revenue","TTM","07-Jul-2025","","USD","","")</f>
        <v>#NOTAUTH</v>
      </c>
      <c r="K550" s="12" t="str" cm="1">
        <f t="array" ref="K550">_xll.PBF(C550,"EBITDA","TTM","07-Jul-2025","","USD","","")</f>
        <v>#NOTAUTH</v>
      </c>
      <c r="L550" s="13"/>
    </row>
    <row r="551" spans="2:12" ht="15" customHeight="1" x14ac:dyDescent="0.2">
      <c r="B551" t="str" cm="1">
        <f t="array" ref="B551">_xll.PBD(C551,"Name","","USD","","")</f>
        <v>Motiva Infraestrutura de Mobilidade</v>
      </c>
      <c r="C551" t="s">
        <v>992</v>
      </c>
      <c r="D551" t="str" cm="1">
        <f t="array" ref="D551">_xll.PBD(C551,"HQ Country","","USD","","")</f>
        <v>Brazil</v>
      </c>
      <c r="E551" t="str" cm="1">
        <f t="array" ref="E551">_xll.PBD(C551,"Website","","USD","","")</f>
        <v>www.motiva.com.br</v>
      </c>
      <c r="F551" t="str">
        <f t="shared" si="8"/>
        <v>motiva</v>
      </c>
      <c r="I551" s="12" cm="1">
        <f t="array" ref="I551">_xll.PBD(C551,"Employees Count","","USD","","")</f>
        <v>17000</v>
      </c>
      <c r="J551" s="12" cm="1">
        <f t="array" ref="J551">_xll.PBF(C551,"Business Revenue","TTM","07-Jul-2025","","USD","","")</f>
        <v>4051326691.3956814</v>
      </c>
      <c r="K551" s="12" cm="1">
        <f t="array" ref="K551">_xll.PBF(C551,"EBITDA","TTM","07-Jul-2025","","USD","","")</f>
        <v>1178295958.4455471</v>
      </c>
      <c r="L551" s="13"/>
    </row>
    <row r="552" spans="2:12" ht="15" customHeight="1" x14ac:dyDescent="0.2">
      <c r="B552" t="str" cm="1">
        <f t="array" ref="B552">_xll.PBD(C552,"Name","","USD","","")</f>
        <v>#LIMITREACHED</v>
      </c>
      <c r="C552" t="s">
        <v>993</v>
      </c>
      <c r="D552" t="str" cm="1">
        <f t="array" ref="D552">_xll.PBD(C552,"HQ Country","","USD","","")</f>
        <v>#LIMITREACHED</v>
      </c>
      <c r="E552" t="str" cm="1">
        <f t="array" ref="E552">_xll.PBD(C552,"Website","","USD","","")</f>
        <v>#LIMITREACHED</v>
      </c>
      <c r="F552" t="str">
        <f t="shared" si="8"/>
        <v>#LIMITREACHED</v>
      </c>
      <c r="I552" s="12" t="str" cm="1">
        <f t="array" ref="I552">_xll.PBD(C552,"Employees Count","","USD","","")</f>
        <v>#LIMITREACHED</v>
      </c>
      <c r="J552" s="12" t="str" cm="1">
        <f t="array" ref="J552">_xll.PBF(C552,"Business Revenue","TTM","07-Jul-2025","","USD","","")</f>
        <v>#NOTAUTH</v>
      </c>
      <c r="K552" s="12" t="str" cm="1">
        <f t="array" ref="K552">_xll.PBF(C552,"EBITDA","TTM","07-Jul-2025","","USD","","")</f>
        <v>#NOTAUTH</v>
      </c>
      <c r="L552" s="13"/>
    </row>
    <row r="553" spans="2:12" ht="15" customHeight="1" x14ac:dyDescent="0.2">
      <c r="B553" t="str" cm="1">
        <f t="array" ref="B553">_xll.PBD(C553,"Name","","USD","","")</f>
        <v>Moura Dubeux Engenharia</v>
      </c>
      <c r="C553" t="s">
        <v>994</v>
      </c>
      <c r="D553" t="str" cm="1">
        <f t="array" ref="D553">_xll.PBD(C553,"HQ Country","","USD","","")</f>
        <v>Brazil</v>
      </c>
      <c r="E553" t="str" cm="1">
        <f t="array" ref="E553">_xll.PBD(C553,"Website","","USD","","")</f>
        <v>www.mouradubeux.com.br</v>
      </c>
      <c r="F553" t="str">
        <f t="shared" si="8"/>
        <v>mouradubeux</v>
      </c>
      <c r="I553" s="12" cm="1">
        <f t="array" ref="I553">_xll.PBD(C553,"Employees Count","","USD","","")</f>
        <v>1268</v>
      </c>
      <c r="J553" s="12" cm="1">
        <f t="array" ref="J553">_xll.PBF(C553,"Business Revenue","TTM","07-Jul-2025","","USD","","")</f>
        <v>341128383.85406202</v>
      </c>
      <c r="K553" s="12" cm="1">
        <f t="array" ref="K553">_xll.PBF(C553,"EBITDA","TTM","07-Jul-2025","","USD","","")</f>
        <v>55218745.010119997</v>
      </c>
      <c r="L553" s="13"/>
    </row>
    <row r="554" spans="2:12" ht="15" customHeight="1" x14ac:dyDescent="0.2">
      <c r="B554" t="str" cm="1">
        <f t="array" ref="B554">_xll.PBD(C554,"Name","","USD","","")</f>
        <v>Movida Participacoes</v>
      </c>
      <c r="C554" t="s">
        <v>995</v>
      </c>
      <c r="D554" t="str" cm="1">
        <f t="array" ref="D554">_xll.PBD(C554,"HQ Country","","USD","","")</f>
        <v>Brazil</v>
      </c>
      <c r="E554" t="str" cm="1">
        <f t="array" ref="E554">_xll.PBD(C554,"Website","","USD","","")</f>
        <v>www.ri.movida.com.br</v>
      </c>
      <c r="F554" t="s">
        <v>1875</v>
      </c>
      <c r="I554" s="12" cm="1">
        <f t="array" ref="I554">_xll.PBD(C554,"Employees Count","","USD","","")</f>
        <v>6831</v>
      </c>
      <c r="J554" s="12" cm="1">
        <f t="array" ref="J554">_xll.PBF(C554,"Business Revenue","TTM","07-Jul-2025","","USD","","")</f>
        <v>2584172081.1405182</v>
      </c>
      <c r="K554" s="12" cm="1">
        <f t="array" ref="K554">_xll.PBF(C554,"EBITDA","TTM","07-Jul-2025","","USD","","")</f>
        <v>855382066.43829501</v>
      </c>
      <c r="L554" s="13"/>
    </row>
    <row r="555" spans="2:12" ht="15" customHeight="1" x14ac:dyDescent="0.2">
      <c r="B555" t="str" cm="1">
        <f t="array" ref="B555">_xll.PBD(C555,"Name","","USD","","")</f>
        <v>#LIMITREACHED</v>
      </c>
      <c r="C555" t="s">
        <v>996</v>
      </c>
      <c r="D555" t="str" cm="1">
        <f t="array" ref="D555">_xll.PBD(C555,"HQ Country","","USD","","")</f>
        <v>#LIMITREACHED</v>
      </c>
      <c r="E555" t="str" cm="1">
        <f t="array" ref="E555">_xll.PBD(C555,"Website","","USD","","")</f>
        <v>#LIMITREACHED</v>
      </c>
      <c r="F555" t="str">
        <f t="shared" si="8"/>
        <v>#LIMITREACHED</v>
      </c>
      <c r="I555" s="12" t="str" cm="1">
        <f t="array" ref="I555">_xll.PBD(C555,"Employees Count","","USD","","")</f>
        <v>#LIMITREACHED</v>
      </c>
      <c r="J555" s="12" t="str" cm="1">
        <f t="array" ref="J555">_xll.PBF(C555,"Business Revenue","TTM","07-Jul-2025","","USD","","")</f>
        <v>#NOTAUTH</v>
      </c>
      <c r="K555" s="12" t="str" cm="1">
        <f t="array" ref="K555">_xll.PBF(C555,"EBITDA","TTM","07-Jul-2025","","USD","","")</f>
        <v>#NOTAUTH</v>
      </c>
      <c r="L555" s="13"/>
    </row>
    <row r="556" spans="2:12" ht="15" customHeight="1" x14ac:dyDescent="0.2">
      <c r="B556" t="str" cm="1">
        <f t="array" ref="B556">_xll.PBD(C556,"Name","","USD","","")</f>
        <v>MRS Logistica</v>
      </c>
      <c r="C556" t="s">
        <v>997</v>
      </c>
      <c r="D556" t="str" cm="1">
        <f t="array" ref="D556">_xll.PBD(C556,"HQ Country","","USD","","")</f>
        <v>Brazil</v>
      </c>
      <c r="E556" t="str" cm="1">
        <f t="array" ref="E556">_xll.PBD(C556,"Website","","USD","","")</f>
        <v>www.mrs.com.br</v>
      </c>
      <c r="F556" t="str">
        <f t="shared" si="8"/>
        <v>mrs</v>
      </c>
      <c r="I556" s="12" cm="1">
        <f t="array" ref="I556">_xll.PBD(C556,"Employees Count","","USD","","")</f>
        <v>6391</v>
      </c>
      <c r="J556" s="12" cm="1">
        <f t="array" ref="J556">_xll.PBF(C556,"Business Revenue","TTM","07-Jul-2025","","USD","","")</f>
        <v>1337712033.596796</v>
      </c>
      <c r="K556" s="12" cm="1">
        <f t="array" ref="K556">_xll.PBF(C556,"EBITDA","TTM","07-Jul-2025","","USD","","")</f>
        <v>616419225.07513797</v>
      </c>
      <c r="L556" s="13"/>
    </row>
    <row r="557" spans="2:12" ht="15" customHeight="1" x14ac:dyDescent="0.2">
      <c r="B557" t="str" cm="1">
        <f t="array" ref="B557">_xll.PBD(C557,"Name","","USD","","")</f>
        <v>MRV</v>
      </c>
      <c r="C557" t="s">
        <v>998</v>
      </c>
      <c r="D557" t="str" cm="1">
        <f t="array" ref="D557">_xll.PBD(C557,"HQ Country","","USD","","")</f>
        <v>Brazil</v>
      </c>
      <c r="E557" t="str" cm="1">
        <f t="array" ref="E557">_xll.PBD(C557,"Website","","USD","","")</f>
        <v>www.mrv.com.br</v>
      </c>
      <c r="F557" t="str">
        <f t="shared" si="8"/>
        <v>mrv</v>
      </c>
      <c r="I557" s="12" cm="1">
        <f t="array" ref="I557">_xll.PBD(C557,"Employees Count","","USD","","")</f>
        <v>114</v>
      </c>
      <c r="J557" s="12" cm="1">
        <f t="array" ref="J557">_xll.PBF(C557,"Business Revenue","TTM","07-Jul-2025","","USD","","")</f>
        <v>1807002796.9116611</v>
      </c>
      <c r="K557" s="12" cm="1">
        <f t="array" ref="K557">_xll.PBF(C557,"EBITDA","TTM","07-Jul-2025","","USD","","")</f>
        <v>44396911.103834003</v>
      </c>
      <c r="L557" s="13"/>
    </row>
    <row r="558" spans="2:12" ht="15" customHeight="1" x14ac:dyDescent="0.2">
      <c r="B558" t="str" cm="1">
        <f t="array" ref="B558">_xll.PBD(C558,"Name","","USD","","")</f>
        <v>#LIMITREACHED</v>
      </c>
      <c r="C558" t="s">
        <v>999</v>
      </c>
      <c r="D558" t="str" cm="1">
        <f t="array" ref="D558">_xll.PBD(C558,"HQ Country","","USD","","")</f>
        <v>#LIMITREACHED</v>
      </c>
      <c r="E558" t="str" cm="1">
        <f t="array" ref="E558">_xll.PBD(C558,"Website","","USD","","")</f>
        <v>#LIMITREACHED</v>
      </c>
      <c r="F558" t="str">
        <f t="shared" si="8"/>
        <v>#LIMITREACHED</v>
      </c>
      <c r="I558" s="12" t="str" cm="1">
        <f t="array" ref="I558">_xll.PBD(C558,"Employees Count","","USD","","")</f>
        <v>#NOTAUTH</v>
      </c>
      <c r="J558" s="12" t="str" cm="1">
        <f t="array" ref="J558">_xll.PBF(C558,"Business Revenue","TTM","07-Jul-2025","","USD","","")</f>
        <v>#NOTAUTH</v>
      </c>
      <c r="K558" s="12" t="str" cm="1">
        <f t="array" ref="K558">_xll.PBF(C558,"EBITDA","TTM","07-Jul-2025","","USD","","")</f>
        <v>#NOTAUTH</v>
      </c>
      <c r="L558" s="13"/>
    </row>
    <row r="559" spans="2:12" ht="15" customHeight="1" x14ac:dyDescent="0.2">
      <c r="B559" t="str" cm="1">
        <f t="array" ref="B559">_xll.PBD(C559,"Name","","USD","","")</f>
        <v>#LIMITREACHED</v>
      </c>
      <c r="C559" t="s">
        <v>1000</v>
      </c>
      <c r="D559" t="str" cm="1">
        <f t="array" ref="D559">_xll.PBD(C559,"HQ Country","","USD","","")</f>
        <v>#LIMITREACHED</v>
      </c>
      <c r="E559" t="str" cm="1">
        <f t="array" ref="E559">_xll.PBD(C559,"Website","","USD","","")</f>
        <v>#LIMITREACHED</v>
      </c>
      <c r="F559" t="str">
        <f t="shared" si="8"/>
        <v>#LIMITREACHED</v>
      </c>
      <c r="I559" s="12" t="str" cm="1">
        <f t="array" ref="I559">_xll.PBD(C559,"Employees Count","","USD","","")</f>
        <v>#NOTAUTH</v>
      </c>
      <c r="J559" s="12" t="str" cm="1">
        <f t="array" ref="J559">_xll.PBF(C559,"Business Revenue","TTM","07-Jul-2025","","USD","","")</f>
        <v>#NOTAUTH</v>
      </c>
      <c r="K559" s="12" t="str" cm="1">
        <f t="array" ref="K559">_xll.PBF(C559,"EBITDA","TTM","07-Jul-2025","","USD","","")</f>
        <v>#NOTAUTH</v>
      </c>
      <c r="L559" s="13"/>
    </row>
    <row r="560" spans="2:12" ht="15" customHeight="1" x14ac:dyDescent="0.2">
      <c r="B560" t="str" cm="1">
        <f t="array" ref="B560">_xll.PBD(C560,"Name","","USD","","")</f>
        <v>Multilaser Industrial</v>
      </c>
      <c r="C560" t="s">
        <v>1001</v>
      </c>
      <c r="D560" t="str" cm="1">
        <f t="array" ref="D560">_xll.PBD(C560,"HQ Country","","USD","","")</f>
        <v>Brazil</v>
      </c>
      <c r="E560" t="str" cm="1">
        <f t="array" ref="E560">_xll.PBD(C560,"Website","","USD","","")</f>
        <v>www.multilaser.com.br</v>
      </c>
      <c r="F560" t="str">
        <f t="shared" si="8"/>
        <v>multilaser</v>
      </c>
      <c r="I560" s="12" cm="1">
        <f t="array" ref="I560">_xll.PBD(C560,"Employees Count","","USD","","")</f>
        <v>5000</v>
      </c>
      <c r="J560" s="12" cm="1">
        <f t="array" ref="J560">_xll.PBF(C560,"Business Revenue","TTM","07-Jul-2025","","USD","","")</f>
        <v>816467669.29281008</v>
      </c>
      <c r="K560" s="12" cm="1">
        <f t="array" ref="K560">_xll.PBF(C560,"EBITDA","TTM","07-Jul-2025","","USD","","")</f>
        <v>-2314969.8349939995</v>
      </c>
      <c r="L560" s="13"/>
    </row>
    <row r="561" spans="2:12" ht="15" customHeight="1" x14ac:dyDescent="0.2">
      <c r="B561" t="str" cm="1">
        <f t="array" ref="B561">_xll.PBD(C561,"Name","","USD","","")</f>
        <v>#LIMITREACHED</v>
      </c>
      <c r="C561" t="s">
        <v>1002</v>
      </c>
      <c r="D561" t="str" cm="1">
        <f t="array" ref="D561">_xll.PBD(C561,"HQ Country","","USD","","")</f>
        <v>#LIMITREACHED</v>
      </c>
      <c r="E561" t="str" cm="1">
        <f t="array" ref="E561">_xll.PBD(C561,"Website","","USD","","")</f>
        <v>#LIMITREACHED</v>
      </c>
      <c r="F561" t="str">
        <f t="shared" si="8"/>
        <v>#LIMITREACHED</v>
      </c>
      <c r="I561" s="12" t="str" cm="1">
        <f t="array" ref="I561">_xll.PBD(C561,"Employees Count","","USD","","")</f>
        <v>#NOTAUTH</v>
      </c>
      <c r="J561" s="12" t="str" cm="1">
        <f t="array" ref="J561">_xll.PBF(C561,"Business Revenue","TTM","07-Jul-2025","","USD","","")</f>
        <v>#LIMITREACHED</v>
      </c>
      <c r="K561" s="12" t="str" cm="1">
        <f t="array" ref="K561">_xll.PBF(C561,"EBITDA","TTM","07-Jul-2025","","USD","","")</f>
        <v>#NOTAUTH</v>
      </c>
      <c r="L561" s="13"/>
    </row>
    <row r="562" spans="2:12" ht="15" customHeight="1" x14ac:dyDescent="0.2">
      <c r="B562" t="str" cm="1">
        <f t="array" ref="B562">_xll.PBD(C562,"Name","","USD","","")</f>
        <v>Multiplan Empreendimentos Imobiliários</v>
      </c>
      <c r="C562" t="s">
        <v>1003</v>
      </c>
      <c r="D562" t="str" cm="1">
        <f t="array" ref="D562">_xll.PBD(C562,"HQ Country","","USD","","")</f>
        <v>Brazil</v>
      </c>
      <c r="E562" t="str" cm="1">
        <f t="array" ref="E562">_xll.PBD(C562,"Website","","USD","","")</f>
        <v>ri.multiplan.com.br</v>
      </c>
      <c r="F562" t="s">
        <v>1876</v>
      </c>
      <c r="I562" s="12" cm="1">
        <f t="array" ref="I562">_xll.PBD(C562,"Employees Count","","USD","","")</f>
        <v>481</v>
      </c>
      <c r="J562" s="12" cm="1">
        <f t="array" ref="J562">_xll.PBF(C562,"Business Revenue","TTM","07-Jul-2025","","USD","","")</f>
        <v>485590836.73142803</v>
      </c>
      <c r="K562" s="12" cm="1">
        <f t="array" ref="K562">_xll.PBF(C562,"EBITDA","TTM","07-Jul-2025","","USD","","")</f>
        <v>354101155.65057898</v>
      </c>
      <c r="L562" s="13"/>
    </row>
    <row r="563" spans="2:12" ht="15" customHeight="1" x14ac:dyDescent="0.2">
      <c r="B563" t="str" cm="1">
        <f t="array" ref="B563">_xll.PBD(C563,"Name","","USD","","")</f>
        <v>#LIMITREACHED</v>
      </c>
      <c r="C563" t="s">
        <v>1004</v>
      </c>
      <c r="D563" t="str" cm="1">
        <f t="array" ref="D563">_xll.PBD(C563,"HQ Country","","USD","","")</f>
        <v>#LIMITREACHED</v>
      </c>
      <c r="E563" t="str" cm="1">
        <f t="array" ref="E563">_xll.PBD(C563,"Website","","USD","","")</f>
        <v>#LIMITREACHED</v>
      </c>
      <c r="F563" t="str">
        <f t="shared" si="8"/>
        <v>#LIMITREACHED</v>
      </c>
      <c r="I563" s="12" t="str" cm="1">
        <f t="array" ref="I563">_xll.PBD(C563,"Employees Count","","USD","","")</f>
        <v>#LIMITREACHED</v>
      </c>
      <c r="J563" s="12" t="str" cm="1">
        <f t="array" ref="J563">_xll.PBF(C563,"Business Revenue","TTM","07-Jul-2025","","USD","","")</f>
        <v>#NOTAUTH</v>
      </c>
      <c r="K563" s="12" t="str" cm="1">
        <f t="array" ref="K563">_xll.PBF(C563,"EBITDA","TTM","07-Jul-2025","","USD","","")</f>
        <v>#NOTAUTH</v>
      </c>
      <c r="L563" s="13"/>
    </row>
    <row r="564" spans="2:12" ht="15" customHeight="1" x14ac:dyDescent="0.2">
      <c r="B564" t="str" cm="1">
        <f t="array" ref="B564">_xll.PBD(C564,"Name","","USD","","")</f>
        <v>#LIMITREACHED</v>
      </c>
      <c r="C564" t="s">
        <v>1005</v>
      </c>
      <c r="D564" t="str" cm="1">
        <f t="array" ref="D564">_xll.PBD(C564,"HQ Country","","USD","","")</f>
        <v>#LIMITREACHED</v>
      </c>
      <c r="E564" t="str" cm="1">
        <f t="array" ref="E564">_xll.PBD(C564,"Website","","USD","","")</f>
        <v>#NOTAUTH</v>
      </c>
      <c r="F564" t="str">
        <f t="shared" si="8"/>
        <v>#NOTAUTH</v>
      </c>
      <c r="I564" s="12" t="str" cm="1">
        <f t="array" ref="I564">_xll.PBD(C564,"Employees Count","","USD","","")</f>
        <v>#LIMITREACHED</v>
      </c>
      <c r="J564" s="12" t="str" cm="1">
        <f t="array" ref="J564">_xll.PBF(C564,"Business Revenue","TTM","07-Jul-2025","","USD","","")</f>
        <v>#NOTAUTH</v>
      </c>
      <c r="K564" s="12" t="str" cm="1">
        <f t="array" ref="K564">_xll.PBF(C564,"EBITDA","TTM","07-Jul-2025","","USD","","")</f>
        <v>#NOTAUTH</v>
      </c>
      <c r="L564" s="13"/>
    </row>
    <row r="565" spans="2:12" ht="15" customHeight="1" x14ac:dyDescent="0.2">
      <c r="B565" t="str" cm="1">
        <f t="array" ref="B565">_xll.PBD(C565,"Name","","USD","","")</f>
        <v>Natura &amp; Co Holding</v>
      </c>
      <c r="C565" t="s">
        <v>1006</v>
      </c>
      <c r="D565" t="str" cm="1">
        <f t="array" ref="D565">_xll.PBD(C565,"HQ Country","","USD","","")</f>
        <v>Brazil</v>
      </c>
      <c r="E565" t="str" cm="1">
        <f t="array" ref="E565">_xll.PBD(C565,"Website","","USD","","")</f>
        <v>www.naturaeco.com</v>
      </c>
      <c r="F565" t="str">
        <f t="shared" si="8"/>
        <v>naturaeco</v>
      </c>
      <c r="I565" s="12" t="str" cm="1">
        <f t="array" ref="I565">_xll.PBD(C565,"Employees Count","","USD","","")</f>
        <v>#NOTAUTH</v>
      </c>
      <c r="J565" s="12" cm="1">
        <f t="array" ref="J565">_xll.PBF(C565,"Business Revenue","TTM","07-Jul-2025","","USD","","")</f>
        <v>5522584593.6979609</v>
      </c>
      <c r="K565" s="12" cm="1">
        <f t="array" ref="K565">_xll.PBF(C565,"EBITDA","TTM","07-Jul-2025","","USD","","")</f>
        <v>322549495.30911398</v>
      </c>
      <c r="L565" s="13"/>
    </row>
    <row r="566" spans="2:12" ht="15" customHeight="1" x14ac:dyDescent="0.2">
      <c r="B566" t="str" cm="1">
        <f t="array" ref="B566">_xll.PBD(C566,"Name","","USD","","")</f>
        <v>#LIMITREACHED</v>
      </c>
      <c r="C566" t="s">
        <v>1007</v>
      </c>
      <c r="D566" t="str" cm="1">
        <f t="array" ref="D566">_xll.PBD(C566,"HQ Country","","USD","","")</f>
        <v>#LIMITREACHED</v>
      </c>
      <c r="E566" t="str" cm="1">
        <f t="array" ref="E566">_xll.PBD(C566,"Website","","USD","","")</f>
        <v>#LIMITREACHED</v>
      </c>
      <c r="F566" t="str">
        <f t="shared" si="8"/>
        <v>#LIMITREACHED</v>
      </c>
      <c r="I566" s="12" t="str" cm="1">
        <f t="array" ref="I566">_xll.PBD(C566,"Employees Count","","USD","","")</f>
        <v>#LIMITREACHED</v>
      </c>
      <c r="J566" s="12" t="str" cm="1">
        <f t="array" ref="J566">_xll.PBF(C566,"Business Revenue","TTM","07-Jul-2025","","USD","","")</f>
        <v>#NOTAUTH</v>
      </c>
      <c r="K566" s="12" t="str" cm="1">
        <f t="array" ref="K566">_xll.PBF(C566,"EBITDA","TTM","07-Jul-2025","","USD","","")</f>
        <v>#NOTAUTH</v>
      </c>
      <c r="L566" s="13"/>
    </row>
    <row r="567" spans="2:12" ht="15" customHeight="1" x14ac:dyDescent="0.2">
      <c r="B567" t="str" cm="1">
        <f t="array" ref="B567">_xll.PBD(C567,"Name","","USD","","")</f>
        <v>#LIMITREACHED</v>
      </c>
      <c r="C567" t="s">
        <v>1008</v>
      </c>
      <c r="D567" t="str" cm="1">
        <f t="array" ref="D567">_xll.PBD(C567,"HQ Country","","USD","","")</f>
        <v>#LIMITREACHED</v>
      </c>
      <c r="E567" t="str" cm="1">
        <f t="array" ref="E567">_xll.PBD(C567,"Website","","USD","","")</f>
        <v>#LIMITREACHED</v>
      </c>
      <c r="F567" t="str">
        <f t="shared" si="8"/>
        <v>#LIMITREACHED</v>
      </c>
      <c r="I567" s="12" t="str" cm="1">
        <f t="array" ref="I567">_xll.PBD(C567,"Employees Count","","USD","","")</f>
        <v>#LIMITREACHED</v>
      </c>
      <c r="J567" s="12" t="str" cm="1">
        <f t="array" ref="J567">_xll.PBF(C567,"Business Revenue","TTM","07-Jul-2025","","USD","","")</f>
        <v>#NOTAUTH</v>
      </c>
      <c r="K567" s="12" t="str" cm="1">
        <f t="array" ref="K567">_xll.PBF(C567,"EBITDA","TTM","07-Jul-2025","","USD","","")</f>
        <v>#LIMITREACHED</v>
      </c>
      <c r="L567" s="13"/>
    </row>
    <row r="568" spans="2:12" ht="15" customHeight="1" x14ac:dyDescent="0.2">
      <c r="B568" t="str" cm="1">
        <f t="array" ref="B568">_xll.PBD(C568,"Name","","USD","","")</f>
        <v>Neoenergia</v>
      </c>
      <c r="C568" t="s">
        <v>1009</v>
      </c>
      <c r="D568" t="str" cm="1">
        <f t="array" ref="D568">_xll.PBD(C568,"HQ Country","","USD","","")</f>
        <v>Brazil</v>
      </c>
      <c r="E568" t="str" cm="1">
        <f t="array" ref="E568">_xll.PBD(C568,"Website","","USD","","")</f>
        <v>www.neoenergia.com</v>
      </c>
      <c r="F568" t="str">
        <f t="shared" si="8"/>
        <v>neoenergia</v>
      </c>
      <c r="I568" s="12" cm="1">
        <f t="array" ref="I568">_xll.PBD(C568,"Employees Count","","USD","","")</f>
        <v>15058</v>
      </c>
      <c r="J568" s="12" cm="1">
        <f t="array" ref="J568">_xll.PBF(C568,"Business Revenue","TTM","07-Jul-2025","","USD","","")</f>
        <v>14752545112.496</v>
      </c>
      <c r="K568" s="12" cm="1">
        <f t="array" ref="K568">_xll.PBF(C568,"EBITDA","TTM","07-Jul-2025","","USD","","")</f>
        <v>2119770039.7060001</v>
      </c>
      <c r="L568" s="13"/>
    </row>
    <row r="569" spans="2:12" ht="15" customHeight="1" x14ac:dyDescent="0.2">
      <c r="B569" t="str" cm="1">
        <f t="array" ref="B569">_xll.PBD(C569,"Name","","USD","","")</f>
        <v>#LIMITREACHED</v>
      </c>
      <c r="C569" t="s">
        <v>1010</v>
      </c>
      <c r="D569" t="str" cm="1">
        <f t="array" ref="D569">_xll.PBD(C569,"HQ Country","","USD","","")</f>
        <v>#LIMITREACHED</v>
      </c>
      <c r="E569" t="str" cm="1">
        <f t="array" ref="E569">_xll.PBD(C569,"Website","","USD","","")</f>
        <v>#LIMITREACHED</v>
      </c>
      <c r="F569" t="str">
        <f t="shared" si="8"/>
        <v>#LIMITREACHED</v>
      </c>
      <c r="I569" s="12" t="str" cm="1">
        <f t="array" ref="I569">_xll.PBD(C569,"Employees Count","","USD","","")</f>
        <v>#LIMITREACHED</v>
      </c>
      <c r="J569" s="12" t="str" cm="1">
        <f t="array" ref="J569">_xll.PBF(C569,"Business Revenue","TTM","07-Jul-2025","","USD","","")</f>
        <v>#NOTAUTH</v>
      </c>
      <c r="K569" s="12" t="str" cm="1">
        <f t="array" ref="K569">_xll.PBF(C569,"EBITDA","TTM","07-Jul-2025","","USD","","")</f>
        <v>#NOTAUTH</v>
      </c>
      <c r="L569" s="13"/>
    </row>
    <row r="570" spans="2:12" ht="15" customHeight="1" x14ac:dyDescent="0.2">
      <c r="B570" t="str" cm="1">
        <f t="array" ref="B570">_xll.PBD(C570,"Name","","USD","","")</f>
        <v>#LIMITREACHED</v>
      </c>
      <c r="C570" t="s">
        <v>1011</v>
      </c>
      <c r="D570" t="str" cm="1">
        <f t="array" ref="D570">_xll.PBD(C570,"HQ Country","","USD","","")</f>
        <v>#LIMITREACHED</v>
      </c>
      <c r="E570" t="str" cm="1">
        <f t="array" ref="E570">_xll.PBD(C570,"Website","","USD","","")</f>
        <v>#LIMITREACHED</v>
      </c>
      <c r="F570" t="str">
        <f t="shared" si="8"/>
        <v>#LIMITREACHED</v>
      </c>
      <c r="I570" s="12" t="str" cm="1">
        <f t="array" ref="I570">_xll.PBD(C570,"Employees Count","","USD","","")</f>
        <v>#NOTAUTH</v>
      </c>
      <c r="J570" s="12" t="str" cm="1">
        <f t="array" ref="J570">_xll.PBF(C570,"Business Revenue","TTM","07-Jul-2025","","USD","","")</f>
        <v>#NOTAUTH</v>
      </c>
      <c r="K570" s="12" t="str" cm="1">
        <f t="array" ref="K570">_xll.PBF(C570,"EBITDA","TTM","07-Jul-2025","","USD","","")</f>
        <v>#NOTAUTH</v>
      </c>
      <c r="L570" s="13"/>
    </row>
    <row r="571" spans="2:12" ht="15" customHeight="1" x14ac:dyDescent="0.2">
      <c r="B571" t="str" cm="1">
        <f t="array" ref="B571">_xll.PBD(C571,"Name","","USD","","")</f>
        <v>#LIMITREACHED</v>
      </c>
      <c r="C571" t="s">
        <v>1012</v>
      </c>
      <c r="D571" t="str" cm="1">
        <f t="array" ref="D571">_xll.PBD(C571,"HQ Country","","USD","","")</f>
        <v>#LIMITREACHED</v>
      </c>
      <c r="E571" t="str" cm="1">
        <f t="array" ref="E571">_xll.PBD(C571,"Website","","USD","","")</f>
        <v>#NOTAUTH</v>
      </c>
      <c r="F571" t="str">
        <f t="shared" si="8"/>
        <v>#NOTAUTH</v>
      </c>
      <c r="I571" s="12" t="str" cm="1">
        <f t="array" ref="I571">_xll.PBD(C571,"Employees Count","","USD","","")</f>
        <v>#NOTAUTH</v>
      </c>
      <c r="J571" s="12" t="str" cm="1">
        <f t="array" ref="J571">_xll.PBF(C571,"Business Revenue","TTM","07-Jul-2025","","USD","","")</f>
        <v>#NOTAUTH</v>
      </c>
      <c r="K571" s="12" t="str" cm="1">
        <f t="array" ref="K571">_xll.PBF(C571,"EBITDA","TTM","07-Jul-2025","","USD","","")</f>
        <v>#NOTAUTH</v>
      </c>
      <c r="L571" s="13"/>
    </row>
    <row r="572" spans="2:12" ht="15" customHeight="1" x14ac:dyDescent="0.2">
      <c r="B572" t="str" cm="1">
        <f t="array" ref="B572">_xll.PBD(C572,"Name","","USD","","")</f>
        <v>#LIMITREACHED</v>
      </c>
      <c r="C572" t="s">
        <v>1013</v>
      </c>
      <c r="D572" t="str" cm="1">
        <f t="array" ref="D572">_xll.PBD(C572,"HQ Country","","USD","","")</f>
        <v>#LIMITREACHED</v>
      </c>
      <c r="E572" t="str" cm="1">
        <f t="array" ref="E572">_xll.PBD(C572,"Website","","USD","","")</f>
        <v>#LIMITREACHED</v>
      </c>
      <c r="F572" t="str">
        <f t="shared" si="8"/>
        <v>#LIMITREACHED</v>
      </c>
      <c r="I572" s="12" t="str" cm="1">
        <f t="array" ref="I572">_xll.PBD(C572,"Employees Count","","USD","","")</f>
        <v>#LIMITREACHED</v>
      </c>
      <c r="J572" s="12" t="str" cm="1">
        <f t="array" ref="J572">_xll.PBF(C572,"Business Revenue","TTM","07-Jul-2025","","USD","","")</f>
        <v>#NOTAUTH</v>
      </c>
      <c r="K572" s="12" t="str" cm="1">
        <f t="array" ref="K572">_xll.PBF(C572,"EBITDA","TTM","07-Jul-2025","","USD","","")</f>
        <v>#NOTAUTH</v>
      </c>
      <c r="L572" s="13"/>
    </row>
    <row r="573" spans="2:12" ht="15" customHeight="1" x14ac:dyDescent="0.2">
      <c r="B573" t="str" cm="1">
        <f t="array" ref="B573">_xll.PBD(C573,"Name","","USD","","")</f>
        <v>#LIMITREACHED</v>
      </c>
      <c r="C573" t="s">
        <v>1014</v>
      </c>
      <c r="D573" t="str" cm="1">
        <f t="array" ref="D573">_xll.PBD(C573,"HQ Country","","USD","","")</f>
        <v>#LIMITREACHED</v>
      </c>
      <c r="E573" t="str" cm="1">
        <f t="array" ref="E573">_xll.PBD(C573,"Website","","USD","","")</f>
        <v>#LIMITREACHED</v>
      </c>
      <c r="F573" t="str">
        <f t="shared" si="8"/>
        <v>#LIMITREACHED</v>
      </c>
      <c r="I573" s="12" t="str" cm="1">
        <f t="array" ref="I573">_xll.PBD(C573,"Employees Count","","USD","","")</f>
        <v>#LIMITREACHED</v>
      </c>
      <c r="J573" s="12" t="str" cm="1">
        <f t="array" ref="J573">_xll.PBF(C573,"Business Revenue","TTM","07-Jul-2025","","USD","","")</f>
        <v>#NOTAUTH</v>
      </c>
      <c r="K573" s="12" t="str" cm="1">
        <f t="array" ref="K573">_xll.PBF(C573,"EBITDA","TTM","07-Jul-2025","","USD","","")</f>
        <v>#NOTAUTH</v>
      </c>
      <c r="L573" s="13"/>
    </row>
    <row r="574" spans="2:12" ht="15" customHeight="1" x14ac:dyDescent="0.2">
      <c r="B574" t="str" cm="1">
        <f t="array" ref="B574">_xll.PBD(C574,"Name","","USD","","")</f>
        <v>#LIMITREACHED</v>
      </c>
      <c r="C574" t="s">
        <v>1015</v>
      </c>
      <c r="D574" t="str" cm="1">
        <f t="array" ref="D574">_xll.PBD(C574,"HQ Country","","USD","","")</f>
        <v>#LIMITREACHED</v>
      </c>
      <c r="E574" t="str" cm="1">
        <f t="array" ref="E574">_xll.PBD(C574,"Website","","USD","","")</f>
        <v>#LIMITREACHED</v>
      </c>
      <c r="F574" t="str">
        <f t="shared" si="8"/>
        <v>#LIMITREACHED</v>
      </c>
      <c r="I574" s="12" t="str" cm="1">
        <f t="array" ref="I574">_xll.PBD(C574,"Employees Count","","USD","","")</f>
        <v>#LIMITREACHED</v>
      </c>
      <c r="J574" s="12" t="str" cm="1">
        <f t="array" ref="J574">_xll.PBF(C574,"Business Revenue","TTM","07-Jul-2025","","USD","","")</f>
        <v>#NOTAUTH</v>
      </c>
      <c r="K574" s="12" t="str" cm="1">
        <f t="array" ref="K574">_xll.PBF(C574,"EBITDA","TTM","07-Jul-2025","","USD","","")</f>
        <v>#NOTAUTH</v>
      </c>
      <c r="L574" s="13"/>
    </row>
    <row r="575" spans="2:12" ht="15" customHeight="1" x14ac:dyDescent="0.2">
      <c r="B575" t="str" cm="1">
        <f t="array" ref="B575">_xll.PBD(C575,"Name","","USD","","")</f>
        <v>#LIMITREACHED</v>
      </c>
      <c r="C575" t="s">
        <v>1016</v>
      </c>
      <c r="D575" t="str" cm="1">
        <f t="array" ref="D575">_xll.PBD(C575,"HQ Country","","USD","","")</f>
        <v>#LIMITREACHED</v>
      </c>
      <c r="E575" t="str" cm="1">
        <f t="array" ref="E575">_xll.PBD(C575,"Website","","USD","","")</f>
        <v>#LIMITREACHED</v>
      </c>
      <c r="F575" t="str">
        <f t="shared" si="8"/>
        <v>#LIMITREACHED</v>
      </c>
      <c r="I575" s="12" t="str" cm="1">
        <f t="array" ref="I575">_xll.PBD(C575,"Employees Count","","USD","","")</f>
        <v>#NOTAUTH</v>
      </c>
      <c r="J575" s="12" t="str" cm="1">
        <f t="array" ref="J575">_xll.PBF(C575,"Business Revenue","TTM","07-Jul-2025","","USD","","")</f>
        <v>#NOTAUTH</v>
      </c>
      <c r="K575" s="12" t="str" cm="1">
        <f t="array" ref="K575">_xll.PBF(C575,"EBITDA","TTM","07-Jul-2025","","USD","","")</f>
        <v>#NOTAUTH</v>
      </c>
      <c r="L575" s="13"/>
    </row>
    <row r="576" spans="2:12" ht="15" customHeight="1" x14ac:dyDescent="0.2">
      <c r="B576" t="str" cm="1">
        <f t="array" ref="B576">_xll.PBD(C576,"Name","","USD","","")</f>
        <v>#LIMITREACHED</v>
      </c>
      <c r="C576" t="s">
        <v>1017</v>
      </c>
      <c r="D576" t="str" cm="1">
        <f t="array" ref="D576">_xll.PBD(C576,"HQ Country","","USD","","")</f>
        <v>#LIMITREACHED</v>
      </c>
      <c r="E576" t="str" cm="1">
        <f t="array" ref="E576">_xll.PBD(C576,"Website","","USD","","")</f>
        <v>#LIMITREACHED</v>
      </c>
      <c r="F576" t="str">
        <f t="shared" ref="F576:F637" si="9">SUBSTITUTE(SUBSTITUTE(SUBSTITUTE(SUBSTITUTE(E576, "www.", ""), ".com.br", ""), ".com", ""), ".br", "")</f>
        <v>#LIMITREACHED</v>
      </c>
      <c r="I576" s="12" t="str" cm="1">
        <f t="array" ref="I576">_xll.PBD(C576,"Employees Count","","USD","","")</f>
        <v>#LIMITREACHED</v>
      </c>
      <c r="J576" s="12" t="str" cm="1">
        <f t="array" ref="J576">_xll.PBF(C576,"Business Revenue","TTM","07-Jul-2025","","USD","","")</f>
        <v>#NOTAUTH</v>
      </c>
      <c r="K576" s="12" t="str" cm="1">
        <f t="array" ref="K576">_xll.PBF(C576,"EBITDA","TTM","07-Jul-2025","","USD","","")</f>
        <v>#NOTAUTH</v>
      </c>
      <c r="L576" s="13"/>
    </row>
    <row r="577" spans="2:12" ht="15" customHeight="1" x14ac:dyDescent="0.2">
      <c r="B577" t="str" cm="1">
        <f t="array" ref="B577">_xll.PBD(C577,"Name","","USD","","")</f>
        <v>#LIMITREACHED</v>
      </c>
      <c r="C577" t="s">
        <v>1018</v>
      </c>
      <c r="D577" t="str" cm="1">
        <f t="array" ref="D577">_xll.PBD(C577,"HQ Country","","USD","","")</f>
        <v>#LIMITREACHED</v>
      </c>
      <c r="E577" t="str" cm="1">
        <f t="array" ref="E577">_xll.PBD(C577,"Website","","USD","","")</f>
        <v>#LIMITREACHED</v>
      </c>
      <c r="F577" t="str">
        <f t="shared" si="9"/>
        <v>#LIMITREACHED</v>
      </c>
      <c r="I577" s="12" t="str" cm="1">
        <f t="array" ref="I577">_xll.PBD(C577,"Employees Count","","USD","","")</f>
        <v>#LIMITREACHED</v>
      </c>
      <c r="J577" s="12" t="str" cm="1">
        <f t="array" ref="J577">_xll.PBF(C577,"Business Revenue","TTM","07-Jul-2025","","USD","","")</f>
        <v>#NOTAUTH</v>
      </c>
      <c r="K577" s="12" t="str" cm="1">
        <f t="array" ref="K577">_xll.PBF(C577,"EBITDA","TTM","07-Jul-2025","","USD","","")</f>
        <v>#LIMITREACHED</v>
      </c>
      <c r="L577" s="13"/>
    </row>
    <row r="578" spans="2:12" ht="15" customHeight="1" x14ac:dyDescent="0.2">
      <c r="B578" t="str" cm="1">
        <f t="array" ref="B578">_xll.PBD(C578,"Name","","USD","","")</f>
        <v>Nu Holdings</v>
      </c>
      <c r="C578" t="s">
        <v>1019</v>
      </c>
      <c r="D578" t="str" cm="1">
        <f t="array" ref="D578">_xll.PBD(C578,"HQ Country","","USD","","")</f>
        <v>Brazil</v>
      </c>
      <c r="E578" t="str" cm="1">
        <f t="array" ref="E578">_xll.PBD(C578,"Website","","USD","","")</f>
        <v>www.nubank.com.br</v>
      </c>
      <c r="F578" t="str">
        <f t="shared" si="9"/>
        <v>nubank</v>
      </c>
      <c r="I578" s="12" cm="1">
        <f t="array" ref="I578">_xll.PBD(C578,"Employees Count","","USD","","")</f>
        <v>8716</v>
      </c>
      <c r="J578" s="12" t="str" cm="1">
        <f t="array" ref="J578">_xll.PBF(C578,"Business Revenue","TTM","07-Jul-2025","","USD","","")</f>
        <v>#NOTAUTH</v>
      </c>
      <c r="K578" s="12" t="str" cm="1">
        <f t="array" ref="K578">_xll.PBF(C578,"EBITDA","TTM","07-Jul-2025","","USD","","")</f>
        <v>#NOTAUTH</v>
      </c>
      <c r="L578" s="13"/>
    </row>
    <row r="579" spans="2:12" ht="15" customHeight="1" x14ac:dyDescent="0.2">
      <c r="B579" t="str" cm="1">
        <f t="array" ref="B579">_xll.PBD(C579,"Name","","USD","","")</f>
        <v>#LIMITREACHED</v>
      </c>
      <c r="C579" t="s">
        <v>1020</v>
      </c>
      <c r="D579" t="str" cm="1">
        <f t="array" ref="D579">_xll.PBD(C579,"HQ Country","","USD","","")</f>
        <v>#LIMITREACHED</v>
      </c>
      <c r="E579" t="str" cm="1">
        <f t="array" ref="E579">_xll.PBD(C579,"Website","","USD","","")</f>
        <v>#LIMITREACHED</v>
      </c>
      <c r="F579" t="str">
        <f t="shared" si="9"/>
        <v>#LIMITREACHED</v>
      </c>
      <c r="I579" s="12" t="str" cm="1">
        <f t="array" ref="I579">_xll.PBD(C579,"Employees Count","","USD","","")</f>
        <v>#LIMITREACHED</v>
      </c>
      <c r="J579" s="12" t="str" cm="1">
        <f t="array" ref="J579">_xll.PBF(C579,"Business Revenue","TTM","07-Jul-2025","","USD","","")</f>
        <v>#NOTAUTH</v>
      </c>
      <c r="K579" s="12" t="str" cm="1">
        <f t="array" ref="K579">_xll.PBF(C579,"EBITDA","TTM","07-Jul-2025","","USD","","")</f>
        <v>#NOTAUTH</v>
      </c>
      <c r="L579" s="13"/>
    </row>
    <row r="580" spans="2:12" ht="15" customHeight="1" x14ac:dyDescent="0.2">
      <c r="B580" t="str" cm="1">
        <f t="array" ref="B580">_xll.PBD(C580,"Name","","USD","","")</f>
        <v>#LIMITREACHED</v>
      </c>
      <c r="C580" t="s">
        <v>1021</v>
      </c>
      <c r="D580" t="str" cm="1">
        <f t="array" ref="D580">_xll.PBD(C580,"HQ Country","","USD","","")</f>
        <v>#LIMITREACHED</v>
      </c>
      <c r="E580" t="str" cm="1">
        <f t="array" ref="E580">_xll.PBD(C580,"Website","","USD","","")</f>
        <v>#LIMITREACHED</v>
      </c>
      <c r="F580" t="str">
        <f t="shared" si="9"/>
        <v>#LIMITREACHED</v>
      </c>
      <c r="I580" s="12" t="str" cm="1">
        <f t="array" ref="I580">_xll.PBD(C580,"Employees Count","","USD","","")</f>
        <v>#LIMITREACHED</v>
      </c>
      <c r="J580" s="12" t="str" cm="1">
        <f t="array" ref="J580">_xll.PBF(C580,"Business Revenue","TTM","07-Jul-2025","","USD","","")</f>
        <v>#NOTAUTH</v>
      </c>
      <c r="K580" s="12" t="str" cm="1">
        <f t="array" ref="K580">_xll.PBF(C580,"EBITDA","TTM","07-Jul-2025","","USD","","")</f>
        <v>#NOTAUTH</v>
      </c>
      <c r="L580" s="13"/>
    </row>
    <row r="581" spans="2:12" ht="15" customHeight="1" x14ac:dyDescent="0.2">
      <c r="B581" t="str" cm="1">
        <f t="array" ref="B581">_xll.PBD(C581,"Name","","USD","","")</f>
        <v>#LIMITREACHED</v>
      </c>
      <c r="C581" t="s">
        <v>1022</v>
      </c>
      <c r="D581" t="str" cm="1">
        <f t="array" ref="D581">_xll.PBD(C581,"HQ Country","","USD","","")</f>
        <v>#LIMITREACHED</v>
      </c>
      <c r="E581" t="str" cm="1">
        <f t="array" ref="E581">_xll.PBD(C581,"Website","","USD","","")</f>
        <v>#LIMITREACHED</v>
      </c>
      <c r="F581" t="str">
        <f t="shared" si="9"/>
        <v>#LIMITREACHED</v>
      </c>
      <c r="I581" s="12" t="str" cm="1">
        <f t="array" ref="I581">_xll.PBD(C581,"Employees Count","","USD","","")</f>
        <v>#LIMITREACHED</v>
      </c>
      <c r="J581" s="12" t="str" cm="1">
        <f t="array" ref="J581">_xll.PBF(C581,"Business Revenue","TTM","07-Jul-2025","","USD","","")</f>
        <v>#NOTAUTH</v>
      </c>
      <c r="K581" s="12" t="str" cm="1">
        <f t="array" ref="K581">_xll.PBF(C581,"EBITDA","TTM","07-Jul-2025","","USD","","")</f>
        <v>#NOTAUTH</v>
      </c>
      <c r="L581" s="13"/>
    </row>
    <row r="582" spans="2:12" ht="15" customHeight="1" x14ac:dyDescent="0.2">
      <c r="B582" t="str" cm="1">
        <f t="array" ref="B582">_xll.PBD(C582,"Name","","USD","","")</f>
        <v>OceanPact</v>
      </c>
      <c r="C582" t="s">
        <v>1023</v>
      </c>
      <c r="D582" t="str" cm="1">
        <f t="array" ref="D582">_xll.PBD(C582,"HQ Country","","USD","","")</f>
        <v>Brazil</v>
      </c>
      <c r="E582" t="str" cm="1">
        <f t="array" ref="E582">_xll.PBD(C582,"Website","","USD","","")</f>
        <v>www.oceanpact.com</v>
      </c>
      <c r="F582" t="str">
        <f t="shared" si="9"/>
        <v>oceanpact</v>
      </c>
      <c r="I582" s="12" cm="1">
        <f t="array" ref="I582">_xll.PBD(C582,"Employees Count","","USD","","")</f>
        <v>2162</v>
      </c>
      <c r="J582" s="12" cm="1">
        <f t="array" ref="J582">_xll.PBF(C582,"Business Revenue","TTM","07-Jul-2025","","USD","","")</f>
        <v>337109868.36037302</v>
      </c>
      <c r="K582" s="12" cm="1">
        <f t="array" ref="K582">_xll.PBF(C582,"EBITDA","TTM","07-Jul-2025","","USD","","")</f>
        <v>85633580.266436011</v>
      </c>
      <c r="L582" s="13"/>
    </row>
    <row r="583" spans="2:12" ht="15" customHeight="1" x14ac:dyDescent="0.2">
      <c r="B583" t="str" cm="1">
        <f t="array" ref="B583">_xll.PBD(C583,"Name","","USD","","")</f>
        <v>#LIMITREACHED</v>
      </c>
      <c r="C583" t="s">
        <v>1024</v>
      </c>
      <c r="D583" t="str" cm="1">
        <f t="array" ref="D583">_xll.PBD(C583,"HQ Country","","USD","","")</f>
        <v>#LIMITREACHED</v>
      </c>
      <c r="E583" t="str" cm="1">
        <f t="array" ref="E583">_xll.PBD(C583,"Website","","USD","","")</f>
        <v>#LIMITREACHED</v>
      </c>
      <c r="F583" t="str">
        <f t="shared" si="9"/>
        <v>#LIMITREACHED</v>
      </c>
      <c r="I583" s="12" t="str" cm="1">
        <f t="array" ref="I583">_xll.PBD(C583,"Employees Count","","USD","","")</f>
        <v>#LIMITREACHED</v>
      </c>
      <c r="J583" s="12" t="str" cm="1">
        <f t="array" ref="J583">_xll.PBF(C583,"Business Revenue","TTM","07-Jul-2025","","USD","","")</f>
        <v>#NOTAUTH</v>
      </c>
      <c r="K583" s="12" t="str" cm="1">
        <f t="array" ref="K583">_xll.PBF(C583,"EBITDA","TTM","07-Jul-2025","","USD","","")</f>
        <v>#NOTAUTH</v>
      </c>
      <c r="L583" s="13"/>
    </row>
    <row r="584" spans="2:12" ht="15" customHeight="1" x14ac:dyDescent="0.2">
      <c r="B584" t="str" cm="1">
        <f t="array" ref="B584">_xll.PBD(C584,"Name","","USD","","")</f>
        <v>Odontoprev</v>
      </c>
      <c r="C584" t="s">
        <v>439</v>
      </c>
      <c r="D584" t="str" cm="1">
        <f t="array" ref="D584">_xll.PBD(C584,"HQ Country","","USD","","")</f>
        <v>Brazil</v>
      </c>
      <c r="E584" t="str" cm="1">
        <f t="array" ref="E584">_xll.PBD(C584,"Website","","USD","","")</f>
        <v>www.odontoprev.com.br</v>
      </c>
      <c r="F584" t="str">
        <f t="shared" si="9"/>
        <v>odontoprev</v>
      </c>
      <c r="I584" s="12" cm="1">
        <f t="array" ref="I584">_xll.PBD(C584,"Employees Count","","USD","","")</f>
        <v>1927</v>
      </c>
      <c r="J584" s="12" cm="1">
        <f t="array" ref="J584">_xll.PBF(C584,"Business Revenue","TTM","07-Jul-2025","","USD","","")</f>
        <v>414727611.77778798</v>
      </c>
      <c r="K584" s="12" cm="1">
        <f t="array" ref="K584">_xll.PBF(C584,"EBITDA","TTM","07-Jul-2025","","USD","","")</f>
        <v>211957947.056279</v>
      </c>
      <c r="L584" s="13"/>
    </row>
    <row r="585" spans="2:12" ht="15" customHeight="1" x14ac:dyDescent="0.2">
      <c r="B585" t="str" cm="1">
        <f t="array" ref="B585">_xll.PBD(C585,"Name","","USD","","")</f>
        <v>#LIMITREACHED</v>
      </c>
      <c r="C585" t="s">
        <v>1025</v>
      </c>
      <c r="D585" t="str" cm="1">
        <f t="array" ref="D585">_xll.PBD(C585,"HQ Country","","USD","","")</f>
        <v>#LIMITREACHED</v>
      </c>
      <c r="E585" t="str" cm="1">
        <f t="array" ref="E585">_xll.PBD(C585,"Website","","USD","","")</f>
        <v>#LIMITREACHED</v>
      </c>
      <c r="F585" t="str">
        <f t="shared" si="9"/>
        <v>#LIMITREACHED</v>
      </c>
      <c r="I585" s="12" t="str" cm="1">
        <f t="array" ref="I585">_xll.PBD(C585,"Employees Count","","USD","","")</f>
        <v>#LIMITREACHED</v>
      </c>
      <c r="J585" s="12" t="str" cm="1">
        <f t="array" ref="J585">_xll.PBF(C585,"Business Revenue","TTM","07-Jul-2025","","USD","","")</f>
        <v>#NOTAUTH</v>
      </c>
      <c r="K585" s="12" t="str" cm="1">
        <f t="array" ref="K585">_xll.PBF(C585,"EBITDA","TTM","07-Jul-2025","","USD","","")</f>
        <v>#NOTAUTH</v>
      </c>
      <c r="L585" s="13"/>
    </row>
    <row r="586" spans="2:12" ht="15" customHeight="1" x14ac:dyDescent="0.2">
      <c r="B586" t="str" cm="1">
        <f t="array" ref="B586">_xll.PBD(C586,"Name","","USD","","")</f>
        <v>Oi Telecommunications</v>
      </c>
      <c r="C586" t="s">
        <v>1026</v>
      </c>
      <c r="D586" t="str" cm="1">
        <f t="array" ref="D586">_xll.PBD(C586,"HQ Country","","USD","","")</f>
        <v>Brazil</v>
      </c>
      <c r="E586" t="str" cm="1">
        <f t="array" ref="E586">_xll.PBD(C586,"Website","","USD","","")</f>
        <v>www.oi.com.br</v>
      </c>
      <c r="F586" t="str">
        <f t="shared" si="9"/>
        <v>oi</v>
      </c>
      <c r="I586" s="12" cm="1">
        <f t="array" ref="I586">_xll.PBD(C586,"Employees Count","","USD","","")</f>
        <v>140000</v>
      </c>
      <c r="J586" s="12" cm="1">
        <f t="array" ref="J586">_xll.PBF(C586,"Business Revenue","TTM","07-Jul-2025","","USD","","")</f>
        <v>308700639.75984001</v>
      </c>
      <c r="K586" s="12" cm="1">
        <f t="array" ref="K586">_xll.PBF(C586,"EBITDA","TTM","07-Jul-2025","","USD","","")</f>
        <v>2726246542.36166</v>
      </c>
      <c r="L586" s="13"/>
    </row>
    <row r="587" spans="2:12" ht="15" customHeight="1" x14ac:dyDescent="0.2">
      <c r="B587" t="str" cm="1">
        <f t="array" ref="B587">_xll.PBD(C587,"Name","","USD","","")</f>
        <v>#LIMITREACHED</v>
      </c>
      <c r="C587" t="s">
        <v>440</v>
      </c>
      <c r="D587" t="str" cm="1">
        <f t="array" ref="D587">_xll.PBD(C587,"HQ Country","","USD","","")</f>
        <v>#LIMITREACHED</v>
      </c>
      <c r="E587" t="str" cm="1">
        <f t="array" ref="E587">_xll.PBD(C587,"Website","","USD","","")</f>
        <v>#LIMITREACHED</v>
      </c>
      <c r="F587" t="str">
        <f t="shared" si="9"/>
        <v>#LIMITREACHED</v>
      </c>
      <c r="I587" s="12" t="str" cm="1">
        <f t="array" ref="I587">_xll.PBD(C587,"Employees Count","","USD","","")</f>
        <v>#LIMITREACHED</v>
      </c>
      <c r="J587" s="12" t="str" cm="1">
        <f t="array" ref="J587">_xll.PBF(C587,"Business Revenue","TTM","07-Jul-2025","","USD","","")</f>
        <v>#NOTAUTH</v>
      </c>
      <c r="K587" s="12" t="str" cm="1">
        <f t="array" ref="K587">_xll.PBF(C587,"EBITDA","TTM","07-Jul-2025","","USD","","")</f>
        <v>#NOTAUTH</v>
      </c>
      <c r="L587" s="13"/>
    </row>
    <row r="588" spans="2:12" ht="15" customHeight="1" x14ac:dyDescent="0.2">
      <c r="B588" t="str" cm="1">
        <f t="array" ref="B588">_xll.PBD(C588,"Name","","USD","","")</f>
        <v>#LIMITREACHED</v>
      </c>
      <c r="C588" t="s">
        <v>1027</v>
      </c>
      <c r="D588" t="str" cm="1">
        <f t="array" ref="D588">_xll.PBD(C588,"HQ Country","","USD","","")</f>
        <v>#LIMITREACHED</v>
      </c>
      <c r="E588" t="str" cm="1">
        <f t="array" ref="E588">_xll.PBD(C588,"Website","","USD","","")</f>
        <v>#LIMITREACHED</v>
      </c>
      <c r="F588" t="str">
        <f t="shared" si="9"/>
        <v>#LIMITREACHED</v>
      </c>
      <c r="I588" s="12" t="str" cm="1">
        <f t="array" ref="I588">_xll.PBD(C588,"Employees Count","","USD","","")</f>
        <v>#LIMITREACHED</v>
      </c>
      <c r="J588" s="12" t="str" cm="1">
        <f t="array" ref="J588">_xll.PBF(C588,"Business Revenue","TTM","07-Jul-2025","","USD","","")</f>
        <v>#NOTAUTH</v>
      </c>
      <c r="K588" s="12" t="str" cm="1">
        <f t="array" ref="K588">_xll.PBF(C588,"EBITDA","TTM","07-Jul-2025","","USD","","")</f>
        <v>#NOTAUTH</v>
      </c>
      <c r="L588" s="13"/>
    </row>
    <row r="589" spans="2:12" ht="15" customHeight="1" x14ac:dyDescent="0.2">
      <c r="B589" t="str" cm="1">
        <f t="array" ref="B589">_xll.PBD(C589,"Name","","USD","","")</f>
        <v>#LIMITREACHED</v>
      </c>
      <c r="C589" t="s">
        <v>1028</v>
      </c>
      <c r="D589" t="str" cm="1">
        <f t="array" ref="D589">_xll.PBD(C589,"HQ Country","","USD","","")</f>
        <v>#LIMITREACHED</v>
      </c>
      <c r="E589" t="str" cm="1">
        <f t="array" ref="E589">_xll.PBD(C589,"Website","","USD","","")</f>
        <v>#NOTAUTH</v>
      </c>
      <c r="F589" t="str">
        <f t="shared" si="9"/>
        <v>#NOTAUTH</v>
      </c>
      <c r="I589" s="12" t="str" cm="1">
        <f t="array" ref="I589">_xll.PBD(C589,"Employees Count","","USD","","")</f>
        <v>#LIMITREACHED</v>
      </c>
      <c r="J589" s="12" t="str" cm="1">
        <f t="array" ref="J589">_xll.PBF(C589,"Business Revenue","TTM","07-Jul-2025","","USD","","")</f>
        <v>#NOTAUTH</v>
      </c>
      <c r="K589" s="12" t="str" cm="1">
        <f t="array" ref="K589">_xll.PBF(C589,"EBITDA","TTM","07-Jul-2025","","USD","","")</f>
        <v>#NOTAUTH</v>
      </c>
      <c r="L589" s="13"/>
    </row>
    <row r="590" spans="2:12" ht="15" customHeight="1" x14ac:dyDescent="0.2">
      <c r="B590" t="str" cm="1">
        <f t="array" ref="B590">_xll.PBD(C590,"Name","","USD","","")</f>
        <v>#LIMITREACHED</v>
      </c>
      <c r="C590" t="s">
        <v>1029</v>
      </c>
      <c r="D590" t="str" cm="1">
        <f t="array" ref="D590">_xll.PBD(C590,"HQ Country","","USD","","")</f>
        <v>#LIMITREACHED</v>
      </c>
      <c r="E590" t="str" cm="1">
        <f t="array" ref="E590">_xll.PBD(C590,"Website","","USD","","")</f>
        <v>#NOTAUTH</v>
      </c>
      <c r="F590" t="str">
        <f t="shared" si="9"/>
        <v>#NOTAUTH</v>
      </c>
      <c r="I590" s="12" t="str" cm="1">
        <f t="array" ref="I590">_xll.PBD(C590,"Employees Count","","USD","","")</f>
        <v>#NOTAUTH</v>
      </c>
      <c r="J590" s="12" t="str" cm="1">
        <f t="array" ref="J590">_xll.PBF(C590,"Business Revenue","TTM","07-Jul-2025","","USD","","")</f>
        <v>#NOTAUTH</v>
      </c>
      <c r="K590" s="12" t="str" cm="1">
        <f t="array" ref="K590">_xll.PBF(C590,"EBITDA","TTM","07-Jul-2025","","USD","","")</f>
        <v>#NOTAUTH</v>
      </c>
      <c r="L590" s="13"/>
    </row>
    <row r="591" spans="2:12" ht="15" customHeight="1" x14ac:dyDescent="0.2">
      <c r="B591" t="str" cm="1">
        <f t="array" ref="B591">_xll.PBD(C591,"Name","","USD","","")</f>
        <v>#LIMITREACHED</v>
      </c>
      <c r="C591" t="s">
        <v>1030</v>
      </c>
      <c r="D591" t="str" cm="1">
        <f t="array" ref="D591">_xll.PBD(C591,"HQ Country","","USD","","")</f>
        <v>#LIMITREACHED</v>
      </c>
      <c r="E591" t="str" cm="1">
        <f t="array" ref="E591">_xll.PBD(C591,"Website","","USD","","")</f>
        <v>#LIMITREACHED</v>
      </c>
      <c r="F591" t="str">
        <f t="shared" si="9"/>
        <v>#LIMITREACHED</v>
      </c>
      <c r="I591" s="12" t="str" cm="1">
        <f t="array" ref="I591">_xll.PBD(C591,"Employees Count","","USD","","")</f>
        <v>#LIMITREACHED</v>
      </c>
      <c r="J591" s="12" t="str" cm="1">
        <f t="array" ref="J591">_xll.PBF(C591,"Business Revenue","TTM","07-Jul-2025","","USD","","")</f>
        <v>#NOTAUTH</v>
      </c>
      <c r="K591" s="12" t="str" cm="1">
        <f t="array" ref="K591">_xll.PBF(C591,"EBITDA","TTM","07-Jul-2025","","USD","","")</f>
        <v>#NOTAUTH</v>
      </c>
      <c r="L591" s="13"/>
    </row>
    <row r="592" spans="2:12" ht="15" customHeight="1" x14ac:dyDescent="0.2">
      <c r="B592" t="str" cm="1">
        <f t="array" ref="B592">_xll.PBD(C592,"Name","","USD","","")</f>
        <v>#LIMITREACHED</v>
      </c>
      <c r="C592" t="s">
        <v>1031</v>
      </c>
      <c r="D592" t="str" cm="1">
        <f t="array" ref="D592">_xll.PBD(C592,"HQ Country","","USD","","")</f>
        <v>#LIMITREACHED</v>
      </c>
      <c r="E592" t="str" cm="1">
        <f t="array" ref="E592">_xll.PBD(C592,"Website","","USD","","")</f>
        <v>#LIMITREACHED</v>
      </c>
      <c r="F592" t="str">
        <f t="shared" si="9"/>
        <v>#LIMITREACHED</v>
      </c>
      <c r="I592" s="12" t="str" cm="1">
        <f t="array" ref="I592">_xll.PBD(C592,"Employees Count","","USD","","")</f>
        <v>#LIMITREACHED</v>
      </c>
      <c r="J592" s="12" t="str" cm="1">
        <f t="array" ref="J592">_xll.PBF(C592,"Business Revenue","TTM","07-Jul-2025","","USD","","")</f>
        <v>#NOTAUTH</v>
      </c>
      <c r="K592" s="12" t="str" cm="1">
        <f t="array" ref="K592">_xll.PBF(C592,"EBITDA","TTM","07-Jul-2025","","USD","","")</f>
        <v>#NOTAUTH</v>
      </c>
      <c r="L592" s="13"/>
    </row>
    <row r="593" spans="2:12" ht="15" customHeight="1" x14ac:dyDescent="0.2">
      <c r="B593" t="str" cm="1">
        <f t="array" ref="B593">_xll.PBD(C593,"Name","","USD","","")</f>
        <v>PagSeguro Digital</v>
      </c>
      <c r="C593" t="s">
        <v>1032</v>
      </c>
      <c r="D593" t="str" cm="1">
        <f t="array" ref="D593">_xll.PBD(C593,"HQ Country","","USD","","")</f>
        <v>Brazil</v>
      </c>
      <c r="E593" t="str" cm="1">
        <f t="array" ref="E593">_xll.PBD(C593,"Website","","USD","","")</f>
        <v>www.investors.pagbank.com</v>
      </c>
      <c r="F593" t="s">
        <v>1877</v>
      </c>
      <c r="I593" s="12" cm="1">
        <f t="array" ref="I593">_xll.PBD(C593,"Employees Count","","USD","","")</f>
        <v>8595</v>
      </c>
      <c r="J593" s="12" cm="1">
        <f t="array" ref="J593">_xll.PBF(C593,"Business Revenue","TTM","07-Jul-2025","","USD","","")</f>
        <v>3356079697.8947463</v>
      </c>
      <c r="K593" s="12" cm="1">
        <f t="array" ref="K593">_xll.PBF(C593,"EBITDA","TTM","07-Jul-2025","","USD","","")</f>
        <v>1361320878.91047</v>
      </c>
      <c r="L593" s="13"/>
    </row>
    <row r="594" spans="2:12" ht="15" customHeight="1" x14ac:dyDescent="0.2">
      <c r="B594" t="str" cm="1">
        <f t="array" ref="B594">_xll.PBD(C594,"Name","","USD","","")</f>
        <v>#LIMITREACHED</v>
      </c>
      <c r="C594" t="s">
        <v>1033</v>
      </c>
      <c r="D594" t="str" cm="1">
        <f t="array" ref="D594">_xll.PBD(C594,"HQ Country","","USD","","")</f>
        <v>#LIMITREACHED</v>
      </c>
      <c r="E594" t="str" cm="1">
        <f t="array" ref="E594">_xll.PBD(C594,"Website","","USD","","")</f>
        <v>#LIMITREACHED</v>
      </c>
      <c r="F594" t="str">
        <f t="shared" si="9"/>
        <v>#LIMITREACHED</v>
      </c>
      <c r="I594" s="12" t="str" cm="1">
        <f t="array" ref="I594">_xll.PBD(C594,"Employees Count","","USD","","")</f>
        <v>#NOTAUTH</v>
      </c>
      <c r="J594" s="12" t="str" cm="1">
        <f t="array" ref="J594">_xll.PBF(C594,"Business Revenue","TTM","07-Jul-2025","","USD","","")</f>
        <v>#LIMITREACHED</v>
      </c>
      <c r="K594" s="12" t="str" cm="1">
        <f t="array" ref="K594">_xll.PBF(C594,"EBITDA","TTM","07-Jul-2025","","USD","","")</f>
        <v>#LIMITREACHED</v>
      </c>
      <c r="L594" s="13"/>
    </row>
    <row r="595" spans="2:12" ht="15" customHeight="1" x14ac:dyDescent="0.2">
      <c r="B595" t="str" cm="1">
        <f t="array" ref="B595">_xll.PBD(C595,"Name","","USD","","")</f>
        <v>#LIMITREACHED</v>
      </c>
      <c r="C595" t="s">
        <v>441</v>
      </c>
      <c r="D595" t="str" cm="1">
        <f t="array" ref="D595">_xll.PBD(C595,"HQ Country","","USD","","")</f>
        <v>#LIMITREACHED</v>
      </c>
      <c r="E595" t="str" cm="1">
        <f t="array" ref="E595">_xll.PBD(C595,"Website","","USD","","")</f>
        <v>#LIMITREACHED</v>
      </c>
      <c r="F595" t="str">
        <f t="shared" si="9"/>
        <v>#LIMITREACHED</v>
      </c>
      <c r="I595" s="12" t="str" cm="1">
        <f t="array" ref="I595">_xll.PBD(C595,"Employees Count","","USD","","")</f>
        <v>#LIMITREACHED</v>
      </c>
      <c r="J595" s="12" t="str" cm="1">
        <f t="array" ref="J595">_xll.PBF(C595,"Business Revenue","TTM","07-Jul-2025","","USD","","")</f>
        <v>#NOTAUTH</v>
      </c>
      <c r="K595" s="12" t="str" cm="1">
        <f t="array" ref="K595">_xll.PBF(C595,"EBITDA","TTM","07-Jul-2025","","USD","","")</f>
        <v>#NOTAUTH</v>
      </c>
      <c r="L595" s="13"/>
    </row>
    <row r="596" spans="2:12" ht="15" customHeight="1" x14ac:dyDescent="0.2">
      <c r="B596" t="str" cm="1">
        <f t="array" ref="B596">_xll.PBD(C596,"Name","","USD","","")</f>
        <v>#LIMITREACHED</v>
      </c>
      <c r="C596" t="s">
        <v>1034</v>
      </c>
      <c r="D596" t="str" cm="1">
        <f t="array" ref="D596">_xll.PBD(C596,"HQ Country","","USD","","")</f>
        <v>#LIMITREACHED</v>
      </c>
      <c r="E596" t="str" cm="1">
        <f t="array" ref="E596">_xll.PBD(C596,"Website","","USD","","")</f>
        <v>#LIMITREACHED</v>
      </c>
      <c r="F596" t="str">
        <f t="shared" si="9"/>
        <v>#LIMITREACHED</v>
      </c>
      <c r="I596" s="12" t="str" cm="1">
        <f t="array" ref="I596">_xll.PBD(C596,"Employees Count","","USD","","")</f>
        <v>#NOTAUTH</v>
      </c>
      <c r="J596" s="12" t="str" cm="1">
        <f t="array" ref="J596">_xll.PBF(C596,"Business Revenue","TTM","07-Jul-2025","","USD","","")</f>
        <v>#NOTAUTH</v>
      </c>
      <c r="K596" s="12" t="str" cm="1">
        <f t="array" ref="K596">_xll.PBF(C596,"EBITDA","TTM","07-Jul-2025","","USD","","")</f>
        <v>#NOTAUTH</v>
      </c>
      <c r="L596" s="13"/>
    </row>
    <row r="597" spans="2:12" ht="15" customHeight="1" x14ac:dyDescent="0.2">
      <c r="B597" t="str" cm="1">
        <f t="array" ref="B597">_xll.PBD(C597,"Name","","USD","","")</f>
        <v>#LIMITREACHED</v>
      </c>
      <c r="C597" t="s">
        <v>1035</v>
      </c>
      <c r="D597" t="str" cm="1">
        <f t="array" ref="D597">_xll.PBD(C597,"HQ Country","","USD","","")</f>
        <v>#LIMITREACHED</v>
      </c>
      <c r="E597" t="str" cm="1">
        <f t="array" ref="E597">_xll.PBD(C597,"Website","","USD","","")</f>
        <v>#LIMITREACHED</v>
      </c>
      <c r="F597" t="str">
        <f t="shared" si="9"/>
        <v>#LIMITREACHED</v>
      </c>
      <c r="I597" s="12" t="str" cm="1">
        <f t="array" ref="I597">_xll.PBD(C597,"Employees Count","","USD","","")</f>
        <v>#LIMITREACHED</v>
      </c>
      <c r="J597" s="12" t="str" cm="1">
        <f t="array" ref="J597">_xll.PBF(C597,"Business Revenue","TTM","07-Jul-2025","","USD","","")</f>
        <v>#NOTAUTH</v>
      </c>
      <c r="K597" s="12" t="str" cm="1">
        <f t="array" ref="K597">_xll.PBF(C597,"EBITDA","TTM","07-Jul-2025","","USD","","")</f>
        <v>#NOTAUTH</v>
      </c>
      <c r="L597" s="13"/>
    </row>
    <row r="598" spans="2:12" ht="15" customHeight="1" x14ac:dyDescent="0.2">
      <c r="B598" t="str" cm="1">
        <f t="array" ref="B598">_xll.PBD(C598,"Name","","USD","","")</f>
        <v>Patria Investments</v>
      </c>
      <c r="C598" t="s">
        <v>18</v>
      </c>
      <c r="D598" t="str" cm="1">
        <f t="array" ref="D598">_xll.PBD(C598,"HQ Country","","USD","","")</f>
        <v>Brazil</v>
      </c>
      <c r="E598" t="str" cm="1">
        <f t="array" ref="E598">_xll.PBD(C598,"Website","","USD","","")</f>
        <v>www.patria.com</v>
      </c>
      <c r="F598" t="str">
        <f t="shared" si="9"/>
        <v>patria</v>
      </c>
      <c r="I598" s="12" cm="1">
        <f t="array" ref="I598">_xll.PBD(C598,"Employees Count","","USD","","")</f>
        <v>910</v>
      </c>
      <c r="J598" s="12" cm="1">
        <f t="array" ref="J598">_xll.PBF(C598,"Business Revenue","TTM","07-Jul-2025","","USD","","")</f>
        <v>404204000</v>
      </c>
      <c r="K598" s="12" cm="1">
        <f t="array" ref="K598">_xll.PBF(C598,"EBITDA","TTM","07-Jul-2025","","USD","","")</f>
        <v>143130000</v>
      </c>
      <c r="L598" s="13"/>
    </row>
    <row r="599" spans="2:12" ht="15" customHeight="1" x14ac:dyDescent="0.2">
      <c r="B599" t="str" cm="1">
        <f t="array" ref="B599">_xll.PBD(C599,"Name","","USD","","")</f>
        <v>#LIMITREACHED</v>
      </c>
      <c r="C599" t="s">
        <v>1036</v>
      </c>
      <c r="D599" t="str" cm="1">
        <f t="array" ref="D599">_xll.PBD(C599,"HQ Country","","USD","","")</f>
        <v>#LIMITREACHED</v>
      </c>
      <c r="E599" t="str" cm="1">
        <f t="array" ref="E599">_xll.PBD(C599,"Website","","USD","","")</f>
        <v>#NOTAUTH</v>
      </c>
      <c r="F599" t="str">
        <f t="shared" si="9"/>
        <v>#NOTAUTH</v>
      </c>
      <c r="I599" s="12" t="str" cm="1">
        <f t="array" ref="I599">_xll.PBD(C599,"Employees Count","","USD","","")</f>
        <v>#NOTAUTH</v>
      </c>
      <c r="J599" s="12" t="str" cm="1">
        <f t="array" ref="J599">_xll.PBF(C599,"Business Revenue","TTM","07-Jul-2025","","USD","","")</f>
        <v>#NOTAUTH</v>
      </c>
      <c r="K599" s="12" t="str" cm="1">
        <f t="array" ref="K599">_xll.PBF(C599,"EBITDA","TTM","07-Jul-2025","","USD","","")</f>
        <v>#NOTAUTH</v>
      </c>
      <c r="L599" s="13"/>
    </row>
    <row r="600" spans="2:12" ht="15" customHeight="1" x14ac:dyDescent="0.2">
      <c r="B600" t="str" cm="1">
        <f t="array" ref="B600">_xll.PBD(C600,"Name","","USD","","")</f>
        <v>PBG (Tijucas)</v>
      </c>
      <c r="C600" t="s">
        <v>1037</v>
      </c>
      <c r="D600" t="str" cm="1">
        <f t="array" ref="D600">_xll.PBD(C600,"HQ Country","","USD","","")</f>
        <v>Brazil</v>
      </c>
      <c r="E600" t="str" cm="1">
        <f t="array" ref="E600">_xll.PBD(C600,"Website","","USD","","")</f>
        <v>www.portobello.com.br</v>
      </c>
      <c r="F600" t="str">
        <f t="shared" si="9"/>
        <v>portobello</v>
      </c>
      <c r="I600" s="12" cm="1">
        <f t="array" ref="I600">_xll.PBD(C600,"Employees Count","","USD","","")</f>
        <v>3541</v>
      </c>
      <c r="J600" s="12" cm="1">
        <f t="array" ref="J600">_xll.PBF(C600,"Business Revenue","TTM","07-Jul-2025","","USD","","")</f>
        <v>587103457.27933502</v>
      </c>
      <c r="K600" s="12" cm="1">
        <f t="array" ref="K600">_xll.PBF(C600,"EBITDA","TTM","07-Jul-2025","","USD","","")</f>
        <v>40371093.428022005</v>
      </c>
      <c r="L600" s="13"/>
    </row>
    <row r="601" spans="2:12" ht="15" customHeight="1" x14ac:dyDescent="0.2">
      <c r="B601" t="str" cm="1">
        <f t="array" ref="B601">_xll.PBD(C601,"Name","","USD","","")</f>
        <v>#LIMITREACHED</v>
      </c>
      <c r="C601" t="s">
        <v>1038</v>
      </c>
      <c r="D601" t="str" cm="1">
        <f t="array" ref="D601">_xll.PBD(C601,"HQ Country","","USD","","")</f>
        <v>#LIMITREACHED</v>
      </c>
      <c r="E601" t="str" cm="1">
        <f t="array" ref="E601">_xll.PBD(C601,"Website","","USD","","")</f>
        <v>#LIMITREACHED</v>
      </c>
      <c r="F601" t="str">
        <f t="shared" si="9"/>
        <v>#LIMITREACHED</v>
      </c>
      <c r="I601" s="12" t="str" cm="1">
        <f t="array" ref="I601">_xll.PBD(C601,"Employees Count","","USD","","")</f>
        <v>#NOTAUTH</v>
      </c>
      <c r="J601" s="12" t="str" cm="1">
        <f t="array" ref="J601">_xll.PBF(C601,"Business Revenue","TTM","07-Jul-2025","","USD","","")</f>
        <v>#NOTAUTH</v>
      </c>
      <c r="K601" s="12" t="str" cm="1">
        <f t="array" ref="K601">_xll.PBF(C601,"EBITDA","TTM","07-Jul-2025","","USD","","")</f>
        <v>#NOTAUTH</v>
      </c>
      <c r="L601" s="13"/>
    </row>
    <row r="602" spans="2:12" ht="15" customHeight="1" x14ac:dyDescent="0.2">
      <c r="B602" t="str" cm="1">
        <f t="array" ref="B602">_xll.PBD(C602,"Name","","USD","","")</f>
        <v>#LIMITREACHED</v>
      </c>
      <c r="C602" t="s">
        <v>1039</v>
      </c>
      <c r="D602" t="str" cm="1">
        <f t="array" ref="D602">_xll.PBD(C602,"HQ Country","","USD","","")</f>
        <v>#LIMITREACHED</v>
      </c>
      <c r="E602" t="str" cm="1">
        <f t="array" ref="E602">_xll.PBD(C602,"Website","","USD","","")</f>
        <v>#NOTAUTH</v>
      </c>
      <c r="F602" t="str">
        <f t="shared" si="9"/>
        <v>#NOTAUTH</v>
      </c>
      <c r="I602" s="12" t="str" cm="1">
        <f t="array" ref="I602">_xll.PBD(C602,"Employees Count","","USD","","")</f>
        <v>#LIMITREACHED</v>
      </c>
      <c r="J602" s="12" t="str" cm="1">
        <f t="array" ref="J602">_xll.PBF(C602,"Business Revenue","TTM","07-Jul-2025","","USD","","")</f>
        <v>#NOTAUTH</v>
      </c>
      <c r="K602" s="12" t="str" cm="1">
        <f t="array" ref="K602">_xll.PBF(C602,"EBITDA","TTM","07-Jul-2025","","USD","","")</f>
        <v>#NOTAUTH</v>
      </c>
      <c r="L602" s="13"/>
    </row>
    <row r="603" spans="2:12" ht="15" customHeight="1" x14ac:dyDescent="0.2">
      <c r="B603" t="str" cm="1">
        <f t="array" ref="B603">_xll.PBD(C603,"Name","","USD","","")</f>
        <v>Pet Center Comércio e Participações</v>
      </c>
      <c r="C603" t="s">
        <v>1040</v>
      </c>
      <c r="D603" t="str" cm="1">
        <f t="array" ref="D603">_xll.PBD(C603,"HQ Country","","USD","","")</f>
        <v>Brazil</v>
      </c>
      <c r="E603" t="str" cm="1">
        <f t="array" ref="E603">_xll.PBD(C603,"Website","","USD","","")</f>
        <v>www.petz.com.br</v>
      </c>
      <c r="F603" t="str">
        <f t="shared" si="9"/>
        <v>petz</v>
      </c>
      <c r="I603" s="12" cm="1">
        <f t="array" ref="I603">_xll.PBD(C603,"Employees Count","","USD","","")</f>
        <v>3833</v>
      </c>
      <c r="J603" s="12" cm="1">
        <f t="array" ref="J603">_xll.PBF(C603,"Business Revenue","TTM","07-Jul-2025","","USD","","")</f>
        <v>740139780.26535594</v>
      </c>
      <c r="K603" s="12" cm="1">
        <f t="array" ref="K603">_xll.PBF(C603,"EBITDA","TTM","07-Jul-2025","","USD","","")</f>
        <v>73823552.915056005</v>
      </c>
      <c r="L603" s="13"/>
    </row>
    <row r="604" spans="2:12" ht="15" customHeight="1" x14ac:dyDescent="0.2">
      <c r="B604" t="str" cm="1">
        <f t="array" ref="B604">_xll.PBD(C604,"Name","","USD","","")</f>
        <v>#LIMITREACHED</v>
      </c>
      <c r="C604" t="s">
        <v>1041</v>
      </c>
      <c r="D604" t="str" cm="1">
        <f t="array" ref="D604">_xll.PBD(C604,"HQ Country","","USD","","")</f>
        <v>#LIMITREACHED</v>
      </c>
      <c r="E604" t="str" cm="1">
        <f t="array" ref="E604">_xll.PBD(C604,"Website","","USD","","")</f>
        <v>#LIMITREACHED</v>
      </c>
      <c r="F604" t="str">
        <f t="shared" si="9"/>
        <v>#LIMITREACHED</v>
      </c>
      <c r="I604" s="12" t="str" cm="1">
        <f t="array" ref="I604">_xll.PBD(C604,"Employees Count","","USD","","")</f>
        <v>#LIMITREACHED</v>
      </c>
      <c r="J604" s="12" t="str" cm="1">
        <f t="array" ref="J604">_xll.PBF(C604,"Business Revenue","TTM","07-Jul-2025","","USD","","")</f>
        <v>#NOTAUTH</v>
      </c>
      <c r="K604" s="12" t="str" cm="1">
        <f t="array" ref="K604">_xll.PBF(C604,"EBITDA","TTM","07-Jul-2025","","USD","","")</f>
        <v>#NOTAUTH</v>
      </c>
      <c r="L604" s="13"/>
    </row>
    <row r="605" spans="2:12" ht="15" customHeight="1" x14ac:dyDescent="0.2">
      <c r="B605" t="str" cm="1">
        <f t="array" ref="B605">_xll.PBD(C605,"Name","","USD","","")</f>
        <v>Petróleo Brasileiro</v>
      </c>
      <c r="C605" t="s">
        <v>1042</v>
      </c>
      <c r="D605" t="str" cm="1">
        <f t="array" ref="D605">_xll.PBD(C605,"HQ Country","","USD","","")</f>
        <v>Brazil</v>
      </c>
      <c r="E605" t="str" cm="1">
        <f t="array" ref="E605">_xll.PBD(C605,"Website","","USD","","")</f>
        <v>www.petrobras.com.br</v>
      </c>
      <c r="F605" t="str">
        <f t="shared" si="9"/>
        <v>petrobras</v>
      </c>
      <c r="I605" s="12" cm="1">
        <f t="array" ref="I605">_xll.PBD(C605,"Employees Count","","USD","","")</f>
        <v>41778</v>
      </c>
      <c r="J605" s="12" cm="1">
        <f t="array" ref="J605">_xll.PBF(C605,"Business Revenue","TTM","07-Jul-2025","","USD","","")</f>
        <v>91435000000</v>
      </c>
      <c r="K605" s="12" cm="1">
        <f t="array" ref="K605">_xll.PBF(C605,"EBITDA","TTM","07-Jul-2025","","USD","","")</f>
        <v>29605000000</v>
      </c>
      <c r="L605" s="13"/>
    </row>
    <row r="606" spans="2:12" ht="15" customHeight="1" x14ac:dyDescent="0.2">
      <c r="B606" t="str" cm="1">
        <f t="array" ref="B606">_xll.PBD(C606,"Name","","USD","","")</f>
        <v>#LIMITREACHED</v>
      </c>
      <c r="C606" t="s">
        <v>1043</v>
      </c>
      <c r="D606" t="str" cm="1">
        <f t="array" ref="D606">_xll.PBD(C606,"HQ Country","","USD","","")</f>
        <v>#LIMITREACHED</v>
      </c>
      <c r="E606" t="str" cm="1">
        <f t="array" ref="E606">_xll.PBD(C606,"Website","","USD","","")</f>
        <v>#LIMITREACHED</v>
      </c>
      <c r="F606" t="str">
        <f t="shared" si="9"/>
        <v>#LIMITREACHED</v>
      </c>
      <c r="I606" s="12" t="str" cm="1">
        <f t="array" ref="I606">_xll.PBD(C606,"Employees Count","","USD","","")</f>
        <v>#NOTAUTH</v>
      </c>
      <c r="J606" s="12" t="str" cm="1">
        <f t="array" ref="J606">_xll.PBF(C606,"Business Revenue","TTM","07-Jul-2025","","USD","","")</f>
        <v>#NOTAUTH</v>
      </c>
      <c r="K606" s="12" t="str" cm="1">
        <f t="array" ref="K606">_xll.PBF(C606,"EBITDA","TTM","07-Jul-2025","","USD","","")</f>
        <v>#NOTAUTH</v>
      </c>
      <c r="L606" s="13"/>
    </row>
    <row r="607" spans="2:12" ht="15" customHeight="1" x14ac:dyDescent="0.2">
      <c r="B607" t="str" cm="1">
        <f t="array" ref="B607">_xll.PBD(C607,"Name","","USD","","")</f>
        <v>PetroRecôncavo</v>
      </c>
      <c r="C607" t="s">
        <v>1044</v>
      </c>
      <c r="D607" t="str" cm="1">
        <f t="array" ref="D607">_xll.PBD(C607,"HQ Country","","USD","","")</f>
        <v>Brazil</v>
      </c>
      <c r="E607" t="str" cm="1">
        <f t="array" ref="E607">_xll.PBD(C607,"Website","","USD","","")</f>
        <v>www.petroreconcavo.com.br</v>
      </c>
      <c r="F607" t="str">
        <f t="shared" si="9"/>
        <v>petroreconcavo</v>
      </c>
      <c r="I607" s="12" cm="1">
        <f t="array" ref="I607">_xll.PBD(C607,"Employees Count","","USD","","")</f>
        <v>1215</v>
      </c>
      <c r="J607" s="12" cm="1">
        <f t="array" ref="J607">_xll.PBF(C607,"Business Revenue","TTM","07-Jul-2025","","USD","","")</f>
        <v>732212954.73360002</v>
      </c>
      <c r="K607" s="12" cm="1">
        <f t="array" ref="K607">_xll.PBF(C607,"EBITDA","TTM","07-Jul-2025","","USD","","")</f>
        <v>251143949.75633901</v>
      </c>
      <c r="L607" s="13"/>
    </row>
    <row r="608" spans="2:12" ht="15" customHeight="1" x14ac:dyDescent="0.2">
      <c r="B608" t="str" cm="1">
        <f t="array" ref="B608">_xll.PBD(C608,"Name","","USD","","")</f>
        <v>#LIMITREACHED</v>
      </c>
      <c r="C608" t="s">
        <v>1045</v>
      </c>
      <c r="D608" t="str" cm="1">
        <f t="array" ref="D608">_xll.PBD(C608,"HQ Country","","USD","","")</f>
        <v>#LIMITREACHED</v>
      </c>
      <c r="E608" t="str" cm="1">
        <f t="array" ref="E608">_xll.PBD(C608,"Website","","USD","","")</f>
        <v>#NOTAUTH</v>
      </c>
      <c r="F608" t="str">
        <f t="shared" si="9"/>
        <v>#NOTAUTH</v>
      </c>
      <c r="I608" s="12" t="str" cm="1">
        <f t="array" ref="I608">_xll.PBD(C608,"Employees Count","","USD","","")</f>
        <v>#NOTAUTH</v>
      </c>
      <c r="J608" s="12" t="str" cm="1">
        <f t="array" ref="J608">_xll.PBF(C608,"Business Revenue","TTM","07-Jul-2025","","USD","","")</f>
        <v>#NOTAUTH</v>
      </c>
      <c r="K608" s="12" t="str" cm="1">
        <f t="array" ref="K608">_xll.PBF(C608,"EBITDA","TTM","07-Jul-2025","","USD","","")</f>
        <v>#NOTAUTH</v>
      </c>
      <c r="L608" s="13"/>
    </row>
    <row r="609" spans="2:12" ht="15" customHeight="1" x14ac:dyDescent="0.2">
      <c r="B609" t="str" cm="1">
        <f t="array" ref="B609">_xll.PBD(C609,"Name","","USD","","")</f>
        <v>#LIMITREACHED</v>
      </c>
      <c r="C609" t="s">
        <v>1046</v>
      </c>
      <c r="D609" t="str" cm="1">
        <f t="array" ref="D609">_xll.PBD(C609,"HQ Country","","USD","","")</f>
        <v>#LIMITREACHED</v>
      </c>
      <c r="E609" t="str" cm="1">
        <f t="array" ref="E609">_xll.PBD(C609,"Website","","USD","","")</f>
        <v>#LIMITREACHED</v>
      </c>
      <c r="F609" t="str">
        <f t="shared" si="9"/>
        <v>#LIMITREACHED</v>
      </c>
      <c r="I609" s="12" t="str" cm="1">
        <f t="array" ref="I609">_xll.PBD(C609,"Employees Count","","USD","","")</f>
        <v>#LIMITREACHED</v>
      </c>
      <c r="J609" s="12" t="str" cm="1">
        <f t="array" ref="J609">_xll.PBF(C609,"Business Revenue","TTM","07-Jul-2025","","USD","","")</f>
        <v>#NOTAUTH</v>
      </c>
      <c r="K609" s="12" t="str" cm="1">
        <f t="array" ref="K609">_xll.PBF(C609,"EBITDA","TTM","07-Jul-2025","","USD","","")</f>
        <v>#NOTAUTH</v>
      </c>
      <c r="L609" s="13"/>
    </row>
    <row r="610" spans="2:12" ht="15" customHeight="1" x14ac:dyDescent="0.2">
      <c r="B610" t="str" cm="1">
        <f t="array" ref="B610">_xll.PBD(C610,"Name","","USD","","")</f>
        <v>Plano &amp; Plano Desenvolvimento Imobiliário</v>
      </c>
      <c r="C610" t="s">
        <v>1047</v>
      </c>
      <c r="D610" t="str" cm="1">
        <f t="array" ref="D610">_xll.PBD(C610,"HQ Country","","USD","","")</f>
        <v>Brazil</v>
      </c>
      <c r="E610" t="str" cm="1">
        <f t="array" ref="E610">_xll.PBD(C610,"Website","","USD","","")</f>
        <v>www.planoeplano.com.br</v>
      </c>
      <c r="F610" t="str">
        <f t="shared" si="9"/>
        <v>planoeplano</v>
      </c>
      <c r="I610" s="12" cm="1">
        <f t="array" ref="I610">_xll.PBD(C610,"Employees Count","","USD","","")</f>
        <v>48</v>
      </c>
      <c r="J610" s="12" cm="1">
        <f t="array" ref="J610">_xll.PBF(C610,"Business Revenue","TTM","07-Jul-2025","","USD","","")</f>
        <v>495445042.45541501</v>
      </c>
      <c r="K610" s="12" cm="1">
        <f t="array" ref="K610">_xll.PBF(C610,"EBITDA","TTM","07-Jul-2025","","USD","","")</f>
        <v>97367118.326078996</v>
      </c>
      <c r="L610" s="13"/>
    </row>
    <row r="611" spans="2:12" ht="15" customHeight="1" x14ac:dyDescent="0.2">
      <c r="B611" t="str" cm="1">
        <f t="array" ref="B611">_xll.PBD(C611,"Name","","USD","","")</f>
        <v>#LIMITREACHED</v>
      </c>
      <c r="C611" t="s">
        <v>1048</v>
      </c>
      <c r="D611" t="str" cm="1">
        <f t="array" ref="D611">_xll.PBD(C611,"HQ Country","","USD","","")</f>
        <v>#LIMITREACHED</v>
      </c>
      <c r="E611" t="str" cm="1">
        <f t="array" ref="E611">_xll.PBD(C611,"Website","","USD","","")</f>
        <v>#LIMITREACHED</v>
      </c>
      <c r="F611" t="str">
        <f t="shared" si="9"/>
        <v>#LIMITREACHED</v>
      </c>
      <c r="I611" s="12" t="str" cm="1">
        <f t="array" ref="I611">_xll.PBD(C611,"Employees Count","","USD","","")</f>
        <v>#NOTAUTH</v>
      </c>
      <c r="J611" s="12" t="str" cm="1">
        <f t="array" ref="J611">_xll.PBF(C611,"Business Revenue","TTM","07-Jul-2025","","USD","","")</f>
        <v>#NOTAUTH</v>
      </c>
      <c r="K611" s="12" t="str" cm="1">
        <f t="array" ref="K611">_xll.PBF(C611,"EBITDA","TTM","07-Jul-2025","","USD","","")</f>
        <v>#NOTAUTH</v>
      </c>
      <c r="L611" s="13"/>
    </row>
    <row r="612" spans="2:12" ht="15" customHeight="1" x14ac:dyDescent="0.2">
      <c r="B612" t="str" cm="1">
        <f t="array" ref="B612">_xll.PBD(C612,"Name","","USD","","")</f>
        <v>Plascar Participações Industriais</v>
      </c>
      <c r="C612" t="s">
        <v>1049</v>
      </c>
      <c r="D612" t="str" cm="1">
        <f t="array" ref="D612">_xll.PBD(C612,"HQ Country","","USD","","")</f>
        <v>Brazil</v>
      </c>
      <c r="E612" t="str" cm="1">
        <f t="array" ref="E612">_xll.PBD(C612,"Website","","USD","","")</f>
        <v>www.plascar.com.br</v>
      </c>
      <c r="F612" t="str">
        <f t="shared" si="9"/>
        <v>plascar</v>
      </c>
      <c r="I612" s="12" cm="1">
        <f t="array" ref="I612">_xll.PBD(C612,"Employees Count","","USD","","")</f>
        <v>3098</v>
      </c>
      <c r="J612" s="12" cm="1">
        <f t="array" ref="J612">_xll.PBF(C612,"Business Revenue","TTM","07-Jul-2025","","USD","","")</f>
        <v>256916413.775572</v>
      </c>
      <c r="K612" s="12" cm="1">
        <f t="array" ref="K612">_xll.PBF(C612,"EBITDA","TTM","07-Jul-2025","","USD","","")</f>
        <v>-3429532.169768</v>
      </c>
      <c r="L612" s="13"/>
    </row>
    <row r="613" spans="2:12" ht="15" customHeight="1" x14ac:dyDescent="0.2">
      <c r="B613" t="str" cm="1">
        <f t="array" ref="B613">_xll.PBD(C613,"Name","","USD","","")</f>
        <v>#LIMITREACHED</v>
      </c>
      <c r="C613" t="s">
        <v>1050</v>
      </c>
      <c r="D613" t="str" cm="1">
        <f t="array" ref="D613">_xll.PBD(C613,"HQ Country","","USD","","")</f>
        <v>#LIMITREACHED</v>
      </c>
      <c r="E613" t="str" cm="1">
        <f t="array" ref="E613">_xll.PBD(C613,"Website","","USD","","")</f>
        <v>#LIMITREACHED</v>
      </c>
      <c r="F613" t="str">
        <f t="shared" si="9"/>
        <v>#LIMITREACHED</v>
      </c>
      <c r="I613" s="12" t="str" cm="1">
        <f t="array" ref="I613">_xll.PBD(C613,"Employees Count","","USD","","")</f>
        <v>#NOTAUTH</v>
      </c>
      <c r="J613" s="12" t="str" cm="1">
        <f t="array" ref="J613">_xll.PBF(C613,"Business Revenue","TTM","07-Jul-2025","","USD","","")</f>
        <v>#NOTAUTH</v>
      </c>
      <c r="K613" s="12" t="str" cm="1">
        <f t="array" ref="K613">_xll.PBF(C613,"EBITDA","TTM","07-Jul-2025","","USD","","")</f>
        <v>#NOTAUTH</v>
      </c>
      <c r="L613" s="13"/>
    </row>
    <row r="614" spans="2:12" ht="15" customHeight="1" x14ac:dyDescent="0.2">
      <c r="B614" t="str" cm="1">
        <f t="array" ref="B614">_xll.PBD(C614,"Name","","USD","","")</f>
        <v>#LIMITREACHED</v>
      </c>
      <c r="C614" t="s">
        <v>1051</v>
      </c>
      <c r="D614" t="str" cm="1">
        <f t="array" ref="D614">_xll.PBD(C614,"HQ Country","","USD","","")</f>
        <v>#LIMITREACHED</v>
      </c>
      <c r="E614" t="str" cm="1">
        <f t="array" ref="E614">_xll.PBD(C614,"Website","","USD","","")</f>
        <v>#LIMITREACHED</v>
      </c>
      <c r="F614" t="str">
        <f t="shared" si="9"/>
        <v>#LIMITREACHED</v>
      </c>
      <c r="I614" s="12" t="str" cm="1">
        <f t="array" ref="I614">_xll.PBD(C614,"Employees Count","","USD","","")</f>
        <v>#NOTAUTH</v>
      </c>
      <c r="J614" s="12" t="str" cm="1">
        <f t="array" ref="J614">_xll.PBF(C614,"Business Revenue","TTM","07-Jul-2025","","USD","","")</f>
        <v>#LIMITREACHED</v>
      </c>
      <c r="K614" s="12" t="str" cm="1">
        <f t="array" ref="K614">_xll.PBF(C614,"EBITDA","TTM","07-Jul-2025","","USD","","")</f>
        <v>#NOTAUTH</v>
      </c>
      <c r="L614" s="13"/>
    </row>
    <row r="615" spans="2:12" ht="15" customHeight="1" x14ac:dyDescent="0.2">
      <c r="B615" t="str" cm="1">
        <f t="array" ref="B615">_xll.PBD(C615,"Name","","USD","","")</f>
        <v>#LIMITREACHED</v>
      </c>
      <c r="C615" t="s">
        <v>1052</v>
      </c>
      <c r="D615" t="str" cm="1">
        <f t="array" ref="D615">_xll.PBD(C615,"HQ Country","","USD","","")</f>
        <v>#LIMITREACHED</v>
      </c>
      <c r="E615" t="str" cm="1">
        <f t="array" ref="E615">_xll.PBD(C615,"Website","","USD","","")</f>
        <v>#LIMITREACHED</v>
      </c>
      <c r="F615" t="str">
        <f t="shared" si="9"/>
        <v>#LIMITREACHED</v>
      </c>
      <c r="I615" s="12" t="str" cm="1">
        <f t="array" ref="I615">_xll.PBD(C615,"Employees Count","","USD","","")</f>
        <v>#LIMITREACHED</v>
      </c>
      <c r="J615" s="12" t="str" cm="1">
        <f t="array" ref="J615">_xll.PBF(C615,"Business Revenue","TTM","07-Jul-2025","","USD","","")</f>
        <v>#NOTAUTH</v>
      </c>
      <c r="K615" s="12" t="str" cm="1">
        <f t="array" ref="K615">_xll.PBF(C615,"EBITDA","TTM","07-Jul-2025","","USD","","")</f>
        <v>#NOTAUTH</v>
      </c>
      <c r="L615" s="13"/>
    </row>
    <row r="616" spans="2:12" ht="15" customHeight="1" x14ac:dyDescent="0.2">
      <c r="B616" t="str" cm="1">
        <f t="array" ref="B616">_xll.PBD(C616,"Name","","USD","","")</f>
        <v>#LIMITREACHED</v>
      </c>
      <c r="C616" t="s">
        <v>1053</v>
      </c>
      <c r="D616" t="str" cm="1">
        <f t="array" ref="D616">_xll.PBD(C616,"HQ Country","","USD","","")</f>
        <v>#LIMITREACHED</v>
      </c>
      <c r="E616" t="str" cm="1">
        <f t="array" ref="E616">_xll.PBD(C616,"Website","","USD","","")</f>
        <v>#LIMITREACHED</v>
      </c>
      <c r="F616" t="str">
        <f t="shared" si="9"/>
        <v>#LIMITREACHED</v>
      </c>
      <c r="I616" s="12" t="str" cm="1">
        <f t="array" ref="I616">_xll.PBD(C616,"Employees Count","","USD","","")</f>
        <v>#LIMITREACHED</v>
      </c>
      <c r="J616" s="12" t="str" cm="1">
        <f t="array" ref="J616">_xll.PBF(C616,"Business Revenue","TTM","07-Jul-2025","","USD","","")</f>
        <v>#NOTAUTH</v>
      </c>
      <c r="K616" s="12" t="str" cm="1">
        <f t="array" ref="K616">_xll.PBF(C616,"EBITDA","TTM","07-Jul-2025","","USD","","")</f>
        <v>#NOTAUTH</v>
      </c>
      <c r="L616" s="13"/>
    </row>
    <row r="617" spans="2:12" ht="15" customHeight="1" x14ac:dyDescent="0.2">
      <c r="B617" t="str" cm="1">
        <f t="array" ref="B617">_xll.PBD(C617,"Name","","USD","","")</f>
        <v>#LIMITREACHED</v>
      </c>
      <c r="C617" t="s">
        <v>1054</v>
      </c>
      <c r="D617" t="str" cm="1">
        <f t="array" ref="D617">_xll.PBD(C617,"HQ Country","","USD","","")</f>
        <v>#LIMITREACHED</v>
      </c>
      <c r="E617" t="str" cm="1">
        <f t="array" ref="E617">_xll.PBD(C617,"Website","","USD","","")</f>
        <v>#LIMITREACHED</v>
      </c>
      <c r="F617" t="str">
        <f t="shared" si="9"/>
        <v>#LIMITREACHED</v>
      </c>
      <c r="I617" s="12" t="str" cm="1">
        <f t="array" ref="I617">_xll.PBD(C617,"Employees Count","","USD","","")</f>
        <v>#LIMITREACHED</v>
      </c>
      <c r="J617" s="12" t="str" cm="1">
        <f t="array" ref="J617">_xll.PBF(C617,"Business Revenue","TTM","07-Jul-2025","","USD","","")</f>
        <v>#NOTAUTH</v>
      </c>
      <c r="K617" s="12" t="str" cm="1">
        <f t="array" ref="K617">_xll.PBF(C617,"EBITDA","TTM","07-Jul-2025","","USD","","")</f>
        <v>#NOTAUTH</v>
      </c>
      <c r="L617" s="13"/>
    </row>
    <row r="618" spans="2:12" ht="15" customHeight="1" x14ac:dyDescent="0.2">
      <c r="B618" t="str" cm="1">
        <f t="array" ref="B618">_xll.PBD(C618,"Name","","USD","","")</f>
        <v>Porto Seguro Capital</v>
      </c>
      <c r="C618" t="s">
        <v>1055</v>
      </c>
      <c r="D618" t="str" cm="1">
        <f t="array" ref="D618">_xll.PBD(C618,"HQ Country","","USD","","")</f>
        <v>Brazil</v>
      </c>
      <c r="E618" t="str" cm="1">
        <f t="array" ref="E618">_xll.PBD(C618,"Website","","USD","","")</f>
        <v>#NOTAUTH</v>
      </c>
      <c r="F618" t="str">
        <f t="shared" si="9"/>
        <v>#NOTAUTH</v>
      </c>
      <c r="I618" s="12" cm="1">
        <f t="array" ref="I618">_xll.PBD(C618,"Employees Count","","USD","","")</f>
        <v>13700</v>
      </c>
      <c r="J618" s="12" t="str" cm="1">
        <f t="array" ref="J618">_xll.PBF(C618,"Business Revenue","TTM","07-Jul-2025","","USD","","")</f>
        <v>#NOTAUTH</v>
      </c>
      <c r="K618" s="12" cm="1">
        <f t="array" ref="K618">_xll.PBF(C618,"EBITDA","TTM","07-Jul-2025","","USD","","")</f>
        <v>844288448.87543094</v>
      </c>
      <c r="L618" s="13"/>
    </row>
    <row r="619" spans="2:12" ht="15" customHeight="1" x14ac:dyDescent="0.2">
      <c r="B619" t="str" cm="1">
        <f t="array" ref="B619">_xll.PBD(C619,"Name","","USD","","")</f>
        <v>#LIMITREACHED</v>
      </c>
      <c r="C619" t="s">
        <v>1056</v>
      </c>
      <c r="D619" t="str" cm="1">
        <f t="array" ref="D619">_xll.PBD(C619,"HQ Country","","USD","","")</f>
        <v>#LIMITREACHED</v>
      </c>
      <c r="E619" t="str" cm="1">
        <f t="array" ref="E619">_xll.PBD(C619,"Website","","USD","","")</f>
        <v>#NOTAUTH</v>
      </c>
      <c r="F619" t="str">
        <f t="shared" si="9"/>
        <v>#NOTAUTH</v>
      </c>
      <c r="I619" s="12" t="str" cm="1">
        <f t="array" ref="I619">_xll.PBD(C619,"Employees Count","","USD","","")</f>
        <v>#NOTAUTH</v>
      </c>
      <c r="J619" s="12" t="str" cm="1">
        <f t="array" ref="J619">_xll.PBF(C619,"Business Revenue","TTM","07-Jul-2025","","USD","","")</f>
        <v>#NOTAUTH</v>
      </c>
      <c r="K619" s="12" t="str" cm="1">
        <f t="array" ref="K619">_xll.PBF(C619,"EBITDA","TTM","07-Jul-2025","","USD","","")</f>
        <v>#NOTAUTH</v>
      </c>
      <c r="L619" s="13"/>
    </row>
    <row r="620" spans="2:12" ht="15" customHeight="1" x14ac:dyDescent="0.2">
      <c r="B620" t="str" cm="1">
        <f t="array" ref="B620">_xll.PBD(C620,"Name","","USD","","")</f>
        <v>Positivo Tecnologia</v>
      </c>
      <c r="C620" t="s">
        <v>1057</v>
      </c>
      <c r="D620" t="str" cm="1">
        <f t="array" ref="D620">_xll.PBD(C620,"HQ Country","","USD","","")</f>
        <v>Brazil</v>
      </c>
      <c r="E620" t="str" cm="1">
        <f t="array" ref="E620">_xll.PBD(C620,"Website","","USD","","")</f>
        <v>www.positivotecnologia.com.br</v>
      </c>
      <c r="F620" t="str">
        <f t="shared" si="9"/>
        <v>positivotecnologia</v>
      </c>
      <c r="I620" s="12" cm="1">
        <f t="array" ref="I620">_xll.PBD(C620,"Employees Count","","USD","","")</f>
        <v>4000</v>
      </c>
      <c r="J620" s="12" cm="1">
        <f t="array" ref="J620">_xll.PBF(C620,"Business Revenue","TTM","07-Jul-2025","","USD","","")</f>
        <v>705670413.22651005</v>
      </c>
      <c r="K620" s="12" cm="1">
        <f t="array" ref="K620">_xll.PBF(C620,"EBITDA","TTM","07-Jul-2025","","USD","","")</f>
        <v>44543845.256309003</v>
      </c>
      <c r="L620" s="13"/>
    </row>
    <row r="621" spans="2:12" ht="15" customHeight="1" x14ac:dyDescent="0.2">
      <c r="B621" t="str" cm="1">
        <f t="array" ref="B621">_xll.PBD(C621,"Name","","USD","","")</f>
        <v>Priner Servicos Industriais</v>
      </c>
      <c r="C621" t="s">
        <v>1058</v>
      </c>
      <c r="D621" t="str" cm="1">
        <f t="array" ref="D621">_xll.PBD(C621,"HQ Country","","USD","","")</f>
        <v>Brazil</v>
      </c>
      <c r="E621" t="str" cm="1">
        <f t="array" ref="E621">_xll.PBD(C621,"Website","","USD","","")</f>
        <v>www.priner.com.br</v>
      </c>
      <c r="F621" t="str">
        <f t="shared" si="9"/>
        <v>priner</v>
      </c>
      <c r="I621" s="12" cm="1">
        <f t="array" ref="I621">_xll.PBD(C621,"Employees Count","","USD","","")</f>
        <v>6994</v>
      </c>
      <c r="J621" s="12" cm="1">
        <f t="array" ref="J621">_xll.PBF(C621,"Business Revenue","TTM","07-Jul-2025","","USD","","")</f>
        <v>243278965.30385903</v>
      </c>
      <c r="K621" s="12" cm="1">
        <f t="array" ref="K621">_xll.PBF(C621,"EBITDA","TTM","07-Jul-2025","","USD","","")</f>
        <v>27542584.253935002</v>
      </c>
      <c r="L621" s="13"/>
    </row>
    <row r="622" spans="2:12" ht="15" customHeight="1" x14ac:dyDescent="0.2">
      <c r="B622" t="str" cm="1">
        <f t="array" ref="B622">_xll.PBD(C622,"Name","","USD","","")</f>
        <v>Prio</v>
      </c>
      <c r="C622" t="s">
        <v>1059</v>
      </c>
      <c r="D622" t="str" cm="1">
        <f t="array" ref="D622">_xll.PBD(C622,"HQ Country","","USD","","")</f>
        <v>Brazil</v>
      </c>
      <c r="E622" t="str" cm="1">
        <f t="array" ref="E622">_xll.PBD(C622,"Website","","USD","","")</f>
        <v>www.prio3.com.br</v>
      </c>
      <c r="F622" t="str">
        <f t="shared" si="9"/>
        <v>prio3</v>
      </c>
      <c r="I622" s="12" cm="1">
        <f t="array" ref="I622">_xll.PBD(C622,"Employees Count","","USD","","")</f>
        <v>211</v>
      </c>
      <c r="J622" s="12" cm="1">
        <f t="array" ref="J622">_xll.PBF(C622,"Business Revenue","TTM","07-Jul-2025","","USD","","")</f>
        <v>2948386224.7254434</v>
      </c>
      <c r="K622" s="12" cm="1">
        <f t="array" ref="K622">_xll.PBF(C622,"EBITDA","TTM","07-Jul-2025","","USD","","")</f>
        <v>1790114274.4771862</v>
      </c>
      <c r="L622" s="13"/>
    </row>
    <row r="623" spans="2:12" ht="15" customHeight="1" x14ac:dyDescent="0.2">
      <c r="B623" t="str" cm="1">
        <f t="array" ref="B623">_xll.PBD(C623,"Name","","USD","","")</f>
        <v>#LIMITREACHED</v>
      </c>
      <c r="C623" t="s">
        <v>1060</v>
      </c>
      <c r="D623" t="str" cm="1">
        <f t="array" ref="D623">_xll.PBD(C623,"HQ Country","","USD","","")</f>
        <v>#LIMITREACHED</v>
      </c>
      <c r="E623" t="str" cm="1">
        <f t="array" ref="E623">_xll.PBD(C623,"Website","","USD","","")</f>
        <v>#LIMITREACHED</v>
      </c>
      <c r="F623" t="str">
        <f t="shared" si="9"/>
        <v>#LIMITREACHED</v>
      </c>
      <c r="I623" s="12" t="str" cm="1">
        <f t="array" ref="I623">_xll.PBD(C623,"Employees Count","","USD","","")</f>
        <v>#LIMITREACHED</v>
      </c>
      <c r="J623" s="12" t="str" cm="1">
        <f t="array" ref="J623">_xll.PBF(C623,"Business Revenue","TTM","07-Jul-2025","","USD","","")</f>
        <v>#NOTAUTH</v>
      </c>
      <c r="K623" s="12" t="str" cm="1">
        <f t="array" ref="K623">_xll.PBF(C623,"EBITDA","TTM","07-Jul-2025","","USD","","")</f>
        <v>#NOTAUTH</v>
      </c>
      <c r="L623" s="13"/>
    </row>
    <row r="624" spans="2:12" ht="15" customHeight="1" x14ac:dyDescent="0.2">
      <c r="B624" t="str" cm="1">
        <f t="array" ref="B624">_xll.PBD(C624,"Name","","USD","","")</f>
        <v>#LIMITREACHED</v>
      </c>
      <c r="C624" t="s">
        <v>1061</v>
      </c>
      <c r="D624" t="str" cm="1">
        <f t="array" ref="D624">_xll.PBD(C624,"HQ Country","","USD","","")</f>
        <v>#LIMITREACHED</v>
      </c>
      <c r="E624" t="str" cm="1">
        <f t="array" ref="E624">_xll.PBD(C624,"Website","","USD","","")</f>
        <v>#LIMITREACHED</v>
      </c>
      <c r="F624" t="str">
        <f t="shared" si="9"/>
        <v>#LIMITREACHED</v>
      </c>
      <c r="I624" s="12" t="str" cm="1">
        <f t="array" ref="I624">_xll.PBD(C624,"Employees Count","","USD","","")</f>
        <v>#NOTAUTH</v>
      </c>
      <c r="J624" s="12" t="str" cm="1">
        <f t="array" ref="J624">_xll.PBF(C624,"Business Revenue","TTM","07-Jul-2025","","USD","","")</f>
        <v>#NOTAUTH</v>
      </c>
      <c r="K624" s="12" t="str" cm="1">
        <f t="array" ref="K624">_xll.PBF(C624,"EBITDA","TTM","07-Jul-2025","","USD","","")</f>
        <v>#NOTAUTH</v>
      </c>
      <c r="L624" s="13"/>
    </row>
    <row r="625" spans="2:12" ht="15" customHeight="1" x14ac:dyDescent="0.2">
      <c r="B625" t="str" cm="1">
        <f t="array" ref="B625">_xll.PBD(C625,"Name","","USD","","")</f>
        <v>Profarma Distribuidora de Produtos Farmacêuticos</v>
      </c>
      <c r="C625" t="s">
        <v>442</v>
      </c>
      <c r="D625" t="str" cm="1">
        <f t="array" ref="D625">_xll.PBD(C625,"HQ Country","","USD","","")</f>
        <v>Brazil</v>
      </c>
      <c r="E625" t="str" cm="1">
        <f t="array" ref="E625">_xll.PBD(C625,"Website","","USD","","")</f>
        <v>www.profarma.com.br</v>
      </c>
      <c r="F625" t="str">
        <f t="shared" si="9"/>
        <v>profarma</v>
      </c>
      <c r="I625" s="12" cm="1">
        <f t="array" ref="I625">_xll.PBD(C625,"Employees Count","","USD","","")</f>
        <v>7077</v>
      </c>
      <c r="J625" s="12" cm="1">
        <f t="array" ref="J625">_xll.PBF(C625,"Business Revenue","TTM","07-Jul-2025","","USD","","")</f>
        <v>2196453816.2196832</v>
      </c>
      <c r="K625" s="12" cm="1">
        <f t="array" ref="K625">_xll.PBF(C625,"EBITDA","TTM","07-Jul-2025","","USD","","")</f>
        <v>71141776.486331999</v>
      </c>
      <c r="L625" s="13"/>
    </row>
    <row r="626" spans="2:12" ht="15" customHeight="1" x14ac:dyDescent="0.2">
      <c r="B626" t="str" cm="1">
        <f t="array" ref="B626">_xll.PBD(C626,"Name","","USD","","")</f>
        <v>#LIMITREACHED</v>
      </c>
      <c r="C626" t="s">
        <v>1062</v>
      </c>
      <c r="D626" t="str" cm="1">
        <f t="array" ref="D626">_xll.PBD(C626,"HQ Country","","USD","","")</f>
        <v>#LIMITREACHED</v>
      </c>
      <c r="E626" t="str" cm="1">
        <f t="array" ref="E626">_xll.PBD(C626,"Website","","USD","","")</f>
        <v>#LIMITREACHED</v>
      </c>
      <c r="F626" t="str">
        <f t="shared" si="9"/>
        <v>#LIMITREACHED</v>
      </c>
      <c r="I626" s="12" t="str" cm="1">
        <f t="array" ref="I626">_xll.PBD(C626,"Employees Count","","USD","","")</f>
        <v>#NOTAUTH</v>
      </c>
      <c r="J626" s="12" t="str" cm="1">
        <f t="array" ref="J626">_xll.PBF(C626,"Business Revenue","TTM","07-Jul-2025","","USD","","")</f>
        <v>#NOTAUTH</v>
      </c>
      <c r="K626" s="12" t="str" cm="1">
        <f t="array" ref="K626">_xll.PBF(C626,"EBITDA","TTM","07-Jul-2025","","USD","","")</f>
        <v>#NOTAUTH</v>
      </c>
      <c r="L626" s="13"/>
    </row>
    <row r="627" spans="2:12" ht="15" customHeight="1" x14ac:dyDescent="0.2">
      <c r="B627" t="str" cm="1">
        <f t="array" ref="B627">_xll.PBD(C627,"Name","","USD","","")</f>
        <v>#LIMITREACHED</v>
      </c>
      <c r="C627" t="s">
        <v>1063</v>
      </c>
      <c r="D627" t="str" cm="1">
        <f t="array" ref="D627">_xll.PBD(C627,"HQ Country","","USD","","")</f>
        <v>#LIMITREACHED</v>
      </c>
      <c r="E627" t="str" cm="1">
        <f t="array" ref="E627">_xll.PBD(C627,"Website","","USD","","")</f>
        <v>#LIMITREACHED</v>
      </c>
      <c r="F627" t="str">
        <f t="shared" si="9"/>
        <v>#LIMITREACHED</v>
      </c>
      <c r="I627" s="12" t="str" cm="1">
        <f t="array" ref="I627">_xll.PBD(C627,"Employees Count","","USD","","")</f>
        <v>#NOTAUTH</v>
      </c>
      <c r="J627" s="12" t="str" cm="1">
        <f t="array" ref="J627">_xll.PBF(C627,"Business Revenue","TTM","07-Jul-2025","","USD","","")</f>
        <v>#NOTAUTH</v>
      </c>
      <c r="K627" s="12" t="str" cm="1">
        <f t="array" ref="K627">_xll.PBF(C627,"EBITDA","TTM","07-Jul-2025","","USD","","")</f>
        <v>#NOTAUTH</v>
      </c>
      <c r="L627" s="13"/>
    </row>
    <row r="628" spans="2:12" ht="15" customHeight="1" x14ac:dyDescent="0.2">
      <c r="B628" t="str" cm="1">
        <f t="array" ref="B628">_xll.PBD(C628,"Name","","USD","","")</f>
        <v>#LIMITREACHED</v>
      </c>
      <c r="C628" t="s">
        <v>1064</v>
      </c>
      <c r="D628" t="str" cm="1">
        <f t="array" ref="D628">_xll.PBD(C628,"HQ Country","","USD","","")</f>
        <v>#LIMITREACHED</v>
      </c>
      <c r="E628" t="str" cm="1">
        <f t="array" ref="E628">_xll.PBD(C628,"Website","","USD","","")</f>
        <v>#LIMITREACHED</v>
      </c>
      <c r="F628" t="str">
        <f t="shared" si="9"/>
        <v>#LIMITREACHED</v>
      </c>
      <c r="I628" s="12" t="str" cm="1">
        <f t="array" ref="I628">_xll.PBD(C628,"Employees Count","","USD","","")</f>
        <v>#NOTAUTH</v>
      </c>
      <c r="J628" s="12" t="str" cm="1">
        <f t="array" ref="J628">_xll.PBF(C628,"Business Revenue","TTM","07-Jul-2025","","USD","","")</f>
        <v>#NOTAUTH</v>
      </c>
      <c r="K628" s="12" t="str" cm="1">
        <f t="array" ref="K628">_xll.PBF(C628,"EBITDA","TTM","07-Jul-2025","","USD","","")</f>
        <v>#NOTAUTH</v>
      </c>
      <c r="L628" s="13"/>
    </row>
    <row r="629" spans="2:12" ht="15" customHeight="1" x14ac:dyDescent="0.2">
      <c r="B629" t="str" cm="1">
        <f t="array" ref="B629">_xll.PBD(C629,"Name","","USD","","")</f>
        <v>#LIMITREACHED</v>
      </c>
      <c r="C629" t="s">
        <v>1065</v>
      </c>
      <c r="D629" t="str" cm="1">
        <f t="array" ref="D629">_xll.PBD(C629,"HQ Country","","USD","","")</f>
        <v>#LIMITREACHED</v>
      </c>
      <c r="E629" t="str" cm="1">
        <f t="array" ref="E629">_xll.PBD(C629,"Website","","USD","","")</f>
        <v>#LIMITREACHED</v>
      </c>
      <c r="F629" t="str">
        <f t="shared" si="9"/>
        <v>#LIMITREACHED</v>
      </c>
      <c r="I629" s="12" t="str" cm="1">
        <f t="array" ref="I629">_xll.PBD(C629,"Employees Count","","USD","","")</f>
        <v>#LIMITREACHED</v>
      </c>
      <c r="J629" s="12" t="str" cm="1">
        <f t="array" ref="J629">_xll.PBF(C629,"Business Revenue","TTM","07-Jul-2025","","USD","","")</f>
        <v>#NOTAUTH</v>
      </c>
      <c r="K629" s="12" t="str" cm="1">
        <f t="array" ref="K629">_xll.PBF(C629,"EBITDA","TTM","07-Jul-2025","","USD","","")</f>
        <v>#NOTAUTH</v>
      </c>
      <c r="L629" s="13"/>
    </row>
    <row r="630" spans="2:12" ht="15" customHeight="1" x14ac:dyDescent="0.2">
      <c r="B630" t="str" cm="1">
        <f t="array" ref="B630">_xll.PBD(C630,"Name","","USD","","")</f>
        <v>Qualicorp Consultoria e Corretora de Seguros</v>
      </c>
      <c r="C630" t="s">
        <v>443</v>
      </c>
      <c r="D630" t="str" cm="1">
        <f t="array" ref="D630">_xll.PBD(C630,"HQ Country","","USD","","")</f>
        <v>Brazil</v>
      </c>
      <c r="E630" t="str" cm="1">
        <f t="array" ref="E630">_xll.PBD(C630,"Website","","USD","","")</f>
        <v>www.qualicorp.com.br</v>
      </c>
      <c r="F630" t="str">
        <f t="shared" si="9"/>
        <v>qualicorp</v>
      </c>
      <c r="I630" s="12" cm="1">
        <f t="array" ref="I630">_xll.PBD(C630,"Employees Count","","USD","","")</f>
        <v>1558</v>
      </c>
      <c r="J630" s="12" cm="1">
        <f t="array" ref="J630">_xll.PBF(C630,"Business Revenue","TTM","07-Jul-2025","","USD","","")</f>
        <v>282765604.18498302</v>
      </c>
      <c r="K630" s="12" cm="1">
        <f t="array" ref="K630">_xll.PBF(C630,"EBITDA","TTM","07-Jul-2025","","USD","","")</f>
        <v>84819119.806716993</v>
      </c>
      <c r="L630" s="13"/>
    </row>
    <row r="631" spans="2:12" ht="15" customHeight="1" x14ac:dyDescent="0.2">
      <c r="B631" t="str" cm="1">
        <f t="array" ref="B631">_xll.PBD(C631,"Name","","USD","","")</f>
        <v>#LIMITREACHED</v>
      </c>
      <c r="C631" t="s">
        <v>1066</v>
      </c>
      <c r="D631" t="str" cm="1">
        <f t="array" ref="D631">_xll.PBD(C631,"HQ Country","","USD","","")</f>
        <v>#LIMITREACHED</v>
      </c>
      <c r="E631" t="str" cm="1">
        <f t="array" ref="E631">_xll.PBD(C631,"Website","","USD","","")</f>
        <v>#NOTAUTH</v>
      </c>
      <c r="F631" t="str">
        <f t="shared" si="9"/>
        <v>#NOTAUTH</v>
      </c>
      <c r="I631" s="12" t="str" cm="1">
        <f t="array" ref="I631">_xll.PBD(C631,"Employees Count","","USD","","")</f>
        <v>#NOTAUTH</v>
      </c>
      <c r="J631" s="12" t="str" cm="1">
        <f t="array" ref="J631">_xll.PBF(C631,"Business Revenue","TTM","07-Jul-2025","","USD","","")</f>
        <v>#NOTAUTH</v>
      </c>
      <c r="K631" s="12" t="str" cm="1">
        <f t="array" ref="K631">_xll.PBF(C631,"EBITDA","TTM","07-Jul-2025","","USD","","")</f>
        <v>#NOTAUTH</v>
      </c>
      <c r="L631" s="13"/>
    </row>
    <row r="632" spans="2:12" ht="15" customHeight="1" x14ac:dyDescent="0.2">
      <c r="B632" t="str" cm="1">
        <f t="array" ref="B632">_xll.PBD(C632,"Name","","USD","","")</f>
        <v>Raia Drogasil</v>
      </c>
      <c r="C632" t="s">
        <v>294</v>
      </c>
      <c r="D632" t="str" cm="1">
        <f t="array" ref="D632">_xll.PBD(C632,"HQ Country","","USD","","")</f>
        <v>Brazil</v>
      </c>
      <c r="E632" t="str" cm="1">
        <f t="array" ref="E632">_xll.PBD(C632,"Website","","USD","","")</f>
        <v>rdsaude.com.br</v>
      </c>
      <c r="F632" t="str">
        <f t="shared" si="9"/>
        <v>rdsaude</v>
      </c>
      <c r="I632" s="12" cm="1">
        <f t="array" ref="I632">_xll.PBD(C632,"Employees Count","","USD","","")</f>
        <v>66275</v>
      </c>
      <c r="J632" s="12" cm="1">
        <f t="array" ref="J632">_xll.PBF(C632,"Business Revenue","TTM","07-Jul-2025","","USD","","")</f>
        <v>7629079088.2023439</v>
      </c>
      <c r="K632" s="12" cm="1">
        <f t="array" ref="K632">_xll.PBF(C632,"EBITDA","TTM","07-Jul-2025","","USD","","")</f>
        <v>550084777.85378206</v>
      </c>
      <c r="L632" s="13"/>
    </row>
    <row r="633" spans="2:12" ht="15" customHeight="1" x14ac:dyDescent="0.2">
      <c r="B633" t="str" cm="1">
        <f t="array" ref="B633">_xll.PBD(C633,"Name","","USD","","")</f>
        <v>Randoncorp</v>
      </c>
      <c r="C633" t="s">
        <v>1067</v>
      </c>
      <c r="D633" t="str" cm="1">
        <f t="array" ref="D633">_xll.PBD(C633,"HQ Country","","USD","","")</f>
        <v>Brazil</v>
      </c>
      <c r="E633" t="str" cm="1">
        <f t="array" ref="E633">_xll.PBD(C633,"Website","","USD","","")</f>
        <v>www.randoncorp.com</v>
      </c>
      <c r="F633" t="str">
        <f t="shared" si="9"/>
        <v>randoncorp</v>
      </c>
      <c r="I633" s="12" cm="1">
        <f t="array" ref="I633">_xll.PBD(C633,"Employees Count","","USD","","")</f>
        <v>16727</v>
      </c>
      <c r="J633" s="12" cm="1">
        <f t="array" ref="J633">_xll.PBF(C633,"Business Revenue","TTM","07-Jul-2025","","USD","","")</f>
        <v>2448291117.0737009</v>
      </c>
      <c r="K633" s="12" cm="1">
        <f t="array" ref="K633">_xll.PBF(C633,"EBITDA","TTM","07-Jul-2025","","USD","","")</f>
        <v>304362431.170766</v>
      </c>
      <c r="L633" s="13"/>
    </row>
    <row r="634" spans="2:12" ht="15" customHeight="1" x14ac:dyDescent="0.2">
      <c r="B634" t="str" cm="1">
        <f t="array" ref="B634">_xll.PBD(C634,"Name","","USD","","")</f>
        <v>#LIMITREACHED</v>
      </c>
      <c r="C634" t="s">
        <v>1068</v>
      </c>
      <c r="D634" t="str" cm="1">
        <f t="array" ref="D634">_xll.PBD(C634,"HQ Country","","USD","","")</f>
        <v>#LIMITREACHED</v>
      </c>
      <c r="E634" t="str" cm="1">
        <f t="array" ref="E634">_xll.PBD(C634,"Website","","USD","","")</f>
        <v>#LIMITREACHED</v>
      </c>
      <c r="F634" t="str">
        <f t="shared" si="9"/>
        <v>#LIMITREACHED</v>
      </c>
      <c r="I634" s="12" t="str" cm="1">
        <f t="array" ref="I634">_xll.PBD(C634,"Employees Count","","USD","","")</f>
        <v>#NOTAUTH</v>
      </c>
      <c r="J634" s="12" t="str" cm="1">
        <f t="array" ref="J634">_xll.PBF(C634,"Business Revenue","TTM","07-Jul-2025","","USD","","")</f>
        <v>#NOTAUTH</v>
      </c>
      <c r="K634" s="12" t="str" cm="1">
        <f t="array" ref="K634">_xll.PBF(C634,"EBITDA","TTM","07-Jul-2025","","USD","","")</f>
        <v>#NOTAUTH</v>
      </c>
      <c r="L634" s="13"/>
    </row>
    <row r="635" spans="2:12" ht="15" customHeight="1" x14ac:dyDescent="0.2">
      <c r="B635" t="str" cm="1">
        <f t="array" ref="B635">_xll.PBD(C635,"Name","","USD","","")</f>
        <v>#LIMITREACHED</v>
      </c>
      <c r="C635" t="s">
        <v>1069</v>
      </c>
      <c r="D635" t="str" cm="1">
        <f t="array" ref="D635">_xll.PBD(C635,"HQ Country","","USD","","")</f>
        <v>#LIMITREACHED</v>
      </c>
      <c r="E635" t="str" cm="1">
        <f t="array" ref="E635">_xll.PBD(C635,"Website","","USD","","")</f>
        <v>#LIMITREACHED</v>
      </c>
      <c r="F635" t="str">
        <f t="shared" si="9"/>
        <v>#LIMITREACHED</v>
      </c>
      <c r="I635" s="12" t="str" cm="1">
        <f t="array" ref="I635">_xll.PBD(C635,"Employees Count","","USD","","")</f>
        <v>#LIMITREACHED</v>
      </c>
      <c r="J635" s="12" t="str" cm="1">
        <f t="array" ref="J635">_xll.PBF(C635,"Business Revenue","TTM","07-Jul-2025","","USD","","")</f>
        <v>#NOTAUTH</v>
      </c>
      <c r="K635" s="12" t="str" cm="1">
        <f t="array" ref="K635">_xll.PBF(C635,"EBITDA","TTM","07-Jul-2025","","USD","","")</f>
        <v>#NOTAUTH</v>
      </c>
      <c r="L635" s="13"/>
    </row>
    <row r="636" spans="2:12" ht="15" customHeight="1" x14ac:dyDescent="0.2">
      <c r="B636" t="str" cm="1">
        <f t="array" ref="B636">_xll.PBD(C636,"Name","","USD","","")</f>
        <v>#LIMITREACHED</v>
      </c>
      <c r="C636" t="s">
        <v>1070</v>
      </c>
      <c r="D636" t="str" cm="1">
        <f t="array" ref="D636">_xll.PBD(C636,"HQ Country","","USD","","")</f>
        <v>#LIMITREACHED</v>
      </c>
      <c r="E636" t="str" cm="1">
        <f t="array" ref="E636">_xll.PBD(C636,"Website","","USD","","")</f>
        <v>#LIMITREACHED</v>
      </c>
      <c r="F636" t="str">
        <f t="shared" si="9"/>
        <v>#LIMITREACHED</v>
      </c>
      <c r="I636" s="12" t="str" cm="1">
        <f t="array" ref="I636">_xll.PBD(C636,"Employees Count","","USD","","")</f>
        <v>#LIMITREACHED</v>
      </c>
      <c r="J636" s="12" t="str" cm="1">
        <f t="array" ref="J636">_xll.PBF(C636,"Business Revenue","TTM","07-Jul-2025","","USD","","")</f>
        <v>#NOTAUTH</v>
      </c>
      <c r="K636" s="12" t="str" cm="1">
        <f t="array" ref="K636">_xll.PBF(C636,"EBITDA","TTM","07-Jul-2025","","USD","","")</f>
        <v>#NOTAUTH</v>
      </c>
      <c r="L636" s="13"/>
    </row>
    <row r="637" spans="2:12" ht="15" customHeight="1" x14ac:dyDescent="0.2">
      <c r="B637" t="str" cm="1">
        <f t="array" ref="B637">_xll.PBD(C637,"Name","","USD","","")</f>
        <v>Refinaria De Petroleos</v>
      </c>
      <c r="C637" t="s">
        <v>1071</v>
      </c>
      <c r="D637" t="str" cm="1">
        <f t="array" ref="D637">_xll.PBD(C637,"HQ Country","","USD","","")</f>
        <v>Brazil</v>
      </c>
      <c r="E637" t="str" cm="1">
        <f t="array" ref="E637">_xll.PBD(C637,"Website","","USD","","")</f>
        <v>www.refinariademanguinhos.com</v>
      </c>
      <c r="F637" t="str">
        <f t="shared" si="9"/>
        <v>refinariademanguinhos</v>
      </c>
      <c r="I637" s="12" t="str" cm="1">
        <f t="array" ref="I637">_xll.PBD(C637,"Employees Count","","USD","","")</f>
        <v>#NOTAUTH</v>
      </c>
      <c r="J637" s="12" cm="1">
        <f t="array" ref="J637">_xll.PBF(C637,"Business Revenue","TTM","07-Jul-2025","","USD","","")</f>
        <v>2156456657.482872</v>
      </c>
      <c r="K637" s="12" cm="1">
        <f t="array" ref="K637">_xll.PBF(C637,"EBITDA","TTM","07-Jul-2025","","USD","","")</f>
        <v>-166808574.67854801</v>
      </c>
      <c r="L637" s="13"/>
    </row>
    <row r="638" spans="2:12" ht="15" customHeight="1" x14ac:dyDescent="0.2">
      <c r="B638" t="str" cm="1">
        <f t="array" ref="B638">_xll.PBD(C638,"Name","","USD","","")</f>
        <v>#LIMITREACHED</v>
      </c>
      <c r="C638" t="s">
        <v>1072</v>
      </c>
      <c r="D638" t="str" cm="1">
        <f t="array" ref="D638">_xll.PBD(C638,"HQ Country","","USD","","")</f>
        <v>#LIMITREACHED</v>
      </c>
      <c r="E638" t="str" cm="1">
        <f t="array" ref="E638">_xll.PBD(C638,"Website","","USD","","")</f>
        <v>#LIMITREACHED</v>
      </c>
      <c r="F638" t="str">
        <f t="shared" ref="F638:F701" si="10">SUBSTITUTE(SUBSTITUTE(SUBSTITUTE(SUBSTITUTE(E638, "www.", ""), ".com.br", ""), ".com", ""), ".br", "")</f>
        <v>#LIMITREACHED</v>
      </c>
      <c r="I638" s="12" t="str" cm="1">
        <f t="array" ref="I638">_xll.PBD(C638,"Employees Count","","USD","","")</f>
        <v>#LIMITREACHED</v>
      </c>
      <c r="J638" s="12" t="str" cm="1">
        <f t="array" ref="J638">_xll.PBF(C638,"Business Revenue","TTM","07-Jul-2025","","USD","","")</f>
        <v>#NOTAUTH</v>
      </c>
      <c r="K638" s="12" t="str" cm="1">
        <f t="array" ref="K638">_xll.PBF(C638,"EBITDA","TTM","07-Jul-2025","","USD","","")</f>
        <v>#NOTAUTH</v>
      </c>
      <c r="L638" s="13"/>
    </row>
    <row r="639" spans="2:12" ht="15" customHeight="1" x14ac:dyDescent="0.2">
      <c r="B639" t="str" cm="1">
        <f t="array" ref="B639">_xll.PBD(C639,"Name","","USD","","")</f>
        <v>#LIMITREACHED</v>
      </c>
      <c r="C639" t="s">
        <v>1073</v>
      </c>
      <c r="D639" t="str" cm="1">
        <f t="array" ref="D639">_xll.PBD(C639,"HQ Country","","USD","","")</f>
        <v>#LIMITREACHED</v>
      </c>
      <c r="E639" t="str" cm="1">
        <f t="array" ref="E639">_xll.PBD(C639,"Website","","USD","","")</f>
        <v>#NOTAUTH</v>
      </c>
      <c r="F639" t="str">
        <f t="shared" si="10"/>
        <v>#NOTAUTH</v>
      </c>
      <c r="I639" s="12" t="str" cm="1">
        <f t="array" ref="I639">_xll.PBD(C639,"Employees Count","","USD","","")</f>
        <v>#NOTAUTH</v>
      </c>
      <c r="J639" s="12" t="str" cm="1">
        <f t="array" ref="J639">_xll.PBF(C639,"Business Revenue","TTM","07-Jul-2025","","USD","","")</f>
        <v>#NOTAUTH</v>
      </c>
      <c r="K639" s="12" t="str" cm="1">
        <f t="array" ref="K639">_xll.PBF(C639,"EBITDA","TTM","07-Jul-2025","","USD","","")</f>
        <v>#NOTAUTH</v>
      </c>
      <c r="L639" s="13"/>
    </row>
    <row r="640" spans="2:12" ht="15" customHeight="1" x14ac:dyDescent="0.2">
      <c r="B640" t="str" cm="1">
        <f t="array" ref="B640">_xll.PBD(C640,"Name","","USD","","")</f>
        <v>#LIMITREACHED</v>
      </c>
      <c r="C640" t="s">
        <v>1074</v>
      </c>
      <c r="D640" t="str" cm="1">
        <f t="array" ref="D640">_xll.PBD(C640,"HQ Country","","USD","","")</f>
        <v>#LIMITREACHED</v>
      </c>
      <c r="E640" t="str" cm="1">
        <f t="array" ref="E640">_xll.PBD(C640,"Website","","USD","","")</f>
        <v>#LIMITREACHED</v>
      </c>
      <c r="F640" t="str">
        <f t="shared" si="10"/>
        <v>#LIMITREACHED</v>
      </c>
      <c r="I640" s="12" t="str" cm="1">
        <f t="array" ref="I640">_xll.PBD(C640,"Employees Count","","USD","","")</f>
        <v>#LIMITREACHED</v>
      </c>
      <c r="J640" s="12" t="str" cm="1">
        <f t="array" ref="J640">_xll.PBF(C640,"Business Revenue","TTM","07-Jul-2025","","USD","","")</f>
        <v>#NOTAUTH</v>
      </c>
      <c r="K640" s="12" t="str" cm="1">
        <f t="array" ref="K640">_xll.PBF(C640,"EBITDA","TTM","07-Jul-2025","","USD","","")</f>
        <v>#NOTAUTH</v>
      </c>
      <c r="L640" s="13"/>
    </row>
    <row r="641" spans="2:12" ht="15" customHeight="1" x14ac:dyDescent="0.2">
      <c r="B641" t="str" cm="1">
        <f t="array" ref="B641">_xll.PBD(C641,"Name","","USD","","")</f>
        <v>#LIMITREACHED</v>
      </c>
      <c r="C641" t="s">
        <v>1075</v>
      </c>
      <c r="D641" t="str" cm="1">
        <f t="array" ref="D641">_xll.PBD(C641,"HQ Country","","USD","","")</f>
        <v>#LIMITREACHED</v>
      </c>
      <c r="E641" t="str" cm="1">
        <f t="array" ref="E641">_xll.PBD(C641,"Website","","USD","","")</f>
        <v>#NOTAUTH</v>
      </c>
      <c r="F641" t="str">
        <f t="shared" si="10"/>
        <v>#NOTAUTH</v>
      </c>
      <c r="I641" s="12" t="str" cm="1">
        <f t="array" ref="I641">_xll.PBD(C641,"Employees Count","","USD","","")</f>
        <v>#LIMITREACHED</v>
      </c>
      <c r="J641" s="12" t="str" cm="1">
        <f t="array" ref="J641">_xll.PBF(C641,"Business Revenue","TTM","07-Jul-2025","","USD","","")</f>
        <v>#NOTAUTH</v>
      </c>
      <c r="K641" s="12" t="str" cm="1">
        <f t="array" ref="K641">_xll.PBF(C641,"EBITDA","TTM","07-Jul-2025","","USD","","")</f>
        <v>#NOTAUTH</v>
      </c>
      <c r="L641" s="13"/>
    </row>
    <row r="642" spans="2:12" ht="15" customHeight="1" x14ac:dyDescent="0.2">
      <c r="B642" t="str" cm="1">
        <f t="array" ref="B642">_xll.PBD(C642,"Name","","USD","","")</f>
        <v>Rodobens</v>
      </c>
      <c r="C642" t="s">
        <v>1076</v>
      </c>
      <c r="D642" t="str" cm="1">
        <f t="array" ref="D642">_xll.PBD(C642,"HQ Country","","USD","","")</f>
        <v>Brazil</v>
      </c>
      <c r="E642" t="str" cm="1">
        <f t="array" ref="E642">_xll.PBD(C642,"Website","","USD","","")</f>
        <v>www.rodobens.com.br</v>
      </c>
      <c r="F642" t="str">
        <f t="shared" si="10"/>
        <v>rodobens</v>
      </c>
      <c r="I642" s="12" t="str" cm="1">
        <f t="array" ref="I642">_xll.PBD(C642,"Employees Count","","USD","","")</f>
        <v>#NOTAUTH</v>
      </c>
      <c r="J642" s="12" cm="1">
        <f t="array" ref="J642">_xll.PBF(C642,"Business Revenue","TTM","07-Jul-2025","","USD","","")</f>
        <v>1094778481.2039158</v>
      </c>
      <c r="K642" s="12" cm="1">
        <f t="array" ref="K642">_xll.PBF(C642,"EBITDA","TTM","07-Jul-2025","","USD","","")</f>
        <v>98435919.701683998</v>
      </c>
      <c r="L642" s="13"/>
    </row>
    <row r="643" spans="2:12" ht="15" customHeight="1" x14ac:dyDescent="0.2">
      <c r="B643" t="str" cm="1">
        <f t="array" ref="B643">_xll.PBD(C643,"Name","","USD","","")</f>
        <v>#LIMITREACHED</v>
      </c>
      <c r="C643" t="s">
        <v>1077</v>
      </c>
      <c r="D643" t="str" cm="1">
        <f t="array" ref="D643">_xll.PBD(C643,"HQ Country","","USD","","")</f>
        <v>#LIMITREACHED</v>
      </c>
      <c r="E643" t="str" cm="1">
        <f t="array" ref="E643">_xll.PBD(C643,"Website","","USD","","")</f>
        <v>#LIMITREACHED</v>
      </c>
      <c r="F643" t="str">
        <f t="shared" si="10"/>
        <v>#LIMITREACHED</v>
      </c>
      <c r="I643" s="12" t="str" cm="1">
        <f t="array" ref="I643">_xll.PBD(C643,"Employees Count","","USD","","")</f>
        <v>#LIMITREACHED</v>
      </c>
      <c r="J643" s="12" t="str" cm="1">
        <f t="array" ref="J643">_xll.PBF(C643,"Business Revenue","TTM","07-Jul-2025","","USD","","")</f>
        <v>#NOTAUTH</v>
      </c>
      <c r="K643" s="12" t="str" cm="1">
        <f t="array" ref="K643">_xll.PBF(C643,"EBITDA","TTM","07-Jul-2025","","USD","","")</f>
        <v>#NOTAUTH</v>
      </c>
      <c r="L643" s="13"/>
    </row>
    <row r="644" spans="2:12" ht="15" customHeight="1" x14ac:dyDescent="0.2">
      <c r="B644" t="str" cm="1">
        <f t="array" ref="B644">_xll.PBD(C644,"Name","","USD","","")</f>
        <v>#LIMITREACHED</v>
      </c>
      <c r="C644" t="s">
        <v>1078</v>
      </c>
      <c r="D644" t="str" cm="1">
        <f t="array" ref="D644">_xll.PBD(C644,"HQ Country","","USD","","")</f>
        <v>#LIMITREACHED</v>
      </c>
      <c r="E644" t="str" cm="1">
        <f t="array" ref="E644">_xll.PBD(C644,"Website","","USD","","")</f>
        <v>#LIMITREACHED</v>
      </c>
      <c r="F644" t="str">
        <f t="shared" si="10"/>
        <v>#LIMITREACHED</v>
      </c>
      <c r="I644" s="12" t="str" cm="1">
        <f t="array" ref="I644">_xll.PBD(C644,"Employees Count","","USD","","")</f>
        <v>#LIMITREACHED</v>
      </c>
      <c r="J644" s="12" t="str" cm="1">
        <f t="array" ref="J644">_xll.PBF(C644,"Business Revenue","TTM","07-Jul-2025","","USD","","")</f>
        <v>#NOTAUTH</v>
      </c>
      <c r="K644" s="12" t="str" cm="1">
        <f t="array" ref="K644">_xll.PBF(C644,"EBITDA","TTM","07-Jul-2025","","USD","","")</f>
        <v>#NOTAUTH</v>
      </c>
      <c r="L644" s="13"/>
    </row>
    <row r="645" spans="2:12" ht="15" customHeight="1" x14ac:dyDescent="0.2">
      <c r="B645" t="str" cm="1">
        <f t="array" ref="B645">_xll.PBD(C645,"Name","","USD","","")</f>
        <v>Rumo</v>
      </c>
      <c r="C645" t="s">
        <v>1079</v>
      </c>
      <c r="D645" t="str" cm="1">
        <f t="array" ref="D645">_xll.PBD(C645,"HQ Country","","USD","","")</f>
        <v>Brazil</v>
      </c>
      <c r="E645" t="str" cm="1">
        <f t="array" ref="E645">_xll.PBD(C645,"Website","","USD","","")</f>
        <v>www.rumolog.com</v>
      </c>
      <c r="F645" t="str">
        <f t="shared" si="10"/>
        <v>rumolog</v>
      </c>
      <c r="I645" s="12" cm="1">
        <f t="array" ref="I645">_xll.PBD(C645,"Employees Count","","USD","","")</f>
        <v>9102</v>
      </c>
      <c r="J645" s="12" cm="1">
        <f t="array" ref="J645">_xll.PBF(C645,"Business Revenue","TTM","07-Jul-2025","","USD","","")</f>
        <v>2572840519.3016462</v>
      </c>
      <c r="K645" s="12" cm="1">
        <f t="array" ref="K645">_xll.PBF(C645,"EBITDA","TTM","07-Jul-2025","","USD","","")</f>
        <v>855205033.04731297</v>
      </c>
      <c r="L645" s="13"/>
    </row>
    <row r="646" spans="2:12" ht="15" customHeight="1" x14ac:dyDescent="0.2">
      <c r="B646" t="str" cm="1">
        <f t="array" ref="B646">_xll.PBD(C646,"Name","","USD","","")</f>
        <v>#LIMITREACHED</v>
      </c>
      <c r="C646" t="s">
        <v>1080</v>
      </c>
      <c r="D646" t="str" cm="1">
        <f t="array" ref="D646">_xll.PBD(C646,"HQ Country","","USD","","")</f>
        <v>#LIMITREACHED</v>
      </c>
      <c r="E646" t="str" cm="1">
        <f t="array" ref="E646">_xll.PBD(C646,"Website","","USD","","")</f>
        <v>#LIMITREACHED</v>
      </c>
      <c r="F646" t="str">
        <f t="shared" si="10"/>
        <v>#LIMITREACHED</v>
      </c>
      <c r="I646" s="12" t="str" cm="1">
        <f t="array" ref="I646">_xll.PBD(C646,"Employees Count","","USD","","")</f>
        <v>#LIMITREACHED</v>
      </c>
      <c r="J646" s="12" t="str" cm="1">
        <f t="array" ref="J646">_xll.PBF(C646,"Business Revenue","TTM","07-Jul-2025","","USD","","")</f>
        <v>#NOTAUTH</v>
      </c>
      <c r="K646" s="12" t="str" cm="1">
        <f t="array" ref="K646">_xll.PBF(C646,"EBITDA","TTM","07-Jul-2025","","USD","","")</f>
        <v>#NOTAUTH</v>
      </c>
      <c r="L646" s="13"/>
    </row>
    <row r="647" spans="2:12" ht="15" customHeight="1" x14ac:dyDescent="0.2">
      <c r="B647" t="str" cm="1">
        <f t="array" ref="B647">_xll.PBD(C647,"Name","","USD","","")</f>
        <v>#LIMITREACHED</v>
      </c>
      <c r="C647" t="s">
        <v>1081</v>
      </c>
      <c r="D647" t="str" cm="1">
        <f t="array" ref="D647">_xll.PBD(C647,"HQ Country","","USD","","")</f>
        <v>#LIMITREACHED</v>
      </c>
      <c r="E647" t="str" cm="1">
        <f t="array" ref="E647">_xll.PBD(C647,"Website","","USD","","")</f>
        <v>#LIMITREACHED</v>
      </c>
      <c r="F647" t="str">
        <f t="shared" si="10"/>
        <v>#LIMITREACHED</v>
      </c>
      <c r="I647" s="12" t="str" cm="1">
        <f t="array" ref="I647">_xll.PBD(C647,"Employees Count","","USD","","")</f>
        <v>#LIMITREACHED</v>
      </c>
      <c r="J647" s="12" t="str" cm="1">
        <f t="array" ref="J647">_xll.PBF(C647,"Business Revenue","TTM","07-Jul-2025","","USD","","")</f>
        <v>#NOTAUTH</v>
      </c>
      <c r="K647" s="12" t="str" cm="1">
        <f t="array" ref="K647">_xll.PBF(C647,"EBITDA","TTM","07-Jul-2025","","USD","","")</f>
        <v>#NOTAUTH</v>
      </c>
      <c r="L647" s="13"/>
    </row>
    <row r="648" spans="2:12" ht="15" customHeight="1" x14ac:dyDescent="0.2">
      <c r="B648" t="str" cm="1">
        <f t="array" ref="B648">_xll.PBD(C648,"Name","","USD","","")</f>
        <v>#LIMITREACHED</v>
      </c>
      <c r="C648" t="s">
        <v>1082</v>
      </c>
      <c r="D648" t="str" cm="1">
        <f t="array" ref="D648">_xll.PBD(C648,"HQ Country","","USD","","")</f>
        <v>#LIMITREACHED</v>
      </c>
      <c r="E648" t="str" cm="1">
        <f t="array" ref="E648">_xll.PBD(C648,"Website","","USD","","")</f>
        <v>#LIMITREACHED</v>
      </c>
      <c r="F648" t="str">
        <f t="shared" si="10"/>
        <v>#LIMITREACHED</v>
      </c>
      <c r="I648" s="12" t="str" cm="1">
        <f t="array" ref="I648">_xll.PBD(C648,"Employees Count","","USD","","")</f>
        <v>#LIMITREACHED</v>
      </c>
      <c r="J648" s="12" t="str" cm="1">
        <f t="array" ref="J648">_xll.PBF(C648,"Business Revenue","TTM","07-Jul-2025","","USD","","")</f>
        <v>#NOTAUTH</v>
      </c>
      <c r="K648" s="12" t="str" cm="1">
        <f t="array" ref="K648">_xll.PBF(C648,"EBITDA","TTM","07-Jul-2025","","USD","","")</f>
        <v>#NOTAUTH</v>
      </c>
      <c r="L648" s="13"/>
    </row>
    <row r="649" spans="2:12" ht="15" customHeight="1" x14ac:dyDescent="0.2">
      <c r="B649" t="str" cm="1">
        <f t="array" ref="B649">_xll.PBD(C649,"Name","","USD","","")</f>
        <v>#LIMITREACHED</v>
      </c>
      <c r="C649" t="s">
        <v>1083</v>
      </c>
      <c r="D649" t="str" cm="1">
        <f t="array" ref="D649">_xll.PBD(C649,"HQ Country","","USD","","")</f>
        <v>#LIMITREACHED</v>
      </c>
      <c r="E649" t="str" cm="1">
        <f t="array" ref="E649">_xll.PBD(C649,"Website","","USD","","")</f>
        <v>#LIMITREACHED</v>
      </c>
      <c r="F649" t="str">
        <f t="shared" si="10"/>
        <v>#LIMITREACHED</v>
      </c>
      <c r="I649" s="12" t="str" cm="1">
        <f t="array" ref="I649">_xll.PBD(C649,"Employees Count","","USD","","")</f>
        <v>#LIMITREACHED</v>
      </c>
      <c r="J649" s="12" t="str" cm="1">
        <f t="array" ref="J649">_xll.PBF(C649,"Business Revenue","TTM","07-Jul-2025","","USD","","")</f>
        <v>#NOTAUTH</v>
      </c>
      <c r="K649" s="12" t="str" cm="1">
        <f t="array" ref="K649">_xll.PBF(C649,"EBITDA","TTM","07-Jul-2025","","USD","","")</f>
        <v>#LIMITREACHED</v>
      </c>
      <c r="L649" s="13"/>
    </row>
    <row r="650" spans="2:12" ht="15" customHeight="1" x14ac:dyDescent="0.2">
      <c r="B650" t="str" cm="1">
        <f t="array" ref="B650">_xll.PBD(C650,"Name","","USD","","")</f>
        <v>#LIMITREACHED</v>
      </c>
      <c r="C650" t="s">
        <v>444</v>
      </c>
      <c r="D650" t="str" cm="1">
        <f t="array" ref="D650">_xll.PBD(C650,"HQ Country","","USD","","")</f>
        <v>#LIMITREACHED</v>
      </c>
      <c r="E650" t="str" cm="1">
        <f t="array" ref="E650">_xll.PBD(C650,"Website","","USD","","")</f>
        <v>#LIMITREACHED</v>
      </c>
      <c r="F650" t="str">
        <f t="shared" si="10"/>
        <v>#LIMITREACHED</v>
      </c>
      <c r="I650" s="12" t="str" cm="1">
        <f t="array" ref="I650">_xll.PBD(C650,"Employees Count","","USD","","")</f>
        <v>#NOTAUTH</v>
      </c>
      <c r="J650" s="12" t="str" cm="1">
        <f t="array" ref="J650">_xll.PBF(C650,"Business Revenue","TTM","07-Jul-2025","","USD","","")</f>
        <v>#NOTAUTH</v>
      </c>
      <c r="K650" s="12" t="str" cm="1">
        <f t="array" ref="K650">_xll.PBF(C650,"EBITDA","TTM","07-Jul-2025","","USD","","")</f>
        <v>#NOTAUTH</v>
      </c>
      <c r="L650" s="13"/>
    </row>
    <row r="651" spans="2:12" ht="15" customHeight="1" x14ac:dyDescent="0.2">
      <c r="B651" t="str" cm="1">
        <f t="array" ref="B651">_xll.PBD(C651,"Name","","USD","","")</f>
        <v>San Marino Ônibus e Implementos</v>
      </c>
      <c r="C651" t="s">
        <v>1084</v>
      </c>
      <c r="D651" t="str" cm="1">
        <f t="array" ref="D651">_xll.PBD(C651,"HQ Country","","USD","","")</f>
        <v>Brazil</v>
      </c>
      <c r="E651" t="str" cm="1">
        <f t="array" ref="E651">_xll.PBD(C651,"Website","","USD","","")</f>
        <v>www.neobus.com.br</v>
      </c>
      <c r="F651" t="str">
        <f t="shared" si="10"/>
        <v>neobus</v>
      </c>
      <c r="I651" s="12" cm="1">
        <f t="array" ref="I651">_xll.PBD(C651,"Employees Count","","USD","","")</f>
        <v>16027</v>
      </c>
      <c r="J651" s="12" cm="1">
        <f t="array" ref="J651">_xll.PBF(C651,"Business Revenue","TTM","07-Jul-2025","","USD","","")</f>
        <v>1735964141.4850662</v>
      </c>
      <c r="K651" s="12" cm="1">
        <f t="array" ref="K651">_xll.PBF(C651,"EBITDA","TTM","07-Jul-2025","","USD","","")</f>
        <v>319891144.81233603</v>
      </c>
      <c r="L651" s="13"/>
    </row>
    <row r="652" spans="2:12" ht="15" customHeight="1" x14ac:dyDescent="0.2">
      <c r="B652" t="str" cm="1">
        <f t="array" ref="B652">_xll.PBD(C652,"Name","","USD","","")</f>
        <v>Sanepar</v>
      </c>
      <c r="C652" t="s">
        <v>1085</v>
      </c>
      <c r="D652" t="str" cm="1">
        <f t="array" ref="D652">_xll.PBD(C652,"HQ Country","","USD","","")</f>
        <v>Brazil</v>
      </c>
      <c r="E652" t="str" cm="1">
        <f t="array" ref="E652">_xll.PBD(C652,"Website","","USD","","")</f>
        <v>www.sanepar.com.br</v>
      </c>
      <c r="F652" t="str">
        <f t="shared" si="10"/>
        <v>sanepar</v>
      </c>
      <c r="I652" s="12" cm="1">
        <f t="array" ref="I652">_xll.PBD(C652,"Employees Count","","USD","","")</f>
        <v>5977</v>
      </c>
      <c r="J652" s="12" cm="1">
        <f t="array" ref="J652">_xll.PBF(C652,"Business Revenue","TTM","07-Jul-2025","","USD","","")</f>
        <v>1332177870.0575771</v>
      </c>
      <c r="K652" s="12" cm="1">
        <f t="array" ref="K652">_xll.PBF(C652,"EBITDA","TTM","07-Jul-2025","","USD","","")</f>
        <v>277126004.25998801</v>
      </c>
      <c r="L652" s="13"/>
    </row>
    <row r="653" spans="2:12" ht="15" customHeight="1" x14ac:dyDescent="0.2">
      <c r="B653" t="str" cm="1">
        <f t="array" ref="B653">_xll.PBD(C653,"Name","","USD","","")</f>
        <v>Santos Brasil Participacoes</v>
      </c>
      <c r="C653" t="s">
        <v>1086</v>
      </c>
      <c r="D653" t="str" cm="1">
        <f t="array" ref="D653">_xll.PBD(C653,"HQ Country","","USD","","")</f>
        <v>Brazil</v>
      </c>
      <c r="E653" t="str" cm="1">
        <f t="array" ref="E653">_xll.PBD(C653,"Website","","USD","","")</f>
        <v>www.santosbrasil.com.br</v>
      </c>
      <c r="F653" t="str">
        <f t="shared" si="10"/>
        <v>santosbrasil</v>
      </c>
      <c r="I653" s="12" cm="1">
        <f t="array" ref="I653">_xll.PBD(C653,"Employees Count","","USD","","")</f>
        <v>3703</v>
      </c>
      <c r="J653" s="12" cm="1">
        <f t="array" ref="J653">_xll.PBF(C653,"Business Revenue","TTM","07-Jul-2025","","USD","","")</f>
        <v>599554212.10505903</v>
      </c>
      <c r="K653" s="12" cm="1">
        <f t="array" ref="K653">_xll.PBF(C653,"EBITDA","TTM","07-Jul-2025","","USD","","")</f>
        <v>276431228.34628499</v>
      </c>
      <c r="L653" s="13"/>
    </row>
    <row r="654" spans="2:12" ht="15" customHeight="1" x14ac:dyDescent="0.2">
      <c r="B654" t="str" cm="1">
        <f t="array" ref="B654">_xll.PBD(C654,"Name","","USD","","")</f>
        <v>Sao Martinho</v>
      </c>
      <c r="C654" t="s">
        <v>1087</v>
      </c>
      <c r="D654" t="str" cm="1">
        <f t="array" ref="D654">_xll.PBD(C654,"HQ Country","","USD","","")</f>
        <v>Brazil</v>
      </c>
      <c r="E654" t="str" cm="1">
        <f t="array" ref="E654">_xll.PBD(C654,"Website","","USD","","")</f>
        <v>www.saomartinho.com.br</v>
      </c>
      <c r="F654" t="str">
        <f t="shared" si="10"/>
        <v>saomartinho</v>
      </c>
      <c r="I654" s="12" t="str" cm="1">
        <f t="array" ref="I654">_xll.PBD(C654,"Employees Count","","USD","","")</f>
        <v>#NOTAUTH</v>
      </c>
      <c r="J654" s="12" cm="1">
        <f t="array" ref="J654">_xll.PBF(C654,"Business Revenue","TTM","07-Jul-2025","","USD","","")</f>
        <v>1390679925.4930022</v>
      </c>
      <c r="K654" s="12" cm="1">
        <f t="array" ref="K654">_xll.PBF(C654,"EBITDA","TTM","07-Jul-2025","","USD","","")</f>
        <v>370645763.11726099</v>
      </c>
      <c r="L654" s="13"/>
    </row>
    <row r="655" spans="2:12" ht="15" customHeight="1" x14ac:dyDescent="0.2">
      <c r="B655" t="str" cm="1">
        <f t="array" ref="B655">_xll.PBD(C655,"Name","","USD","","")</f>
        <v>#LIMITREACHED</v>
      </c>
      <c r="C655" t="s">
        <v>402</v>
      </c>
      <c r="D655" t="str" cm="1">
        <f t="array" ref="D655">_xll.PBD(C655,"HQ Country","","USD","","")</f>
        <v>#LIMITREACHED</v>
      </c>
      <c r="E655" t="str" cm="1">
        <f t="array" ref="E655">_xll.PBD(C655,"Website","","USD","","")</f>
        <v>#LIMITREACHED</v>
      </c>
      <c r="F655" t="str">
        <f t="shared" si="10"/>
        <v>#LIMITREACHED</v>
      </c>
      <c r="I655" s="12" t="str" cm="1">
        <f t="array" ref="I655">_xll.PBD(C655,"Employees Count","","USD","","")</f>
        <v>#LIMITREACHED</v>
      </c>
      <c r="J655" s="12" t="str" cm="1">
        <f t="array" ref="J655">_xll.PBF(C655,"Business Revenue","TTM","07-Jul-2025","","USD","","")</f>
        <v>#NOTAUTH</v>
      </c>
      <c r="K655" s="12" t="str" cm="1">
        <f t="array" ref="K655">_xll.PBF(C655,"EBITDA","TTM","07-Jul-2025","","USD","","")</f>
        <v>#NOTAUTH</v>
      </c>
      <c r="L655" s="13"/>
    </row>
    <row r="656" spans="2:12" ht="15" customHeight="1" x14ac:dyDescent="0.2">
      <c r="B656" t="str" cm="1">
        <f t="array" ref="B656">_xll.PBD(C656,"Name","","USD","","")</f>
        <v>#LIMITREACHED</v>
      </c>
      <c r="C656" t="s">
        <v>1088</v>
      </c>
      <c r="D656" t="str" cm="1">
        <f t="array" ref="D656">_xll.PBD(C656,"HQ Country","","USD","","")</f>
        <v>#LIMITREACHED</v>
      </c>
      <c r="E656" t="str" cm="1">
        <f t="array" ref="E656">_xll.PBD(C656,"Website","","USD","","")</f>
        <v>#LIMITREACHED</v>
      </c>
      <c r="F656" t="str">
        <f t="shared" si="10"/>
        <v>#LIMITREACHED</v>
      </c>
      <c r="I656" s="12" t="str" cm="1">
        <f t="array" ref="I656">_xll.PBD(C656,"Employees Count","","USD","","")</f>
        <v>#NOTAUTH</v>
      </c>
      <c r="J656" s="12" t="str" cm="1">
        <f t="array" ref="J656">_xll.PBF(C656,"Business Revenue","TTM","07-Jul-2025","","USD","","")</f>
        <v>#NOTAUTH</v>
      </c>
      <c r="K656" s="12" t="str" cm="1">
        <f t="array" ref="K656">_xll.PBF(C656,"EBITDA","TTM","07-Jul-2025","","USD","","")</f>
        <v>#NOTAUTH</v>
      </c>
      <c r="L656" s="13"/>
    </row>
    <row r="657" spans="2:12" ht="15" customHeight="1" x14ac:dyDescent="0.2">
      <c r="B657" t="str" cm="1">
        <f t="array" ref="B657">_xll.PBD(C657,"Name","","USD","","")</f>
        <v>Schulz (Brazil)</v>
      </c>
      <c r="C657" t="s">
        <v>1089</v>
      </c>
      <c r="D657" t="str" cm="1">
        <f t="array" ref="D657">_xll.PBD(C657,"HQ Country","","USD","","")</f>
        <v>Brazil</v>
      </c>
      <c r="E657" t="str" cm="1">
        <f t="array" ref="E657">_xll.PBD(C657,"Website","","USD","","")</f>
        <v>www.schulzsa.com</v>
      </c>
      <c r="F657" t="str">
        <f t="shared" si="10"/>
        <v>schulzsa</v>
      </c>
      <c r="I657" s="12" cm="1">
        <f t="array" ref="I657">_xll.PBD(C657,"Employees Count","","USD","","")</f>
        <v>3699</v>
      </c>
      <c r="J657" s="12" cm="1">
        <f t="array" ref="J657">_xll.PBF(C657,"Business Revenue","TTM","07-Jul-2025","","USD","","")</f>
        <v>387672314.60406101</v>
      </c>
      <c r="K657" s="12" cm="1">
        <f t="array" ref="K657">_xll.PBF(C657,"EBITDA","TTM","07-Jul-2025","","USD","","")</f>
        <v>68957711.623542994</v>
      </c>
      <c r="L657" s="13"/>
    </row>
    <row r="658" spans="2:12" ht="15" customHeight="1" x14ac:dyDescent="0.2">
      <c r="B658" t="str" cm="1">
        <f t="array" ref="B658">_xll.PBD(C658,"Name","","USD","","")</f>
        <v>#LIMITREACHED</v>
      </c>
      <c r="C658" t="s">
        <v>1090</v>
      </c>
      <c r="D658" t="str" cm="1">
        <f t="array" ref="D658">_xll.PBD(C658,"HQ Country","","USD","","")</f>
        <v>#LIMITREACHED</v>
      </c>
      <c r="E658" t="str" cm="1">
        <f t="array" ref="E658">_xll.PBD(C658,"Website","","USD","","")</f>
        <v>#LIMITREACHED</v>
      </c>
      <c r="F658" t="str">
        <f t="shared" si="10"/>
        <v>#LIMITREACHED</v>
      </c>
      <c r="I658" s="12" t="str" cm="1">
        <f t="array" ref="I658">_xll.PBD(C658,"Employees Count","","USD","","")</f>
        <v>#LIMITREACHED</v>
      </c>
      <c r="J658" s="12" t="str" cm="1">
        <f t="array" ref="J658">_xll.PBF(C658,"Business Revenue","TTM","07-Jul-2025","","USD","","")</f>
        <v>#NOTAUTH</v>
      </c>
      <c r="K658" s="12" t="str" cm="1">
        <f t="array" ref="K658">_xll.PBF(C658,"EBITDA","TTM","07-Jul-2025","","USD","","")</f>
        <v>#LIMITREACHED</v>
      </c>
      <c r="L658" s="13"/>
    </row>
    <row r="659" spans="2:12" ht="15" customHeight="1" x14ac:dyDescent="0.2">
      <c r="B659" t="str" cm="1">
        <f t="array" ref="B659">_xll.PBD(C659,"Name","","USD","","")</f>
        <v>Sendas Distribuidora</v>
      </c>
      <c r="C659" t="s">
        <v>1091</v>
      </c>
      <c r="D659" t="str" cm="1">
        <f t="array" ref="D659">_xll.PBD(C659,"HQ Country","","USD","","")</f>
        <v>Brazil</v>
      </c>
      <c r="E659" t="str" cm="1">
        <f t="array" ref="E659">_xll.PBD(C659,"Website","","USD","","")</f>
        <v>www.assai.com.br</v>
      </c>
      <c r="F659" t="str">
        <f t="shared" si="10"/>
        <v>assai</v>
      </c>
      <c r="I659" s="12" cm="1">
        <f t="array" ref="I659">_xll.PBD(C659,"Employees Count","","USD","","")</f>
        <v>86749</v>
      </c>
      <c r="J659" s="12" cm="1">
        <f t="array" ref="J659">_xll.PBF(C659,"Business Revenue","TTM","07-Jul-2025","","USD","","")</f>
        <v>13721690719.132</v>
      </c>
      <c r="K659" s="12" cm="1">
        <f t="array" ref="K659">_xll.PBF(C659,"EBITDA","TTM","07-Jul-2025","","USD","","")</f>
        <v>1017318641.136</v>
      </c>
      <c r="L659" s="13"/>
    </row>
    <row r="660" spans="2:12" ht="15" customHeight="1" x14ac:dyDescent="0.2">
      <c r="B660" t="str" cm="1">
        <f t="array" ref="B660">_xll.PBD(C660,"Name","","USD","","")</f>
        <v>#LIMITREACHED</v>
      </c>
      <c r="C660" t="s">
        <v>1092</v>
      </c>
      <c r="D660" t="str" cm="1">
        <f t="array" ref="D660">_xll.PBD(C660,"HQ Country","","USD","","")</f>
        <v>#LIMITREACHED</v>
      </c>
      <c r="E660" t="str" cm="1">
        <f t="array" ref="E660">_xll.PBD(C660,"Website","","USD","","")</f>
        <v>#LIMITREACHED</v>
      </c>
      <c r="F660" t="str">
        <f t="shared" si="10"/>
        <v>#LIMITREACHED</v>
      </c>
      <c r="I660" s="12" t="str" cm="1">
        <f t="array" ref="I660">_xll.PBD(C660,"Employees Count","","USD","","")</f>
        <v>#NOTAUTH</v>
      </c>
      <c r="J660" s="12" t="str" cm="1">
        <f t="array" ref="J660">_xll.PBF(C660,"Business Revenue","TTM","07-Jul-2025","","USD","","")</f>
        <v>#NOTAUTH</v>
      </c>
      <c r="K660" s="12" t="str" cm="1">
        <f t="array" ref="K660">_xll.PBF(C660,"EBITDA","TTM","07-Jul-2025","","USD","","")</f>
        <v>#NOTAUTH</v>
      </c>
      <c r="L660" s="13"/>
    </row>
    <row r="661" spans="2:12" ht="15" customHeight="1" x14ac:dyDescent="0.2">
      <c r="B661" t="str" cm="1">
        <f t="array" ref="B661">_xll.PBD(C661,"Name","","USD","","")</f>
        <v>Ser Educacional</v>
      </c>
      <c r="C661" t="s">
        <v>1093</v>
      </c>
      <c r="D661" t="str" cm="1">
        <f t="array" ref="D661">_xll.PBD(C661,"HQ Country","","USD","","")</f>
        <v>Brazil</v>
      </c>
      <c r="E661" t="str" cm="1">
        <f t="array" ref="E661">_xll.PBD(C661,"Website","","USD","","")</f>
        <v>www.sereducacional.com</v>
      </c>
      <c r="F661" t="str">
        <f t="shared" si="10"/>
        <v>sereducacional</v>
      </c>
      <c r="I661" s="12" cm="1">
        <f t="array" ref="I661">_xll.PBD(C661,"Employees Count","","USD","","")</f>
        <v>7100</v>
      </c>
      <c r="J661" s="12" cm="1">
        <f t="array" ref="J661">_xll.PBF(C661,"Business Revenue","TTM","07-Jul-2025","","USD","","")</f>
        <v>809720453.01115799</v>
      </c>
      <c r="K661" s="12" cm="1">
        <f t="array" ref="K661">_xll.PBF(C661,"EBITDA","TTM","07-Jul-2025","","USD","","")</f>
        <v>83394838.088725999</v>
      </c>
      <c r="L661" s="13"/>
    </row>
    <row r="662" spans="2:12" ht="15" customHeight="1" x14ac:dyDescent="0.2">
      <c r="B662" t="str" cm="1">
        <f t="array" ref="B662">_xll.PBD(C662,"Name","","USD","","")</f>
        <v>#LIMITREACHED</v>
      </c>
      <c r="C662" t="s">
        <v>1094</v>
      </c>
      <c r="D662" t="str" cm="1">
        <f t="array" ref="D662">_xll.PBD(C662,"HQ Country","","USD","","")</f>
        <v>#LIMITREACHED</v>
      </c>
      <c r="E662" t="str" cm="1">
        <f t="array" ref="E662">_xll.PBD(C662,"Website","","USD","","")</f>
        <v>#LIMITREACHED</v>
      </c>
      <c r="F662" t="str">
        <f t="shared" si="10"/>
        <v>#LIMITREACHED</v>
      </c>
      <c r="I662" s="12" t="str" cm="1">
        <f t="array" ref="I662">_xll.PBD(C662,"Employees Count","","USD","","")</f>
        <v>#LIMITREACHED</v>
      </c>
      <c r="J662" s="12" t="str" cm="1">
        <f t="array" ref="J662">_xll.PBF(C662,"Business Revenue","TTM","07-Jul-2025","","USD","","")</f>
        <v>#LIMITREACHED</v>
      </c>
      <c r="K662" s="12" t="str" cm="1">
        <f t="array" ref="K662">_xll.PBF(C662,"EBITDA","TTM","07-Jul-2025","","USD","","")</f>
        <v>#LIMITREACHED</v>
      </c>
      <c r="L662" s="13"/>
    </row>
    <row r="663" spans="2:12" ht="15" customHeight="1" x14ac:dyDescent="0.2">
      <c r="B663" t="str" cm="1">
        <f t="array" ref="B663">_xll.PBD(C663,"Name","","USD","","")</f>
        <v>#LIMITREACHED</v>
      </c>
      <c r="C663" t="s">
        <v>1095</v>
      </c>
      <c r="D663" t="str" cm="1">
        <f t="array" ref="D663">_xll.PBD(C663,"HQ Country","","USD","","")</f>
        <v>#LIMITREACHED</v>
      </c>
      <c r="E663" t="str" cm="1">
        <f t="array" ref="E663">_xll.PBD(C663,"Website","","USD","","")</f>
        <v>#LIMITREACHED</v>
      </c>
      <c r="F663" t="str">
        <f t="shared" si="10"/>
        <v>#LIMITREACHED</v>
      </c>
      <c r="I663" s="12" t="str" cm="1">
        <f t="array" ref="I663">_xll.PBD(C663,"Employees Count","","USD","","")</f>
        <v>#LIMITREACHED</v>
      </c>
      <c r="J663" s="12" t="str" cm="1">
        <f t="array" ref="J663">_xll.PBF(C663,"Business Revenue","TTM","07-Jul-2025","","USD","","")</f>
        <v>#NOTAUTH</v>
      </c>
      <c r="K663" s="12" t="str" cm="1">
        <f t="array" ref="K663">_xll.PBF(C663,"EBITDA","TTM","07-Jul-2025","","USD","","")</f>
        <v>#NOTAUTH</v>
      </c>
      <c r="L663" s="13"/>
    </row>
    <row r="664" spans="2:12" ht="15" customHeight="1" x14ac:dyDescent="0.2">
      <c r="B664" t="str" cm="1">
        <f t="array" ref="B664">_xll.PBD(C664,"Name","","USD","","")</f>
        <v>#LIMITREACHED</v>
      </c>
      <c r="C664" t="s">
        <v>1096</v>
      </c>
      <c r="D664" t="str" cm="1">
        <f t="array" ref="D664">_xll.PBD(C664,"HQ Country","","USD","","")</f>
        <v>#LIMITREACHED</v>
      </c>
      <c r="E664" t="str" cm="1">
        <f t="array" ref="E664">_xll.PBD(C664,"Website","","USD","","")</f>
        <v>#LIMITREACHED</v>
      </c>
      <c r="F664" t="str">
        <f t="shared" si="10"/>
        <v>#LIMITREACHED</v>
      </c>
      <c r="I664" s="12" t="str" cm="1">
        <f t="array" ref="I664">_xll.PBD(C664,"Employees Count","","USD","","")</f>
        <v>#LIMITREACHED</v>
      </c>
      <c r="J664" s="12" t="str" cm="1">
        <f t="array" ref="J664">_xll.PBF(C664,"Business Revenue","TTM","07-Jul-2025","","USD","","")</f>
        <v>#NOTAUTH</v>
      </c>
      <c r="K664" s="12" t="str" cm="1">
        <f t="array" ref="K664">_xll.PBF(C664,"EBITDA","TTM","07-Jul-2025","","USD","","")</f>
        <v>#NOTAUTH</v>
      </c>
      <c r="L664" s="13"/>
    </row>
    <row r="665" spans="2:12" ht="15" customHeight="1" x14ac:dyDescent="0.2">
      <c r="B665" t="str" cm="1">
        <f t="array" ref="B665">_xll.PBD(C665,"Name","","USD","","")</f>
        <v>Simpar</v>
      </c>
      <c r="C665" t="s">
        <v>1097</v>
      </c>
      <c r="D665" t="str" cm="1">
        <f t="array" ref="D665">_xll.PBD(C665,"HQ Country","","USD","","")</f>
        <v>Brazil</v>
      </c>
      <c r="E665" t="str" cm="1">
        <f t="array" ref="E665">_xll.PBD(C665,"Website","","USD","","")</f>
        <v>ri.simpar.com.br</v>
      </c>
      <c r="F665" t="s">
        <v>1878</v>
      </c>
      <c r="I665" s="12" cm="1">
        <f t="array" ref="I665">_xll.PBD(C665,"Employees Count","","USD","","")</f>
        <v>57000</v>
      </c>
      <c r="J665" s="12" cm="1">
        <f t="array" ref="J665">_xll.PBF(C665,"Business Revenue","TTM","07-Jul-2025","","USD","","")</f>
        <v>7936793220.9675674</v>
      </c>
      <c r="K665" s="12" cm="1">
        <f t="array" ref="K665">_xll.PBF(C665,"EBITDA","TTM","07-Jul-2025","","USD","","")</f>
        <v>1983995936.8409829</v>
      </c>
      <c r="L665" s="13"/>
    </row>
    <row r="666" spans="2:12" ht="15" customHeight="1" x14ac:dyDescent="0.2">
      <c r="B666" t="str" cm="1">
        <f t="array" ref="B666">_xll.PBD(C666,"Name","","USD","","")</f>
        <v>#LIMITREACHED</v>
      </c>
      <c r="C666" t="s">
        <v>395</v>
      </c>
      <c r="D666" t="str" cm="1">
        <f t="array" ref="D666">_xll.PBD(C666,"HQ Country","","USD","","")</f>
        <v>#LIMITREACHED</v>
      </c>
      <c r="E666" t="str" cm="1">
        <f t="array" ref="E666">_xll.PBD(C666,"Website","","USD","","")</f>
        <v>#LIMITREACHED</v>
      </c>
      <c r="F666" t="str">
        <f t="shared" si="10"/>
        <v>#LIMITREACHED</v>
      </c>
      <c r="I666" s="12" t="str" cm="1">
        <f t="array" ref="I666">_xll.PBD(C666,"Employees Count","","USD","","")</f>
        <v>#LIMITREACHED</v>
      </c>
      <c r="J666" s="12" t="str" cm="1">
        <f t="array" ref="J666">_xll.PBF(C666,"Business Revenue","TTM","07-Jul-2025","","USD","","")</f>
        <v>#NOTAUTH</v>
      </c>
      <c r="K666" s="12" t="str" cm="1">
        <f t="array" ref="K666">_xll.PBF(C666,"EBITDA","TTM","07-Jul-2025","","USD","","")</f>
        <v>#NOTAUTH</v>
      </c>
      <c r="L666" s="13"/>
    </row>
    <row r="667" spans="2:12" ht="15" customHeight="1" x14ac:dyDescent="0.2">
      <c r="B667" t="str" cm="1">
        <f t="array" ref="B667">_xll.PBD(C667,"Name","","USD","","")</f>
        <v>#LIMITREACHED</v>
      </c>
      <c r="C667" t="s">
        <v>1098</v>
      </c>
      <c r="D667" t="str" cm="1">
        <f t="array" ref="D667">_xll.PBD(C667,"HQ Country","","USD","","")</f>
        <v>#LIMITREACHED</v>
      </c>
      <c r="E667" t="str" cm="1">
        <f t="array" ref="E667">_xll.PBD(C667,"Website","","USD","","")</f>
        <v>#LIMITREACHED</v>
      </c>
      <c r="F667" t="str">
        <f t="shared" si="10"/>
        <v>#LIMITREACHED</v>
      </c>
      <c r="I667" s="12" t="str" cm="1">
        <f t="array" ref="I667">_xll.PBD(C667,"Employees Count","","USD","","")</f>
        <v>#LIMITREACHED</v>
      </c>
      <c r="J667" s="12" t="str" cm="1">
        <f t="array" ref="J667">_xll.PBF(C667,"Business Revenue","TTM","07-Jul-2025","","USD","","")</f>
        <v>#NOTAUTH</v>
      </c>
      <c r="K667" s="12" t="str" cm="1">
        <f t="array" ref="K667">_xll.PBF(C667,"EBITDA","TTM","07-Jul-2025","","USD","","")</f>
        <v>#NOTAUTH</v>
      </c>
      <c r="L667" s="13"/>
    </row>
    <row r="668" spans="2:12" ht="15" customHeight="1" x14ac:dyDescent="0.2">
      <c r="B668" t="str" cm="1">
        <f t="array" ref="B668">_xll.PBD(C668,"Name","","USD","","")</f>
        <v>#LIMITREACHED</v>
      </c>
      <c r="C668" t="s">
        <v>1099</v>
      </c>
      <c r="D668" t="str" cm="1">
        <f t="array" ref="D668">_xll.PBD(C668,"HQ Country","","USD","","")</f>
        <v>#LIMITREACHED</v>
      </c>
      <c r="E668" t="str" cm="1">
        <f t="array" ref="E668">_xll.PBD(C668,"Website","","USD","","")</f>
        <v>#LIMITREACHED</v>
      </c>
      <c r="F668" t="str">
        <f t="shared" si="10"/>
        <v>#LIMITREACHED</v>
      </c>
      <c r="I668" s="12" t="str" cm="1">
        <f t="array" ref="I668">_xll.PBD(C668,"Employees Count","","USD","","")</f>
        <v>#LIMITREACHED</v>
      </c>
      <c r="J668" s="12" t="str" cm="1">
        <f t="array" ref="J668">_xll.PBF(C668,"Business Revenue","TTM","07-Jul-2025","","USD","","")</f>
        <v>#NOTAUTH</v>
      </c>
      <c r="K668" s="12" t="str" cm="1">
        <f t="array" ref="K668">_xll.PBF(C668,"EBITDA","TTM","07-Jul-2025","","USD","","")</f>
        <v>#NOTAUTH</v>
      </c>
      <c r="L668" s="13"/>
    </row>
    <row r="669" spans="2:12" ht="15" customHeight="1" x14ac:dyDescent="0.2">
      <c r="B669" t="str" cm="1">
        <f t="array" ref="B669">_xll.PBD(C669,"Name","","USD","","")</f>
        <v>#LIMITREACHED</v>
      </c>
      <c r="C669" t="s">
        <v>1100</v>
      </c>
      <c r="D669" t="str" cm="1">
        <f t="array" ref="D669">_xll.PBD(C669,"HQ Country","","USD","","")</f>
        <v>#LIMITREACHED</v>
      </c>
      <c r="E669" t="str" cm="1">
        <f t="array" ref="E669">_xll.PBD(C669,"Website","","USD","","")</f>
        <v>#LIMITREACHED</v>
      </c>
      <c r="F669" t="str">
        <f t="shared" si="10"/>
        <v>#LIMITREACHED</v>
      </c>
      <c r="I669" s="12" t="str" cm="1">
        <f t="array" ref="I669">_xll.PBD(C669,"Employees Count","","USD","","")</f>
        <v>#LIMITREACHED</v>
      </c>
      <c r="J669" s="12" t="str" cm="1">
        <f t="array" ref="J669">_xll.PBF(C669,"Business Revenue","TTM","07-Jul-2025","","USD","","")</f>
        <v>#NOTAUTH</v>
      </c>
      <c r="K669" s="12" t="str" cm="1">
        <f t="array" ref="K669">_xll.PBF(C669,"EBITDA","TTM","07-Jul-2025","","USD","","")</f>
        <v>#NOTAUTH</v>
      </c>
      <c r="L669" s="13"/>
    </row>
    <row r="670" spans="2:12" ht="15" customHeight="1" x14ac:dyDescent="0.2">
      <c r="B670" t="str" cm="1">
        <f t="array" ref="B670">_xll.PBD(C670,"Name","","USD","","")</f>
        <v>SLC Agricola</v>
      </c>
      <c r="C670" t="s">
        <v>1101</v>
      </c>
      <c r="D670" t="str" cm="1">
        <f t="array" ref="D670">_xll.PBD(C670,"HQ Country","","USD","","")</f>
        <v>Brazil</v>
      </c>
      <c r="E670" t="str" cm="1">
        <f t="array" ref="E670">_xll.PBD(C670,"Website","","USD","","")</f>
        <v>www.slcagricola.com.br</v>
      </c>
      <c r="F670" t="str">
        <f t="shared" si="10"/>
        <v>slcagricola</v>
      </c>
      <c r="I670" s="12" cm="1">
        <f t="array" ref="I670">_xll.PBD(C670,"Employees Count","","USD","","")</f>
        <v>6067</v>
      </c>
      <c r="J670" s="12" cm="1">
        <f t="array" ref="J670">_xll.PBF(C670,"Business Revenue","TTM","07-Jul-2025","","USD","","")</f>
        <v>1551416270.79249</v>
      </c>
      <c r="K670" s="12" cm="1">
        <f t="array" ref="K670">_xll.PBF(C670,"EBITDA","TTM","07-Jul-2025","","USD","","")</f>
        <v>442112219.555062</v>
      </c>
      <c r="L670" s="13"/>
    </row>
    <row r="671" spans="2:12" ht="15" customHeight="1" x14ac:dyDescent="0.2">
      <c r="B671" t="str" cm="1">
        <f t="array" ref="B671">_xll.PBD(C671,"Name","","USD","","")</f>
        <v>#LIMITREACHED</v>
      </c>
      <c r="C671" t="s">
        <v>1102</v>
      </c>
      <c r="D671" t="str" cm="1">
        <f t="array" ref="D671">_xll.PBD(C671,"HQ Country","","USD","","")</f>
        <v>#LIMITREACHED</v>
      </c>
      <c r="E671" t="str" cm="1">
        <f t="array" ref="E671">_xll.PBD(C671,"Website","","USD","","")</f>
        <v>#LIMITREACHED</v>
      </c>
      <c r="F671" t="str">
        <f t="shared" si="10"/>
        <v>#LIMITREACHED</v>
      </c>
      <c r="I671" s="12" t="str" cm="1">
        <f t="array" ref="I671">_xll.PBD(C671,"Employees Count","","USD","","")</f>
        <v>#NOTAUTH</v>
      </c>
      <c r="J671" s="12" t="str" cm="1">
        <f t="array" ref="J671">_xll.PBF(C671,"Business Revenue","TTM","07-Jul-2025","","USD","","")</f>
        <v>#LIMITREACHED</v>
      </c>
      <c r="K671" s="12" t="str" cm="1">
        <f t="array" ref="K671">_xll.PBF(C671,"EBITDA","TTM","07-Jul-2025","","USD","","")</f>
        <v>#NOTAUTH</v>
      </c>
      <c r="L671" s="13"/>
    </row>
    <row r="672" spans="2:12" ht="15" customHeight="1" x14ac:dyDescent="0.2">
      <c r="B672" t="str" cm="1">
        <f t="array" ref="B672">_xll.PBD(C672,"Name","","USD","","")</f>
        <v>Smartfit Escola de Ginástica e Dança</v>
      </c>
      <c r="C672" t="s">
        <v>1103</v>
      </c>
      <c r="D672" t="str" cm="1">
        <f t="array" ref="D672">_xll.PBD(C672,"HQ Country","","USD","","")</f>
        <v>Brazil</v>
      </c>
      <c r="E672" t="str" cm="1">
        <f t="array" ref="E672">_xll.PBD(C672,"Website","","USD","","")</f>
        <v>www.smartfit.com.br</v>
      </c>
      <c r="F672" t="str">
        <f t="shared" si="10"/>
        <v>smartfit</v>
      </c>
      <c r="I672" s="12" cm="1">
        <f t="array" ref="I672">_xll.PBD(C672,"Employees Count","","USD","","")</f>
        <v>4331</v>
      </c>
      <c r="J672" s="12" cm="1">
        <f t="array" ref="J672">_xll.PBF(C672,"Business Revenue","TTM","07-Jul-2025","","USD","","")</f>
        <v>1078935522.5018921</v>
      </c>
      <c r="K672" s="12" cm="1">
        <f t="array" ref="K672">_xll.PBF(C672,"EBITDA","TTM","07-Jul-2025","","USD","","")</f>
        <v>531750423.358953</v>
      </c>
      <c r="L672" s="13"/>
    </row>
    <row r="673" spans="2:12" ht="15" customHeight="1" x14ac:dyDescent="0.2">
      <c r="B673" t="str" cm="1">
        <f t="array" ref="B673">_xll.PBD(C673,"Name","","USD","","")</f>
        <v>#LIMITREACHED</v>
      </c>
      <c r="C673" t="s">
        <v>1104</v>
      </c>
      <c r="D673" t="str" cm="1">
        <f t="array" ref="D673">_xll.PBD(C673,"HQ Country","","USD","","")</f>
        <v>#LIMITREACHED</v>
      </c>
      <c r="E673" t="str" cm="1">
        <f t="array" ref="E673">_xll.PBD(C673,"Website","","USD","","")</f>
        <v>#LIMITREACHED</v>
      </c>
      <c r="F673" t="str">
        <f t="shared" si="10"/>
        <v>#LIMITREACHED</v>
      </c>
      <c r="I673" s="12" t="str" cm="1">
        <f t="array" ref="I673">_xll.PBD(C673,"Employees Count","","USD","","")</f>
        <v>#LIMITREACHED</v>
      </c>
      <c r="J673" s="12" t="str" cm="1">
        <f t="array" ref="J673">_xll.PBF(C673,"Business Revenue","TTM","07-Jul-2025","","USD","","")</f>
        <v>#NOTAUTH</v>
      </c>
      <c r="K673" s="12" t="str" cm="1">
        <f t="array" ref="K673">_xll.PBF(C673,"EBITDA","TTM","07-Jul-2025","","USD","","")</f>
        <v>#NOTAUTH</v>
      </c>
      <c r="L673" s="13"/>
    </row>
    <row r="674" spans="2:12" ht="15" customHeight="1" x14ac:dyDescent="0.2">
      <c r="B674" t="str" cm="1">
        <f t="array" ref="B674">_xll.PBD(C674,"Name","","USD","","")</f>
        <v>#LIMITREACHED</v>
      </c>
      <c r="C674" t="s">
        <v>1105</v>
      </c>
      <c r="D674" t="str" cm="1">
        <f t="array" ref="D674">_xll.PBD(C674,"HQ Country","","USD","","")</f>
        <v>#LIMITREACHED</v>
      </c>
      <c r="E674" t="str" cm="1">
        <f t="array" ref="E674">_xll.PBD(C674,"Website","","USD","","")</f>
        <v>#LIMITREACHED</v>
      </c>
      <c r="F674" t="str">
        <f t="shared" si="10"/>
        <v>#LIMITREACHED</v>
      </c>
      <c r="I674" s="12" t="str" cm="1">
        <f t="array" ref="I674">_xll.PBD(C674,"Employees Count","","USD","","")</f>
        <v>#LIMITREACHED</v>
      </c>
      <c r="J674" s="12" t="str" cm="1">
        <f t="array" ref="J674">_xll.PBF(C674,"Business Revenue","TTM","07-Jul-2025","","USD","","")</f>
        <v>#NOTAUTH</v>
      </c>
      <c r="K674" s="12" t="str" cm="1">
        <f t="array" ref="K674">_xll.PBF(C674,"EBITDA","TTM","07-Jul-2025","","USD","","")</f>
        <v>#NOTAUTH</v>
      </c>
      <c r="L674" s="13"/>
    </row>
    <row r="675" spans="2:12" ht="15" customHeight="1" x14ac:dyDescent="0.2">
      <c r="B675" t="str" cm="1">
        <f t="array" ref="B675">_xll.PBD(C675,"Name","","USD","","")</f>
        <v>#LIMITREACHED</v>
      </c>
      <c r="C675" t="s">
        <v>1106</v>
      </c>
      <c r="D675" t="str" cm="1">
        <f t="array" ref="D675">_xll.PBD(C675,"HQ Country","","USD","","")</f>
        <v>#LIMITREACHED</v>
      </c>
      <c r="E675" t="str" cm="1">
        <f t="array" ref="E675">_xll.PBD(C675,"Website","","USD","","")</f>
        <v>#LIMITREACHED</v>
      </c>
      <c r="F675" t="str">
        <f t="shared" si="10"/>
        <v>#LIMITREACHED</v>
      </c>
      <c r="I675" s="12" t="str" cm="1">
        <f t="array" ref="I675">_xll.PBD(C675,"Employees Count","","USD","","")</f>
        <v>#NOTAUTH</v>
      </c>
      <c r="J675" s="12" t="str" cm="1">
        <f t="array" ref="J675">_xll.PBF(C675,"Business Revenue","TTM","07-Jul-2025","","USD","","")</f>
        <v>#NOTAUTH</v>
      </c>
      <c r="K675" s="12" t="str" cm="1">
        <f t="array" ref="K675">_xll.PBF(C675,"EBITDA","TTM","07-Jul-2025","","USD","","")</f>
        <v>#NOTAUTH</v>
      </c>
      <c r="L675" s="13"/>
    </row>
    <row r="676" spans="2:12" ht="15" customHeight="1" x14ac:dyDescent="0.2">
      <c r="B676" t="str" cm="1">
        <f t="array" ref="B676">_xll.PBD(C676,"Name","","USD","","")</f>
        <v>#LIMITREACHED</v>
      </c>
      <c r="C676" t="s">
        <v>1107</v>
      </c>
      <c r="D676" t="str" cm="1">
        <f t="array" ref="D676">_xll.PBD(C676,"HQ Country","","USD","","")</f>
        <v>#LIMITREACHED</v>
      </c>
      <c r="E676" t="str" cm="1">
        <f t="array" ref="E676">_xll.PBD(C676,"Website","","USD","","")</f>
        <v>#LIMITREACHED</v>
      </c>
      <c r="F676" t="str">
        <f t="shared" si="10"/>
        <v>#LIMITREACHED</v>
      </c>
      <c r="I676" s="12" t="str" cm="1">
        <f t="array" ref="I676">_xll.PBD(C676,"Employees Count","","USD","","")</f>
        <v>#LIMITREACHED</v>
      </c>
      <c r="J676" s="12" t="str" cm="1">
        <f t="array" ref="J676">_xll.PBF(C676,"Business Revenue","TTM","07-Jul-2025","","USD","","")</f>
        <v>#NOTAUTH</v>
      </c>
      <c r="K676" s="12" t="str" cm="1">
        <f t="array" ref="K676">_xll.PBF(C676,"EBITDA","TTM","07-Jul-2025","","USD","","")</f>
        <v>#NOTAUTH</v>
      </c>
      <c r="L676" s="13"/>
    </row>
    <row r="677" spans="2:12" ht="15" customHeight="1" x14ac:dyDescent="0.2">
      <c r="B677" t="str" cm="1">
        <f t="array" ref="B677">_xll.PBD(C677,"Name","","USD","","")</f>
        <v>#LIMITREACHED</v>
      </c>
      <c r="C677" t="s">
        <v>1108</v>
      </c>
      <c r="D677" t="str" cm="1">
        <f t="array" ref="D677">_xll.PBD(C677,"HQ Country","","USD","","")</f>
        <v>#LIMITREACHED</v>
      </c>
      <c r="E677" t="str" cm="1">
        <f t="array" ref="E677">_xll.PBD(C677,"Website","","USD","","")</f>
        <v>#LIMITREACHED</v>
      </c>
      <c r="F677" t="str">
        <f t="shared" si="10"/>
        <v>#LIMITREACHED</v>
      </c>
      <c r="I677" s="12" t="str" cm="1">
        <f t="array" ref="I677">_xll.PBD(C677,"Employees Count","","USD","","")</f>
        <v>#LIMITREACHED</v>
      </c>
      <c r="J677" s="12" t="str" cm="1">
        <f t="array" ref="J677">_xll.PBF(C677,"Business Revenue","TTM","07-Jul-2025","","USD","","")</f>
        <v>#NOTAUTH</v>
      </c>
      <c r="K677" s="12" t="str" cm="1">
        <f t="array" ref="K677">_xll.PBF(C677,"EBITDA","TTM","07-Jul-2025","","USD","","")</f>
        <v>#NOTAUTH</v>
      </c>
      <c r="L677" s="13"/>
    </row>
    <row r="678" spans="2:12" ht="15" customHeight="1" x14ac:dyDescent="0.2">
      <c r="B678" t="str" cm="1">
        <f t="array" ref="B678">_xll.PBD(C678,"Name","","USD","","")</f>
        <v>#LIMITREACHED</v>
      </c>
      <c r="C678" t="s">
        <v>1109</v>
      </c>
      <c r="D678" t="str" cm="1">
        <f t="array" ref="D678">_xll.PBD(C678,"HQ Country","","USD","","")</f>
        <v>#LIMITREACHED</v>
      </c>
      <c r="E678" t="str" cm="1">
        <f t="array" ref="E678">_xll.PBD(C678,"Website","","USD","","")</f>
        <v>#LIMITREACHED</v>
      </c>
      <c r="F678" t="str">
        <f t="shared" si="10"/>
        <v>#LIMITREACHED</v>
      </c>
      <c r="I678" s="12" t="str" cm="1">
        <f t="array" ref="I678">_xll.PBD(C678,"Employees Count","","USD","","")</f>
        <v>#LIMITREACHED</v>
      </c>
      <c r="J678" s="12" t="str" cm="1">
        <f t="array" ref="J678">_xll.PBF(C678,"Business Revenue","TTM","07-Jul-2025","","USD","","")</f>
        <v>#NOTAUTH</v>
      </c>
      <c r="K678" s="12" t="str" cm="1">
        <f t="array" ref="K678">_xll.PBF(C678,"EBITDA","TTM","07-Jul-2025","","USD","","")</f>
        <v>#NOTAUTH</v>
      </c>
      <c r="L678" s="13"/>
    </row>
    <row r="679" spans="2:12" ht="15" customHeight="1" x14ac:dyDescent="0.2">
      <c r="B679" t="str" cm="1">
        <f t="array" ref="B679">_xll.PBD(C679,"Name","","USD","","")</f>
        <v>Stone Pagamentos</v>
      </c>
      <c r="C679" t="s">
        <v>1110</v>
      </c>
      <c r="D679" t="str" cm="1">
        <f t="array" ref="D679">_xll.PBD(C679,"HQ Country","","USD","","")</f>
        <v>Brazil</v>
      </c>
      <c r="E679" t="str" cm="1">
        <f t="array" ref="E679">_xll.PBD(C679,"Website","","USD","","")</f>
        <v>www.stoneco.com.br</v>
      </c>
      <c r="F679" t="str">
        <f t="shared" si="10"/>
        <v>stoneco</v>
      </c>
      <c r="I679" s="12" cm="1">
        <f t="array" ref="I679">_xll.PBD(C679,"Employees Count","","USD","","")</f>
        <v>16793</v>
      </c>
      <c r="J679" s="12" cm="1">
        <f t="array" ref="J679">_xll.PBF(C679,"Business Revenue","TTM","07-Jul-2025","","USD","","")</f>
        <v>2363793293.280396</v>
      </c>
      <c r="K679" s="12" cm="1">
        <f t="array" ref="K679">_xll.PBF(C679,"EBITDA","TTM","07-Jul-2025","","USD","","")</f>
        <v>142389523.66444901</v>
      </c>
      <c r="L679" s="13"/>
    </row>
    <row r="680" spans="2:12" ht="15" customHeight="1" x14ac:dyDescent="0.2">
      <c r="B680" t="str" cm="1">
        <f t="array" ref="B680">_xll.PBD(C680,"Name","","USD","","")</f>
        <v>#LIMITREACHED</v>
      </c>
      <c r="C680" t="s">
        <v>1111</v>
      </c>
      <c r="D680" t="str" cm="1">
        <f t="array" ref="D680">_xll.PBD(C680,"HQ Country","","USD","","")</f>
        <v>#LIMITREACHED</v>
      </c>
      <c r="E680" t="str" cm="1">
        <f t="array" ref="E680">_xll.PBD(C680,"Website","","USD","","")</f>
        <v>#LIMITREACHED</v>
      </c>
      <c r="F680" t="str">
        <f t="shared" si="10"/>
        <v>#LIMITREACHED</v>
      </c>
      <c r="I680" s="12" t="str" cm="1">
        <f t="array" ref="I680">_xll.PBD(C680,"Employees Count","","USD","","")</f>
        <v>#LIMITREACHED</v>
      </c>
      <c r="J680" s="12" t="str" cm="1">
        <f t="array" ref="J680">_xll.PBF(C680,"Business Revenue","TTM","07-Jul-2025","","USD","","")</f>
        <v>#NOTAUTH</v>
      </c>
      <c r="K680" s="12" t="str" cm="1">
        <f t="array" ref="K680">_xll.PBF(C680,"EBITDA","TTM","07-Jul-2025","","USD","","")</f>
        <v>#NOTAUTH</v>
      </c>
      <c r="L680" s="13"/>
    </row>
    <row r="681" spans="2:12" ht="15" customHeight="1" x14ac:dyDescent="0.2">
      <c r="B681" t="str" cm="1">
        <f t="array" ref="B681">_xll.PBD(C681,"Name","","USD","","")</f>
        <v>#LIMITREACHED</v>
      </c>
      <c r="C681" t="s">
        <v>445</v>
      </c>
      <c r="D681" t="str" cm="1">
        <f t="array" ref="D681">_xll.PBD(C681,"HQ Country","","USD","","")</f>
        <v>#LIMITREACHED</v>
      </c>
      <c r="E681" t="str" cm="1">
        <f t="array" ref="E681">_xll.PBD(C681,"Website","","USD","","")</f>
        <v>#LIMITREACHED</v>
      </c>
      <c r="F681" t="str">
        <f t="shared" si="10"/>
        <v>#LIMITREACHED</v>
      </c>
      <c r="I681" s="12" t="str" cm="1">
        <f t="array" ref="I681">_xll.PBD(C681,"Employees Count","","USD","","")</f>
        <v>#LIMITREACHED</v>
      </c>
      <c r="J681" s="12" t="str" cm="1">
        <f t="array" ref="J681">_xll.PBF(C681,"Business Revenue","TTM","07-Jul-2025","","USD","","")</f>
        <v>#NOTAUTH</v>
      </c>
      <c r="K681" s="12" t="str" cm="1">
        <f t="array" ref="K681">_xll.PBF(C681,"EBITDA","TTM","07-Jul-2025","","USD","","")</f>
        <v>#NOTAUTH</v>
      </c>
      <c r="L681" s="13"/>
    </row>
    <row r="682" spans="2:12" ht="15" customHeight="1" x14ac:dyDescent="0.2">
      <c r="B682" t="str" cm="1">
        <f t="array" ref="B682">_xll.PBD(C682,"Name","","USD","","")</f>
        <v>#LIMITREACHED</v>
      </c>
      <c r="C682" t="s">
        <v>1112</v>
      </c>
      <c r="D682" t="str" cm="1">
        <f t="array" ref="D682">_xll.PBD(C682,"HQ Country","","USD","","")</f>
        <v>#LIMITREACHED</v>
      </c>
      <c r="E682" t="str" cm="1">
        <f t="array" ref="E682">_xll.PBD(C682,"Website","","USD","","")</f>
        <v>#LIMITREACHED</v>
      </c>
      <c r="F682" t="str">
        <f t="shared" si="10"/>
        <v>#LIMITREACHED</v>
      </c>
      <c r="I682" s="12" t="str" cm="1">
        <f t="array" ref="I682">_xll.PBD(C682,"Employees Count","","USD","","")</f>
        <v>#LIMITREACHED</v>
      </c>
      <c r="J682" s="12" t="str" cm="1">
        <f t="array" ref="J682">_xll.PBF(C682,"Business Revenue","TTM","07-Jul-2025","","USD","","")</f>
        <v>#NOTAUTH</v>
      </c>
      <c r="K682" s="12" t="str" cm="1">
        <f t="array" ref="K682">_xll.PBF(C682,"EBITDA","TTM","07-Jul-2025","","USD","","")</f>
        <v>#NOTAUTH</v>
      </c>
      <c r="L682" s="13"/>
    </row>
    <row r="683" spans="2:12" ht="15" customHeight="1" x14ac:dyDescent="0.2">
      <c r="B683" t="str" cm="1">
        <f t="array" ref="B683">_xll.PBD(C683,"Name","","USD","","")</f>
        <v>#LIMITREACHED</v>
      </c>
      <c r="C683" t="s">
        <v>1113</v>
      </c>
      <c r="D683" t="str" cm="1">
        <f t="array" ref="D683">_xll.PBD(C683,"HQ Country","","USD","","")</f>
        <v>#LIMITREACHED</v>
      </c>
      <c r="E683" t="str" cm="1">
        <f t="array" ref="E683">_xll.PBD(C683,"Website","","USD","","")</f>
        <v>#LIMITREACHED</v>
      </c>
      <c r="F683" t="str">
        <f t="shared" si="10"/>
        <v>#LIMITREACHED</v>
      </c>
      <c r="I683" s="12" t="str" cm="1">
        <f t="array" ref="I683">_xll.PBD(C683,"Employees Count","","USD","","")</f>
        <v>#NOTAUTH</v>
      </c>
      <c r="J683" s="12" t="str" cm="1">
        <f t="array" ref="J683">_xll.PBF(C683,"Business Revenue","TTM","07-Jul-2025","","USD","","")</f>
        <v>#NOTAUTH</v>
      </c>
      <c r="K683" s="12" t="str" cm="1">
        <f t="array" ref="K683">_xll.PBF(C683,"EBITDA","TTM","07-Jul-2025","","USD","","")</f>
        <v>#NOTAUTH</v>
      </c>
      <c r="L683" s="13"/>
    </row>
    <row r="684" spans="2:12" ht="15" customHeight="1" x14ac:dyDescent="0.2">
      <c r="B684" t="str" cm="1">
        <f t="array" ref="B684">_xll.PBD(C684,"Name","","USD","","")</f>
        <v>#LIMITREACHED</v>
      </c>
      <c r="C684" t="s">
        <v>1114</v>
      </c>
      <c r="D684" t="str" cm="1">
        <f t="array" ref="D684">_xll.PBD(C684,"HQ Country","","USD","","")</f>
        <v>#LIMITREACHED</v>
      </c>
      <c r="E684" t="str" cm="1">
        <f t="array" ref="E684">_xll.PBD(C684,"Website","","USD","","")</f>
        <v>#LIMITREACHED</v>
      </c>
      <c r="F684" t="str">
        <f t="shared" si="10"/>
        <v>#LIMITREACHED</v>
      </c>
      <c r="I684" s="12" t="str" cm="1">
        <f t="array" ref="I684">_xll.PBD(C684,"Employees Count","","USD","","")</f>
        <v>#LIMITREACHED</v>
      </c>
      <c r="J684" s="12" t="str" cm="1">
        <f t="array" ref="J684">_xll.PBF(C684,"Business Revenue","TTM","07-Jul-2025","","USD","","")</f>
        <v>#NOTAUTH</v>
      </c>
      <c r="K684" s="12" t="str" cm="1">
        <f t="array" ref="K684">_xll.PBF(C684,"EBITDA","TTM","07-Jul-2025","","USD","","")</f>
        <v>#NOTAUTH</v>
      </c>
      <c r="L684" s="13"/>
    </row>
    <row r="685" spans="2:12" ht="15" customHeight="1" x14ac:dyDescent="0.2">
      <c r="B685" t="str" cm="1">
        <f t="array" ref="B685">_xll.PBD(C685,"Name","","USD","","")</f>
        <v>#LIMITREACHED</v>
      </c>
      <c r="C685" t="s">
        <v>1115</v>
      </c>
      <c r="D685" t="str" cm="1">
        <f t="array" ref="D685">_xll.PBD(C685,"HQ Country","","USD","","")</f>
        <v>#LIMITREACHED</v>
      </c>
      <c r="E685" t="str" cm="1">
        <f t="array" ref="E685">_xll.PBD(C685,"Website","","USD","","")</f>
        <v>#LIMITREACHED</v>
      </c>
      <c r="F685" t="str">
        <f t="shared" si="10"/>
        <v>#LIMITREACHED</v>
      </c>
      <c r="I685" s="12" t="str" cm="1">
        <f t="array" ref="I685">_xll.PBD(C685,"Employees Count","","USD","","")</f>
        <v>#LIMITREACHED</v>
      </c>
      <c r="J685" s="12" t="str" cm="1">
        <f t="array" ref="J685">_xll.PBF(C685,"Business Revenue","TTM","07-Jul-2025","","USD","","")</f>
        <v>#NOTAUTH</v>
      </c>
      <c r="K685" s="12" t="str" cm="1">
        <f t="array" ref="K685">_xll.PBF(C685,"EBITDA","TTM","07-Jul-2025","","USD","","")</f>
        <v>#NOTAUTH</v>
      </c>
      <c r="L685" s="13"/>
    </row>
    <row r="686" spans="2:12" ht="15" customHeight="1" x14ac:dyDescent="0.2">
      <c r="B686" t="str" cm="1">
        <f t="array" ref="B686">_xll.PBD(C686,"Name","","USD","","")</f>
        <v>#LIMITREACHED</v>
      </c>
      <c r="C686" t="s">
        <v>1116</v>
      </c>
      <c r="D686" t="str" cm="1">
        <f t="array" ref="D686">_xll.PBD(C686,"HQ Country","","USD","","")</f>
        <v>#LIMITREACHED</v>
      </c>
      <c r="E686" t="str" cm="1">
        <f t="array" ref="E686">_xll.PBD(C686,"Website","","USD","","")</f>
        <v>#LIMITREACHED</v>
      </c>
      <c r="F686" t="str">
        <f t="shared" si="10"/>
        <v>#LIMITREACHED</v>
      </c>
      <c r="I686" s="12" t="str" cm="1">
        <f t="array" ref="I686">_xll.PBD(C686,"Employees Count","","USD","","")</f>
        <v>#LIMITREACHED</v>
      </c>
      <c r="J686" s="12" t="str" cm="1">
        <f t="array" ref="J686">_xll.PBF(C686,"Business Revenue","TTM","07-Jul-2025","","USD","","")</f>
        <v>#LIMITREACHED</v>
      </c>
      <c r="K686" s="12" t="str" cm="1">
        <f t="array" ref="K686">_xll.PBF(C686,"EBITDA","TTM","07-Jul-2025","","USD","","")</f>
        <v>#NOTAUTH</v>
      </c>
      <c r="L686" s="13"/>
    </row>
    <row r="687" spans="2:12" ht="15" customHeight="1" x14ac:dyDescent="0.2">
      <c r="B687" t="str" cm="1">
        <f t="array" ref="B687">_xll.PBD(C687,"Name","","USD","","")</f>
        <v>Suzano</v>
      </c>
      <c r="C687" t="s">
        <v>1117</v>
      </c>
      <c r="D687" t="str" cm="1">
        <f t="array" ref="D687">_xll.PBD(C687,"HQ Country","","USD","","")</f>
        <v>Brazil</v>
      </c>
      <c r="E687" t="str" cm="1">
        <f t="array" ref="E687">_xll.PBD(C687,"Website","","USD","","")</f>
        <v>www.suzano.com.br</v>
      </c>
      <c r="F687" t="str">
        <f t="shared" si="10"/>
        <v>suzano</v>
      </c>
      <c r="I687" s="12" cm="1">
        <f t="array" ref="I687">_xll.PBD(C687,"Employees Count","","USD","","")</f>
        <v>23980</v>
      </c>
      <c r="J687" s="12" cm="1">
        <f t="array" ref="J687">_xll.PBF(C687,"Business Revenue","TTM","07-Jul-2025","","USD","","")</f>
        <v>9665204056.5054035</v>
      </c>
      <c r="K687" s="12" cm="1">
        <f t="array" ref="K687">_xll.PBF(C687,"EBITDA","TTM","07-Jul-2025","","USD","","")</f>
        <v>1988597023.986485</v>
      </c>
      <c r="L687" s="13"/>
    </row>
    <row r="688" spans="2:12" ht="15" customHeight="1" x14ac:dyDescent="0.2">
      <c r="B688" t="str" cm="1">
        <f t="array" ref="B688">_xll.PBD(C688,"Name","","USD","","")</f>
        <v>Suzano Holding</v>
      </c>
      <c r="C688" t="s">
        <v>1118</v>
      </c>
      <c r="D688" t="str" cm="1">
        <f t="array" ref="D688">_xll.PBD(C688,"HQ Country","","USD","","")</f>
        <v>Brazil</v>
      </c>
      <c r="E688" t="str" cm="1">
        <f t="array" ref="E688">_xll.PBD(C688,"Website","","USD","","")</f>
        <v>www.suzanoholding.com</v>
      </c>
      <c r="F688" t="str">
        <f t="shared" si="10"/>
        <v>suzanoholding</v>
      </c>
      <c r="I688" s="12" cm="1">
        <f t="array" ref="I688">_xll.PBD(C688,"Employees Count","","USD","","")</f>
        <v>3862</v>
      </c>
      <c r="J688" s="12" cm="1">
        <f t="array" ref="J688">_xll.PBF(C688,"Business Revenue","TTM","07-Jul-2025","","USD","","")</f>
        <v>9665297916.2609844</v>
      </c>
      <c r="K688" s="12" cm="1">
        <f t="array" ref="K688">_xll.PBF(C688,"EBITDA","TTM","07-Jul-2025","","USD","","")</f>
        <v>2361709856.0493021</v>
      </c>
      <c r="L688" s="13"/>
    </row>
    <row r="689" spans="2:12" ht="15" customHeight="1" x14ac:dyDescent="0.2">
      <c r="B689" t="str" cm="1">
        <f t="array" ref="B689">_xll.PBD(C689,"Name","","USD","","")</f>
        <v>#LIMITREACHED</v>
      </c>
      <c r="C689" t="s">
        <v>1119</v>
      </c>
      <c r="D689" t="str" cm="1">
        <f t="array" ref="D689">_xll.PBD(C689,"HQ Country","","USD","","")</f>
        <v>#LIMITREACHED</v>
      </c>
      <c r="E689" t="str" cm="1">
        <f t="array" ref="E689">_xll.PBD(C689,"Website","","USD","","")</f>
        <v>#LIMITREACHED</v>
      </c>
      <c r="F689" t="str">
        <f t="shared" si="10"/>
        <v>#LIMITREACHED</v>
      </c>
      <c r="I689" s="12" t="str" cm="1">
        <f t="array" ref="I689">_xll.PBD(C689,"Employees Count","","USD","","")</f>
        <v>#NOTAUTH</v>
      </c>
      <c r="J689" s="12" t="str" cm="1">
        <f t="array" ref="J689">_xll.PBF(C689,"Business Revenue","TTM","07-Jul-2025","","USD","","")</f>
        <v>#LIMITREACHED</v>
      </c>
      <c r="K689" s="12" t="str" cm="1">
        <f t="array" ref="K689">_xll.PBF(C689,"EBITDA","TTM","07-Jul-2025","","USD","","")</f>
        <v>#LIMITREACHED</v>
      </c>
      <c r="L689" s="13"/>
    </row>
    <row r="690" spans="2:12" ht="15" customHeight="1" x14ac:dyDescent="0.2">
      <c r="B690" t="str" cm="1">
        <f t="array" ref="B690">_xll.PBD(C690,"Name","","USD","","")</f>
        <v>#LIMITREACHED</v>
      </c>
      <c r="C690" t="s">
        <v>446</v>
      </c>
      <c r="D690" t="str" cm="1">
        <f t="array" ref="D690">_xll.PBD(C690,"HQ Country","","USD","","")</f>
        <v>#LIMITREACHED</v>
      </c>
      <c r="E690" t="str" cm="1">
        <f t="array" ref="E690">_xll.PBD(C690,"Website","","USD","","")</f>
        <v>#NOTAUTH</v>
      </c>
      <c r="F690" t="str">
        <f t="shared" si="10"/>
        <v>#NOTAUTH</v>
      </c>
      <c r="I690" s="12" t="str" cm="1">
        <f t="array" ref="I690">_xll.PBD(C690,"Employees Count","","USD","","")</f>
        <v>#LIMITREACHED</v>
      </c>
      <c r="J690" s="12" t="str" cm="1">
        <f t="array" ref="J690">_xll.PBF(C690,"Business Revenue","TTM","07-Jul-2025","","USD","","")</f>
        <v>#NOTAUTH</v>
      </c>
      <c r="K690" s="12" t="str" cm="1">
        <f t="array" ref="K690">_xll.PBF(C690,"EBITDA","TTM","07-Jul-2025","","USD","","")</f>
        <v>#NOTAUTH</v>
      </c>
      <c r="L690" s="13"/>
    </row>
    <row r="691" spans="2:12" ht="15" customHeight="1" x14ac:dyDescent="0.2">
      <c r="B691" t="str" cm="1">
        <f t="array" ref="B691">_xll.PBD(C691,"Name","","USD","","")</f>
        <v>#LIMITREACHED</v>
      </c>
      <c r="C691" t="s">
        <v>1120</v>
      </c>
      <c r="D691" t="str" cm="1">
        <f t="array" ref="D691">_xll.PBD(C691,"HQ Country","","USD","","")</f>
        <v>#LIMITREACHED</v>
      </c>
      <c r="E691" t="str" cm="1">
        <f t="array" ref="E691">_xll.PBD(C691,"Website","","USD","","")</f>
        <v>#LIMITREACHED</v>
      </c>
      <c r="F691" t="str">
        <f t="shared" si="10"/>
        <v>#LIMITREACHED</v>
      </c>
      <c r="I691" s="12" t="str" cm="1">
        <f t="array" ref="I691">_xll.PBD(C691,"Employees Count","","USD","","")</f>
        <v>#LIMITREACHED</v>
      </c>
      <c r="J691" s="12" t="str" cm="1">
        <f t="array" ref="J691">_xll.PBF(C691,"Business Revenue","TTM","07-Jul-2025","","USD","","")</f>
        <v>#NOTAUTH</v>
      </c>
      <c r="K691" s="12" t="str" cm="1">
        <f t="array" ref="K691">_xll.PBF(C691,"EBITDA","TTM","07-Jul-2025","","USD","","")</f>
        <v>#NOTAUTH</v>
      </c>
      <c r="L691" s="13"/>
    </row>
    <row r="692" spans="2:12" ht="15" customHeight="1" x14ac:dyDescent="0.2">
      <c r="B692" t="str" cm="1">
        <f t="array" ref="B692">_xll.PBD(C692,"Name","","USD","","")</f>
        <v>#LIMITREACHED</v>
      </c>
      <c r="C692" t="s">
        <v>1121</v>
      </c>
      <c r="D692" t="str" cm="1">
        <f t="array" ref="D692">_xll.PBD(C692,"HQ Country","","USD","","")</f>
        <v>#LIMITREACHED</v>
      </c>
      <c r="E692" t="str" cm="1">
        <f t="array" ref="E692">_xll.PBD(C692,"Website","","USD","","")</f>
        <v>#LIMITREACHED</v>
      </c>
      <c r="F692" t="str">
        <f t="shared" si="10"/>
        <v>#LIMITREACHED</v>
      </c>
      <c r="I692" s="12" t="str" cm="1">
        <f t="array" ref="I692">_xll.PBD(C692,"Employees Count","","USD","","")</f>
        <v>#NOTAUTH</v>
      </c>
      <c r="J692" s="12" t="str" cm="1">
        <f t="array" ref="J692">_xll.PBF(C692,"Business Revenue","TTM","07-Jul-2025","","USD","","")</f>
        <v>#NOTAUTH</v>
      </c>
      <c r="K692" s="12" t="str" cm="1">
        <f t="array" ref="K692">_xll.PBF(C692,"EBITDA","TTM","07-Jul-2025","","USD","","")</f>
        <v>#NOTAUTH</v>
      </c>
      <c r="L692" s="13"/>
    </row>
    <row r="693" spans="2:12" ht="15" customHeight="1" x14ac:dyDescent="0.2">
      <c r="B693" t="str" cm="1">
        <f t="array" ref="B693">_xll.PBD(C693,"Name","","USD","","")</f>
        <v>#LIMITREACHED</v>
      </c>
      <c r="C693" t="s">
        <v>1122</v>
      </c>
      <c r="D693" t="str" cm="1">
        <f t="array" ref="D693">_xll.PBD(C693,"HQ Country","","USD","","")</f>
        <v>#LIMITREACHED</v>
      </c>
      <c r="E693" t="str" cm="1">
        <f t="array" ref="E693">_xll.PBD(C693,"Website","","USD","","")</f>
        <v>#LIMITREACHED</v>
      </c>
      <c r="F693" t="str">
        <f t="shared" si="10"/>
        <v>#LIMITREACHED</v>
      </c>
      <c r="I693" s="12" t="str" cm="1">
        <f t="array" ref="I693">_xll.PBD(C693,"Employees Count","","USD","","")</f>
        <v>#NOTAUTH</v>
      </c>
      <c r="J693" s="12" t="str" cm="1">
        <f t="array" ref="J693">_xll.PBF(C693,"Business Revenue","TTM","07-Jul-2025","","USD","","")</f>
        <v>#NOTAUTH</v>
      </c>
      <c r="K693" s="12" t="str" cm="1">
        <f t="array" ref="K693">_xll.PBF(C693,"EBITDA","TTM","07-Jul-2025","","USD","","")</f>
        <v>#NOTAUTH</v>
      </c>
      <c r="L693" s="13"/>
    </row>
    <row r="694" spans="2:12" ht="15" customHeight="1" x14ac:dyDescent="0.2">
      <c r="B694" t="str" cm="1">
        <f t="array" ref="B694">_xll.PBD(C694,"Name","","USD","","")</f>
        <v>Taurus Armas</v>
      </c>
      <c r="C694" t="s">
        <v>1123</v>
      </c>
      <c r="D694" t="str" cm="1">
        <f t="array" ref="D694">_xll.PBD(C694,"HQ Country","","USD","","")</f>
        <v>Brazil</v>
      </c>
      <c r="E694" t="str" cm="1">
        <f t="array" ref="E694">_xll.PBD(C694,"Website","","USD","","")</f>
        <v>www.taurusarmas.com.br</v>
      </c>
      <c r="F694" t="str">
        <f t="shared" si="10"/>
        <v>taurusarmas</v>
      </c>
      <c r="I694" s="12" cm="1">
        <f t="array" ref="I694">_xll.PBD(C694,"Employees Count","","USD","","")</f>
        <v>15000</v>
      </c>
      <c r="J694" s="12" cm="1">
        <f t="array" ref="J694">_xll.PBF(C694,"Business Revenue","TTM","07-Jul-2025","","USD","","")</f>
        <v>331024657.22387201</v>
      </c>
      <c r="K694" s="12" cm="1">
        <f t="array" ref="K694">_xll.PBF(C694,"EBITDA","TTM","07-Jul-2025","","USD","","")</f>
        <v>24438266.341644999</v>
      </c>
      <c r="L694" s="13"/>
    </row>
    <row r="695" spans="2:12" ht="15" customHeight="1" x14ac:dyDescent="0.2">
      <c r="B695" t="str" cm="1">
        <f t="array" ref="B695">_xll.PBD(C695,"Name","","USD","","")</f>
        <v>#LIMITREACHED</v>
      </c>
      <c r="C695" t="s">
        <v>1124</v>
      </c>
      <c r="D695" t="str" cm="1">
        <f t="array" ref="D695">_xll.PBD(C695,"HQ Country","","USD","","")</f>
        <v>#LIMITREACHED</v>
      </c>
      <c r="E695" t="str" cm="1">
        <f t="array" ref="E695">_xll.PBD(C695,"Website","","USD","","")</f>
        <v>#LIMITREACHED</v>
      </c>
      <c r="F695" t="str">
        <f t="shared" si="10"/>
        <v>#LIMITREACHED</v>
      </c>
      <c r="I695" s="12" t="str" cm="1">
        <f t="array" ref="I695">_xll.PBD(C695,"Employees Count","","USD","","")</f>
        <v>#LIMITREACHED</v>
      </c>
      <c r="J695" s="12" t="str" cm="1">
        <f t="array" ref="J695">_xll.PBF(C695,"Business Revenue","TTM","07-Jul-2025","","USD","","")</f>
        <v>#NOTAUTH</v>
      </c>
      <c r="K695" s="12" t="str" cm="1">
        <f t="array" ref="K695">_xll.PBF(C695,"EBITDA","TTM","07-Jul-2025","","USD","","")</f>
        <v>#NOTAUTH</v>
      </c>
      <c r="L695" s="13"/>
    </row>
    <row r="696" spans="2:12" ht="15" customHeight="1" x14ac:dyDescent="0.2">
      <c r="B696" t="str" cm="1">
        <f t="array" ref="B696">_xll.PBD(C696,"Name","","USD","","")</f>
        <v>Tegma Gestão Logística</v>
      </c>
      <c r="C696" t="s">
        <v>1125</v>
      </c>
      <c r="D696" t="str" cm="1">
        <f t="array" ref="D696">_xll.PBD(C696,"HQ Country","","USD","","")</f>
        <v>Brazil</v>
      </c>
      <c r="E696" t="str" cm="1">
        <f t="array" ref="E696">_xll.PBD(C696,"Website","","USD","","")</f>
        <v>www.tegma.com.br</v>
      </c>
      <c r="F696" t="str">
        <f t="shared" si="10"/>
        <v>tegma</v>
      </c>
      <c r="I696" s="12" cm="1">
        <f t="array" ref="I696">_xll.PBD(C696,"Employees Count","","USD","","")</f>
        <v>1486</v>
      </c>
      <c r="J696" s="12" cm="1">
        <f t="array" ref="J696">_xll.PBF(C696,"Business Revenue","TTM","07-Jul-2025","","USD","","")</f>
        <v>426035486.05026102</v>
      </c>
      <c r="K696" s="12" cm="1">
        <f t="array" ref="K696">_xll.PBF(C696,"EBITDA","TTM","07-Jul-2025","","USD","","")</f>
        <v>80084456.158964992</v>
      </c>
      <c r="L696" s="13"/>
    </row>
    <row r="697" spans="2:12" ht="15" customHeight="1" x14ac:dyDescent="0.2">
      <c r="B697" t="str" cm="1">
        <f t="array" ref="B697">_xll.PBD(C697,"Name","","USD","","")</f>
        <v>Tegra Incorporadora</v>
      </c>
      <c r="C697" t="s">
        <v>1126</v>
      </c>
      <c r="D697" t="str" cm="1">
        <f t="array" ref="D697">_xll.PBD(C697,"HQ Country","","USD","","")</f>
        <v>Brazil</v>
      </c>
      <c r="E697" t="str" cm="1">
        <f t="array" ref="E697">_xll.PBD(C697,"Website","","USD","","")</f>
        <v>ri.tegraincorporadora.com.br</v>
      </c>
      <c r="F697" t="s">
        <v>1879</v>
      </c>
      <c r="I697" s="12" t="str" cm="1">
        <f t="array" ref="I697">_xll.PBD(C697,"Employees Count","","USD","","")</f>
        <v>#NOTAUTH</v>
      </c>
      <c r="J697" s="12" cm="1">
        <f t="array" ref="J697">_xll.PBF(C697,"Business Revenue","TTM","07-Jul-2025","","USD","","")</f>
        <v>213986172.66644305</v>
      </c>
      <c r="K697" s="12" cm="1">
        <f t="array" ref="K697">_xll.PBF(C697,"EBITDA","TTM","07-Jul-2025","","USD","","")</f>
        <v>8534113.677751001</v>
      </c>
      <c r="L697" s="13"/>
    </row>
    <row r="698" spans="2:12" ht="15" customHeight="1" x14ac:dyDescent="0.2">
      <c r="B698" t="str" cm="1">
        <f t="array" ref="B698">_xll.PBD(C698,"Name","","USD","","")</f>
        <v>#LIMITREACHED</v>
      </c>
      <c r="C698" t="s">
        <v>1127</v>
      </c>
      <c r="D698" t="str" cm="1">
        <f t="array" ref="D698">_xll.PBD(C698,"HQ Country","","USD","","")</f>
        <v>#LIMITREACHED</v>
      </c>
      <c r="E698" t="str" cm="1">
        <f t="array" ref="E698">_xll.PBD(C698,"Website","","USD","","")</f>
        <v>#LIMITREACHED</v>
      </c>
      <c r="F698" t="str">
        <f t="shared" si="10"/>
        <v>#LIMITREACHED</v>
      </c>
      <c r="I698" s="12" t="str" cm="1">
        <f t="array" ref="I698">_xll.PBD(C698,"Employees Count","","USD","","")</f>
        <v>#LIMITREACHED</v>
      </c>
      <c r="J698" s="12" t="str" cm="1">
        <f t="array" ref="J698">_xll.PBF(C698,"Business Revenue","TTM","07-Jul-2025","","USD","","")</f>
        <v>#NOTAUTH</v>
      </c>
      <c r="K698" s="12" t="str" cm="1">
        <f t="array" ref="K698">_xll.PBF(C698,"EBITDA","TTM","07-Jul-2025","","USD","","")</f>
        <v>#NOTAUTH</v>
      </c>
      <c r="L698" s="13"/>
    </row>
    <row r="699" spans="2:12" ht="15" customHeight="1" x14ac:dyDescent="0.2">
      <c r="B699" t="str" cm="1">
        <f t="array" ref="B699">_xll.PBD(C699,"Name","","USD","","")</f>
        <v>#LIMITREACHED</v>
      </c>
      <c r="C699" t="s">
        <v>1128</v>
      </c>
      <c r="D699" t="str" cm="1">
        <f t="array" ref="D699">_xll.PBD(C699,"HQ Country","","USD","","")</f>
        <v>#LIMITREACHED</v>
      </c>
      <c r="E699" t="str" cm="1">
        <f t="array" ref="E699">_xll.PBD(C699,"Website","","USD","","")</f>
        <v>#NOTAUTH</v>
      </c>
      <c r="F699" t="str">
        <f t="shared" si="10"/>
        <v>#NOTAUTH</v>
      </c>
      <c r="I699" s="12" t="str" cm="1">
        <f t="array" ref="I699">_xll.PBD(C699,"Employees Count","","USD","","")</f>
        <v>#LIMITREACHED</v>
      </c>
      <c r="J699" s="12" t="str" cm="1">
        <f t="array" ref="J699">_xll.PBF(C699,"Business Revenue","TTM","07-Jul-2025","","USD","","")</f>
        <v>#NOTAUTH</v>
      </c>
      <c r="K699" s="12" t="str" cm="1">
        <f t="array" ref="K699">_xll.PBF(C699,"EBITDA","TTM","07-Jul-2025","","USD","","")</f>
        <v>#NOTAUTH</v>
      </c>
      <c r="L699" s="13"/>
    </row>
    <row r="700" spans="2:12" ht="15" customHeight="1" x14ac:dyDescent="0.2">
      <c r="B700" t="str" cm="1">
        <f t="array" ref="B700">_xll.PBD(C700,"Name","","USD","","")</f>
        <v>Telefonica Brasil</v>
      </c>
      <c r="C700" t="s">
        <v>1129</v>
      </c>
      <c r="D700" t="str" cm="1">
        <f t="array" ref="D700">_xll.PBD(C700,"HQ Country","","USD","","")</f>
        <v>Brazil</v>
      </c>
      <c r="E700" t="str" cm="1">
        <f t="array" ref="E700">_xll.PBD(C700,"Website","","USD","","")</f>
        <v>www.telefonica.com.br</v>
      </c>
      <c r="F700" t="str">
        <f t="shared" si="10"/>
        <v>telefonica</v>
      </c>
      <c r="I700" s="12" cm="1">
        <f t="array" ref="I700">_xll.PBD(C700,"Employees Count","","USD","","")</f>
        <v>35986</v>
      </c>
      <c r="J700" s="12" cm="1">
        <f t="array" ref="J700">_xll.PBF(C700,"Business Revenue","TTM","07-Jul-2025","","USD","","")</f>
        <v>12949789870.253887</v>
      </c>
      <c r="K700" s="12" cm="1">
        <f t="array" ref="K700">_xll.PBF(C700,"EBITDA","TTM","07-Jul-2025","","USD","","")</f>
        <v>3639631978.6269798</v>
      </c>
      <c r="L700" s="13"/>
    </row>
    <row r="701" spans="2:12" ht="15" customHeight="1" x14ac:dyDescent="0.2">
      <c r="B701" t="str" cm="1">
        <f t="array" ref="B701">_xll.PBD(C701,"Name","","USD","","")</f>
        <v>#LIMITREACHED</v>
      </c>
      <c r="C701" t="s">
        <v>1130</v>
      </c>
      <c r="D701" t="str" cm="1">
        <f t="array" ref="D701">_xll.PBD(C701,"HQ Country","","USD","","")</f>
        <v>#LIMITREACHED</v>
      </c>
      <c r="E701" t="str" cm="1">
        <f t="array" ref="E701">_xll.PBD(C701,"Website","","USD","","")</f>
        <v>#LIMITREACHED</v>
      </c>
      <c r="F701" t="str">
        <f t="shared" si="10"/>
        <v>#LIMITREACHED</v>
      </c>
      <c r="I701" s="12" t="str" cm="1">
        <f t="array" ref="I701">_xll.PBD(C701,"Employees Count","","USD","","")</f>
        <v>#LIMITREACHED</v>
      </c>
      <c r="J701" s="12" t="str" cm="1">
        <f t="array" ref="J701">_xll.PBF(C701,"Business Revenue","TTM","07-Jul-2025","","USD","","")</f>
        <v>#NOTAUTH</v>
      </c>
      <c r="K701" s="12" t="str" cm="1">
        <f t="array" ref="K701">_xll.PBF(C701,"EBITDA","TTM","07-Jul-2025","","USD","","")</f>
        <v>#NOTAUTH</v>
      </c>
      <c r="L701" s="13"/>
    </row>
    <row r="702" spans="2:12" ht="15" customHeight="1" x14ac:dyDescent="0.2">
      <c r="B702" t="str" cm="1">
        <f t="array" ref="B702">_xll.PBD(C702,"Name","","USD","","")</f>
        <v>#LIMITREACHED</v>
      </c>
      <c r="C702" t="s">
        <v>1131</v>
      </c>
      <c r="D702" t="str" cm="1">
        <f t="array" ref="D702">_xll.PBD(C702,"HQ Country","","USD","","")</f>
        <v>#LIMITREACHED</v>
      </c>
      <c r="E702" t="str" cm="1">
        <f t="array" ref="E702">_xll.PBD(C702,"Website","","USD","","")</f>
        <v>#LIMITREACHED</v>
      </c>
      <c r="F702" t="str">
        <f t="shared" ref="F702:F764" si="11">SUBSTITUTE(SUBSTITUTE(SUBSTITUTE(SUBSTITUTE(E702, "www.", ""), ".com.br", ""), ".com", ""), ".br", "")</f>
        <v>#LIMITREACHED</v>
      </c>
      <c r="I702" s="12" t="str" cm="1">
        <f t="array" ref="I702">_xll.PBD(C702,"Employees Count","","USD","","")</f>
        <v>#LIMITREACHED</v>
      </c>
      <c r="J702" s="12" t="str" cm="1">
        <f t="array" ref="J702">_xll.PBF(C702,"Business Revenue","TTM","07-Jul-2025","","USD","","")</f>
        <v>#NOTAUTH</v>
      </c>
      <c r="K702" s="12" t="str" cm="1">
        <f t="array" ref="K702">_xll.PBF(C702,"EBITDA","TTM","07-Jul-2025","","USD","","")</f>
        <v>#NOTAUTH</v>
      </c>
      <c r="L702" s="13"/>
    </row>
    <row r="703" spans="2:12" ht="15" customHeight="1" x14ac:dyDescent="0.2">
      <c r="B703" t="str" cm="1">
        <f t="array" ref="B703">_xll.PBD(C703,"Name","","USD","","")</f>
        <v>#LIMITREACHED</v>
      </c>
      <c r="C703" t="s">
        <v>1132</v>
      </c>
      <c r="D703" t="str" cm="1">
        <f t="array" ref="D703">_xll.PBD(C703,"HQ Country","","USD","","")</f>
        <v>#LIMITREACHED</v>
      </c>
      <c r="E703" t="str" cm="1">
        <f t="array" ref="E703">_xll.PBD(C703,"Website","","USD","","")</f>
        <v>#LIMITREACHED</v>
      </c>
      <c r="F703" t="str">
        <f t="shared" si="11"/>
        <v>#LIMITREACHED</v>
      </c>
      <c r="I703" s="12" t="str" cm="1">
        <f t="array" ref="I703">_xll.PBD(C703,"Employees Count","","USD","","")</f>
        <v>#LIMITREACHED</v>
      </c>
      <c r="J703" s="12" t="str" cm="1">
        <f t="array" ref="J703">_xll.PBF(C703,"Business Revenue","TTM","07-Jul-2025","","USD","","")</f>
        <v>#LIMITREACHED</v>
      </c>
      <c r="K703" s="12" t="str" cm="1">
        <f t="array" ref="K703">_xll.PBF(C703,"EBITDA","TTM","07-Jul-2025","","USD","","")</f>
        <v>#NOTAUTH</v>
      </c>
      <c r="L703" s="13"/>
    </row>
    <row r="704" spans="2:12" ht="15" customHeight="1" x14ac:dyDescent="0.2">
      <c r="B704" t="str" cm="1">
        <f t="array" ref="B704">_xll.PBD(C704,"Name","","USD","","")</f>
        <v>#LIMITREACHED</v>
      </c>
      <c r="C704" t="s">
        <v>1133</v>
      </c>
      <c r="D704" t="str" cm="1">
        <f t="array" ref="D704">_xll.PBD(C704,"HQ Country","","USD","","")</f>
        <v>#LIMITREACHED</v>
      </c>
      <c r="E704" t="str" cm="1">
        <f t="array" ref="E704">_xll.PBD(C704,"Website","","USD","","")</f>
        <v>#LIMITREACHED</v>
      </c>
      <c r="F704" t="str">
        <f t="shared" si="11"/>
        <v>#LIMITREACHED</v>
      </c>
      <c r="I704" s="12" t="str" cm="1">
        <f t="array" ref="I704">_xll.PBD(C704,"Employees Count","","USD","","")</f>
        <v>#LIMITREACHED</v>
      </c>
      <c r="J704" s="12" t="str" cm="1">
        <f t="array" ref="J704">_xll.PBF(C704,"Business Revenue","TTM","07-Jul-2025","","USD","","")</f>
        <v>#NOTAUTH</v>
      </c>
      <c r="K704" s="12" t="str" cm="1">
        <f t="array" ref="K704">_xll.PBF(C704,"EBITDA","TTM","07-Jul-2025","","USD","","")</f>
        <v>#NOTAUTH</v>
      </c>
      <c r="L704" s="13"/>
    </row>
    <row r="705" spans="2:12" ht="15" customHeight="1" x14ac:dyDescent="0.2">
      <c r="B705" t="str" cm="1">
        <f t="array" ref="B705">_xll.PBD(C705,"Name","","USD","","")</f>
        <v>#LIMITREACHED</v>
      </c>
      <c r="C705" t="s">
        <v>1134</v>
      </c>
      <c r="D705" t="str" cm="1">
        <f t="array" ref="D705">_xll.PBD(C705,"HQ Country","","USD","","")</f>
        <v>#LIMITREACHED</v>
      </c>
      <c r="E705" t="str" cm="1">
        <f t="array" ref="E705">_xll.PBD(C705,"Website","","USD","","")</f>
        <v>#LIMITREACHED</v>
      </c>
      <c r="F705" t="str">
        <f t="shared" si="11"/>
        <v>#LIMITREACHED</v>
      </c>
      <c r="I705" s="12" t="str" cm="1">
        <f t="array" ref="I705">_xll.PBD(C705,"Employees Count","","USD","","")</f>
        <v>#LIMITREACHED</v>
      </c>
      <c r="J705" s="12" t="str" cm="1">
        <f t="array" ref="J705">_xll.PBF(C705,"Business Revenue","TTM","07-Jul-2025","","USD","","")</f>
        <v>#NOTAUTH</v>
      </c>
      <c r="K705" s="12" t="str" cm="1">
        <f t="array" ref="K705">_xll.PBF(C705,"EBITDA","TTM","07-Jul-2025","","USD","","")</f>
        <v>#NOTAUTH</v>
      </c>
      <c r="L705" s="13"/>
    </row>
    <row r="706" spans="2:12" ht="15" customHeight="1" x14ac:dyDescent="0.2">
      <c r="B706" t="str" cm="1">
        <f t="array" ref="B706">_xll.PBD(C706,"Name","","USD","","")</f>
        <v>#LIMITREACHED</v>
      </c>
      <c r="C706" t="s">
        <v>1135</v>
      </c>
      <c r="D706" t="str" cm="1">
        <f t="array" ref="D706">_xll.PBD(C706,"HQ Country","","USD","","")</f>
        <v>#LIMITREACHED</v>
      </c>
      <c r="E706" t="str" cm="1">
        <f t="array" ref="E706">_xll.PBD(C706,"Website","","USD","","")</f>
        <v>#LIMITREACHED</v>
      </c>
      <c r="F706" t="str">
        <f t="shared" si="11"/>
        <v>#LIMITREACHED</v>
      </c>
      <c r="I706" s="12" t="str" cm="1">
        <f t="array" ref="I706">_xll.PBD(C706,"Employees Count","","USD","","")</f>
        <v>#NOTAUTH</v>
      </c>
      <c r="J706" s="12" t="str" cm="1">
        <f t="array" ref="J706">_xll.PBF(C706,"Business Revenue","TTM","07-Jul-2025","","USD","","")</f>
        <v>#NOTAUTH</v>
      </c>
      <c r="K706" s="12" t="str" cm="1">
        <f t="array" ref="K706">_xll.PBF(C706,"EBITDA","TTM","07-Jul-2025","","USD","","")</f>
        <v>#NOTAUTH</v>
      </c>
      <c r="L706" s="13"/>
    </row>
    <row r="707" spans="2:12" ht="15" customHeight="1" x14ac:dyDescent="0.2">
      <c r="B707" t="str" cm="1">
        <f t="array" ref="B707">_xll.PBD(C707,"Name","","USD","","")</f>
        <v>#LIMITREACHED</v>
      </c>
      <c r="C707" t="s">
        <v>1136</v>
      </c>
      <c r="D707" t="str" cm="1">
        <f t="array" ref="D707">_xll.PBD(C707,"HQ Country","","USD","","")</f>
        <v>#LIMITREACHED</v>
      </c>
      <c r="E707" t="str" cm="1">
        <f t="array" ref="E707">_xll.PBD(C707,"Website","","USD","","")</f>
        <v>#LIMITREACHED</v>
      </c>
      <c r="F707" t="str">
        <f t="shared" si="11"/>
        <v>#LIMITREACHED</v>
      </c>
      <c r="I707" s="12" t="str" cm="1">
        <f t="array" ref="I707">_xll.PBD(C707,"Employees Count","","USD","","")</f>
        <v>#NOTAUTH</v>
      </c>
      <c r="J707" s="12" t="str" cm="1">
        <f t="array" ref="J707">_xll.PBF(C707,"Business Revenue","TTM","07-Jul-2025","","USD","","")</f>
        <v>#NOTAUTH</v>
      </c>
      <c r="K707" s="12" t="str" cm="1">
        <f t="array" ref="K707">_xll.PBF(C707,"EBITDA","TTM","07-Jul-2025","","USD","","")</f>
        <v>#NOTAUTH</v>
      </c>
      <c r="L707" s="13"/>
    </row>
    <row r="708" spans="2:12" ht="15" customHeight="1" x14ac:dyDescent="0.2">
      <c r="B708" t="str" cm="1">
        <f t="array" ref="B708">_xll.PBD(C708,"Name","","USD","","")</f>
        <v>#LIMITREACHED</v>
      </c>
      <c r="C708" t="s">
        <v>1137</v>
      </c>
      <c r="D708" t="str" cm="1">
        <f t="array" ref="D708">_xll.PBD(C708,"HQ Country","","USD","","")</f>
        <v>#LIMITREACHED</v>
      </c>
      <c r="E708" t="str" cm="1">
        <f t="array" ref="E708">_xll.PBD(C708,"Website","","USD","","")</f>
        <v>#NOTAUTH</v>
      </c>
      <c r="F708" t="str">
        <f t="shared" si="11"/>
        <v>#NOTAUTH</v>
      </c>
      <c r="I708" s="12" t="str" cm="1">
        <f t="array" ref="I708">_xll.PBD(C708,"Employees Count","","USD","","")</f>
        <v>#LIMITREACHED</v>
      </c>
      <c r="J708" s="12" t="str" cm="1">
        <f t="array" ref="J708">_xll.PBF(C708,"Business Revenue","TTM","07-Jul-2025","","USD","","")</f>
        <v>#NOTAUTH</v>
      </c>
      <c r="K708" s="12" t="str" cm="1">
        <f t="array" ref="K708">_xll.PBF(C708,"EBITDA","TTM","07-Jul-2025","","USD","","")</f>
        <v>#NOTAUTH</v>
      </c>
      <c r="L708" s="13"/>
    </row>
    <row r="709" spans="2:12" ht="15" customHeight="1" x14ac:dyDescent="0.2">
      <c r="B709" t="str" cm="1">
        <f t="array" ref="B709">_xll.PBD(C709,"Name","","USD","","")</f>
        <v>#LIMITREACHED</v>
      </c>
      <c r="C709" t="s">
        <v>1138</v>
      </c>
      <c r="D709" t="str" cm="1">
        <f t="array" ref="D709">_xll.PBD(C709,"HQ Country","","USD","","")</f>
        <v>#LIMITREACHED</v>
      </c>
      <c r="E709" t="str" cm="1">
        <f t="array" ref="E709">_xll.PBD(C709,"Website","","USD","","")</f>
        <v>#LIMITREACHED</v>
      </c>
      <c r="F709" t="str">
        <f t="shared" si="11"/>
        <v>#LIMITREACHED</v>
      </c>
      <c r="I709" s="12" t="str" cm="1">
        <f t="array" ref="I709">_xll.PBD(C709,"Employees Count","","USD","","")</f>
        <v>#NOTAUTH</v>
      </c>
      <c r="J709" s="12" t="str" cm="1">
        <f t="array" ref="J709">_xll.PBF(C709,"Business Revenue","TTM","07-Jul-2025","","USD","","")</f>
        <v>#NOTAUTH</v>
      </c>
      <c r="K709" s="12" t="str" cm="1">
        <f t="array" ref="K709">_xll.PBF(C709,"EBITDA","TTM","07-Jul-2025","","USD","","")</f>
        <v>#NOTAUTH</v>
      </c>
      <c r="L709" s="13"/>
    </row>
    <row r="710" spans="2:12" ht="15" customHeight="1" x14ac:dyDescent="0.2">
      <c r="B710" t="str" cm="1">
        <f t="array" ref="B710">_xll.PBD(C710,"Name","","USD","","")</f>
        <v>#LIMITREACHED</v>
      </c>
      <c r="C710" t="s">
        <v>1139</v>
      </c>
      <c r="D710" t="str" cm="1">
        <f t="array" ref="D710">_xll.PBD(C710,"HQ Country","","USD","","")</f>
        <v>#LIMITREACHED</v>
      </c>
      <c r="E710" t="str" cm="1">
        <f t="array" ref="E710">_xll.PBD(C710,"Website","","USD","","")</f>
        <v>#LIMITREACHED</v>
      </c>
      <c r="F710" t="str">
        <f t="shared" si="11"/>
        <v>#LIMITREACHED</v>
      </c>
      <c r="I710" s="12" t="str" cm="1">
        <f t="array" ref="I710">_xll.PBD(C710,"Employees Count","","USD","","")</f>
        <v>#LIMITREACHED</v>
      </c>
      <c r="J710" s="12" t="str" cm="1">
        <f t="array" ref="J710">_xll.PBF(C710,"Business Revenue","TTM","07-Jul-2025","","USD","","")</f>
        <v>#NOTAUTH</v>
      </c>
      <c r="K710" s="12" t="str" cm="1">
        <f t="array" ref="K710">_xll.PBF(C710,"EBITDA","TTM","07-Jul-2025","","USD","","")</f>
        <v>#NOTAUTH</v>
      </c>
      <c r="L710" s="13"/>
    </row>
    <row r="711" spans="2:12" ht="15" customHeight="1" x14ac:dyDescent="0.2">
      <c r="B711" t="str" cm="1">
        <f t="array" ref="B711">_xll.PBD(C711,"Name","","USD","","")</f>
        <v>Tim Participacoes</v>
      </c>
      <c r="C711" t="s">
        <v>1140</v>
      </c>
      <c r="D711" t="str" cm="1">
        <f t="array" ref="D711">_xll.PBD(C711,"HQ Country","","USD","","")</f>
        <v>Brazil</v>
      </c>
      <c r="E711" t="str" cm="1">
        <f t="array" ref="E711">_xll.PBD(C711,"Website","","USD","","")</f>
        <v>ri.tim.com.br</v>
      </c>
      <c r="F711" t="s">
        <v>1880</v>
      </c>
      <c r="I711" s="12" cm="1">
        <f t="array" ref="I711">_xll.PBD(C711,"Employees Count","","USD","","")</f>
        <v>9127</v>
      </c>
      <c r="J711" s="12" cm="1">
        <f t="array" ref="J711">_xll.PBF(C711,"Business Revenue","TTM","07-Jul-2025","","USD","","")</f>
        <v>5662145323.2487612</v>
      </c>
      <c r="K711" s="12" cm="1">
        <f t="array" ref="K711">_xll.PBF(C711,"EBITDA","TTM","07-Jul-2025","","USD","","")</f>
        <v>2212872861.77425</v>
      </c>
      <c r="L711" s="13"/>
    </row>
    <row r="712" spans="2:12" ht="15" customHeight="1" x14ac:dyDescent="0.2">
      <c r="B712" t="str" cm="1">
        <f t="array" ref="B712">_xll.PBD(C712,"Name","","USD","","")</f>
        <v>#LIMITREACHED</v>
      </c>
      <c r="C712" t="s">
        <v>1141</v>
      </c>
      <c r="D712" t="str" cm="1">
        <f t="array" ref="D712">_xll.PBD(C712,"HQ Country","","USD","","")</f>
        <v>#LIMITREACHED</v>
      </c>
      <c r="E712" t="str" cm="1">
        <f t="array" ref="E712">_xll.PBD(C712,"Website","","USD","","")</f>
        <v>#LIMITREACHED</v>
      </c>
      <c r="F712" t="str">
        <f t="shared" si="11"/>
        <v>#LIMITREACHED</v>
      </c>
      <c r="I712" s="12" t="str" cm="1">
        <f t="array" ref="I712">_xll.PBD(C712,"Employees Count","","USD","","")</f>
        <v>#LIMITREACHED</v>
      </c>
      <c r="J712" s="12" t="str" cm="1">
        <f t="array" ref="J712">_xll.PBF(C712,"Business Revenue","TTM","07-Jul-2025","","USD","","")</f>
        <v>#NOTAUTH</v>
      </c>
      <c r="K712" s="12" t="str" cm="1">
        <f t="array" ref="K712">_xll.PBF(C712,"EBITDA","TTM","07-Jul-2025","","USD","","")</f>
        <v>#NOTAUTH</v>
      </c>
      <c r="L712" s="13"/>
    </row>
    <row r="713" spans="2:12" ht="15" customHeight="1" x14ac:dyDescent="0.2">
      <c r="B713" t="str" cm="1">
        <f t="array" ref="B713">_xll.PBD(C713,"Name","","USD","","")</f>
        <v>#LIMITREACHED</v>
      </c>
      <c r="C713" t="s">
        <v>380</v>
      </c>
      <c r="D713" t="str" cm="1">
        <f t="array" ref="D713">_xll.PBD(C713,"HQ Country","","USD","","")</f>
        <v>#LIMITREACHED</v>
      </c>
      <c r="E713" t="str" cm="1">
        <f t="array" ref="E713">_xll.PBD(C713,"Website","","USD","","")</f>
        <v>#LIMITREACHED</v>
      </c>
      <c r="F713" t="str">
        <f t="shared" si="11"/>
        <v>#LIMITREACHED</v>
      </c>
      <c r="I713" s="12" t="str" cm="1">
        <f t="array" ref="I713">_xll.PBD(C713,"Employees Count","","USD","","")</f>
        <v>#LIMITREACHED</v>
      </c>
      <c r="J713" s="12" t="str" cm="1">
        <f t="array" ref="J713">_xll.PBF(C713,"Business Revenue","TTM","07-Jul-2025","","USD","","")</f>
        <v>#NOTAUTH</v>
      </c>
      <c r="K713" s="12" t="str" cm="1">
        <f t="array" ref="K713">_xll.PBF(C713,"EBITDA","TTM","07-Jul-2025","","USD","","")</f>
        <v>#NOTAUTH</v>
      </c>
      <c r="L713" s="13"/>
    </row>
    <row r="714" spans="2:12" ht="15" customHeight="1" x14ac:dyDescent="0.2">
      <c r="B714" t="str" cm="1">
        <f t="array" ref="B714">_xll.PBD(C714,"Name","","USD","","")</f>
        <v>#LIMITREACHED</v>
      </c>
      <c r="C714" t="s">
        <v>1142</v>
      </c>
      <c r="D714" t="str" cm="1">
        <f t="array" ref="D714">_xll.PBD(C714,"HQ Country","","USD","","")</f>
        <v>#LIMITREACHED</v>
      </c>
      <c r="E714" t="str" cm="1">
        <f t="array" ref="E714">_xll.PBD(C714,"Website","","USD","","")</f>
        <v>#LIMITREACHED</v>
      </c>
      <c r="F714" t="str">
        <f t="shared" si="11"/>
        <v>#LIMITREACHED</v>
      </c>
      <c r="I714" s="12" t="str" cm="1">
        <f t="array" ref="I714">_xll.PBD(C714,"Employees Count","","USD","","")</f>
        <v>#LIMITREACHED</v>
      </c>
      <c r="J714" s="12" t="str" cm="1">
        <f t="array" ref="J714">_xll.PBF(C714,"Business Revenue","TTM","07-Jul-2025","","USD","","")</f>
        <v>#NOTAUTH</v>
      </c>
      <c r="K714" s="12" t="str" cm="1">
        <f t="array" ref="K714">_xll.PBF(C714,"EBITDA","TTM","07-Jul-2025","","USD","","")</f>
        <v>#NOTAUTH</v>
      </c>
      <c r="L714" s="13"/>
    </row>
    <row r="715" spans="2:12" ht="15" customHeight="1" x14ac:dyDescent="0.2">
      <c r="B715" t="str" cm="1">
        <f t="array" ref="B715">_xll.PBD(C715,"Name","","USD","","")</f>
        <v>#LIMITREACHED</v>
      </c>
      <c r="C715" t="s">
        <v>1143</v>
      </c>
      <c r="D715" t="str" cm="1">
        <f t="array" ref="D715">_xll.PBD(C715,"HQ Country","","USD","","")</f>
        <v>#LIMITREACHED</v>
      </c>
      <c r="E715" t="str" cm="1">
        <f t="array" ref="E715">_xll.PBD(C715,"Website","","USD","","")</f>
        <v>#LIMITREACHED</v>
      </c>
      <c r="F715" t="str">
        <f t="shared" si="11"/>
        <v>#LIMITREACHED</v>
      </c>
      <c r="I715" s="12" t="str" cm="1">
        <f t="array" ref="I715">_xll.PBD(C715,"Employees Count","","USD","","")</f>
        <v>#LIMITREACHED</v>
      </c>
      <c r="J715" s="12" t="str" cm="1">
        <f t="array" ref="J715">_xll.PBF(C715,"Business Revenue","TTM","07-Jul-2025","","USD","","")</f>
        <v>#NOTAUTH</v>
      </c>
      <c r="K715" s="12" t="str" cm="1">
        <f t="array" ref="K715">_xll.PBF(C715,"EBITDA","TTM","07-Jul-2025","","USD","","")</f>
        <v>#NOTAUTH</v>
      </c>
      <c r="L715" s="13"/>
    </row>
    <row r="716" spans="2:12" ht="15" customHeight="1" x14ac:dyDescent="0.2">
      <c r="B716" t="str" cm="1">
        <f t="array" ref="B716">_xll.PBD(C716,"Name","","USD","","")</f>
        <v>#LIMITREACHED</v>
      </c>
      <c r="C716" t="s">
        <v>1144</v>
      </c>
      <c r="D716" t="str" cm="1">
        <f t="array" ref="D716">_xll.PBD(C716,"HQ Country","","USD","","")</f>
        <v>#LIMITREACHED</v>
      </c>
      <c r="E716" t="str" cm="1">
        <f t="array" ref="E716">_xll.PBD(C716,"Website","","USD","","")</f>
        <v>#LIMITREACHED</v>
      </c>
      <c r="F716" t="str">
        <f t="shared" si="11"/>
        <v>#LIMITREACHED</v>
      </c>
      <c r="I716" s="12" t="str" cm="1">
        <f t="array" ref="I716">_xll.PBD(C716,"Employees Count","","USD","","")</f>
        <v>#LIMITREACHED</v>
      </c>
      <c r="J716" s="12" t="str" cm="1">
        <f t="array" ref="J716">_xll.PBF(C716,"Business Revenue","TTM","07-Jul-2025","","USD","","")</f>
        <v>#NOTAUTH</v>
      </c>
      <c r="K716" s="12" t="str" cm="1">
        <f t="array" ref="K716">_xll.PBF(C716,"EBITDA","TTM","07-Jul-2025","","USD","","")</f>
        <v>#NOTAUTH</v>
      </c>
      <c r="L716" s="13"/>
    </row>
    <row r="717" spans="2:12" ht="15" customHeight="1" x14ac:dyDescent="0.2">
      <c r="B717" t="str" cm="1">
        <f t="array" ref="B717">_xll.PBD(C717,"Name","","USD","","")</f>
        <v>#LIMITREACHED</v>
      </c>
      <c r="C717" t="s">
        <v>1145</v>
      </c>
      <c r="D717" t="str" cm="1">
        <f t="array" ref="D717">_xll.PBD(C717,"HQ Country","","USD","","")</f>
        <v>#LIMITREACHED</v>
      </c>
      <c r="E717" t="str" cm="1">
        <f t="array" ref="E717">_xll.PBD(C717,"Website","","USD","","")</f>
        <v>#LIMITREACHED</v>
      </c>
      <c r="F717" t="str">
        <f t="shared" si="11"/>
        <v>#LIMITREACHED</v>
      </c>
      <c r="I717" s="12" t="str" cm="1">
        <f t="array" ref="I717">_xll.PBD(C717,"Employees Count","","USD","","")</f>
        <v>#LIMITREACHED</v>
      </c>
      <c r="J717" s="12" t="str" cm="1">
        <f t="array" ref="J717">_xll.PBF(C717,"Business Revenue","TTM","07-Jul-2025","","USD","","")</f>
        <v>#NOTAUTH</v>
      </c>
      <c r="K717" s="12" t="str" cm="1">
        <f t="array" ref="K717">_xll.PBF(C717,"EBITDA","TTM","07-Jul-2025","","USD","","")</f>
        <v>#NOTAUTH</v>
      </c>
      <c r="L717" s="13"/>
    </row>
    <row r="718" spans="2:12" ht="15" customHeight="1" x14ac:dyDescent="0.2">
      <c r="B718" t="str" cm="1">
        <f t="array" ref="B718">_xll.PBD(C718,"Name","","USD","","")</f>
        <v>#LIMITREACHED</v>
      </c>
      <c r="C718" t="s">
        <v>1146</v>
      </c>
      <c r="D718" t="str" cm="1">
        <f t="array" ref="D718">_xll.PBD(C718,"HQ Country","","USD","","")</f>
        <v>#LIMITREACHED</v>
      </c>
      <c r="E718" t="str" cm="1">
        <f t="array" ref="E718">_xll.PBD(C718,"Website","","USD","","")</f>
        <v>#LIMITREACHED</v>
      </c>
      <c r="F718" t="str">
        <f t="shared" si="11"/>
        <v>#LIMITREACHED</v>
      </c>
      <c r="I718" s="12" t="str" cm="1">
        <f t="array" ref="I718">_xll.PBD(C718,"Employees Count","","USD","","")</f>
        <v>#LIMITREACHED</v>
      </c>
      <c r="J718" s="12" t="str" cm="1">
        <f t="array" ref="J718">_xll.PBF(C718,"Business Revenue","TTM","07-Jul-2025","","USD","","")</f>
        <v>#NOTAUTH</v>
      </c>
      <c r="K718" s="12" t="str" cm="1">
        <f t="array" ref="K718">_xll.PBF(C718,"EBITDA","TTM","07-Jul-2025","","USD","","")</f>
        <v>#NOTAUTH</v>
      </c>
      <c r="L718" s="13"/>
    </row>
    <row r="719" spans="2:12" ht="15" customHeight="1" x14ac:dyDescent="0.2">
      <c r="B719" t="str" cm="1">
        <f t="array" ref="B719">_xll.PBD(C719,"Name","","USD","","")</f>
        <v>#LIMITREACHED</v>
      </c>
      <c r="C719" t="s">
        <v>1147</v>
      </c>
      <c r="D719" t="str" cm="1">
        <f t="array" ref="D719">_xll.PBD(C719,"HQ Country","","USD","","")</f>
        <v>#LIMITREACHED</v>
      </c>
      <c r="E719" t="str" cm="1">
        <f t="array" ref="E719">_xll.PBD(C719,"Website","","USD","","")</f>
        <v>#LIMITREACHED</v>
      </c>
      <c r="F719" t="str">
        <f t="shared" si="11"/>
        <v>#LIMITREACHED</v>
      </c>
      <c r="I719" s="12" t="str" cm="1">
        <f t="array" ref="I719">_xll.PBD(C719,"Employees Count","","USD","","")</f>
        <v>#NOTAUTH</v>
      </c>
      <c r="J719" s="12" t="str" cm="1">
        <f t="array" ref="J719">_xll.PBF(C719,"Business Revenue","TTM","07-Jul-2025","","USD","","")</f>
        <v>#NOTAUTH</v>
      </c>
      <c r="K719" s="12" t="str" cm="1">
        <f t="array" ref="K719">_xll.PBF(C719,"EBITDA","TTM","07-Jul-2025","","USD","","")</f>
        <v>#NOTAUTH</v>
      </c>
      <c r="L719" s="13"/>
    </row>
    <row r="720" spans="2:12" ht="15" customHeight="1" x14ac:dyDescent="0.2">
      <c r="B720" t="str" cm="1">
        <f t="array" ref="B720">_xll.PBD(C720,"Name","","USD","","")</f>
        <v>#LIMITREACHED</v>
      </c>
      <c r="C720" t="s">
        <v>1148</v>
      </c>
      <c r="D720" t="str" cm="1">
        <f t="array" ref="D720">_xll.PBD(C720,"HQ Country","","USD","","")</f>
        <v>#LIMITREACHED</v>
      </c>
      <c r="E720" t="str" cm="1">
        <f t="array" ref="E720">_xll.PBD(C720,"Website","","USD","","")</f>
        <v>#LIMITREACHED</v>
      </c>
      <c r="F720" t="str">
        <f t="shared" si="11"/>
        <v>#LIMITREACHED</v>
      </c>
      <c r="I720" s="12" t="str" cm="1">
        <f t="array" ref="I720">_xll.PBD(C720,"Employees Count","","USD","","")</f>
        <v>#LIMITREACHED</v>
      </c>
      <c r="J720" s="12" t="str" cm="1">
        <f t="array" ref="J720">_xll.PBF(C720,"Business Revenue","TTM","07-Jul-2025","","USD","","")</f>
        <v>#NOTAUTH</v>
      </c>
      <c r="K720" s="12" t="str" cm="1">
        <f t="array" ref="K720">_xll.PBF(C720,"EBITDA","TTM","07-Jul-2025","","USD","","")</f>
        <v>#NOTAUTH</v>
      </c>
      <c r="L720" s="13"/>
    </row>
    <row r="721" spans="2:12" ht="15" customHeight="1" x14ac:dyDescent="0.2">
      <c r="B721" t="str" cm="1">
        <f t="array" ref="B721">_xll.PBD(C721,"Name","","USD","","")</f>
        <v>Transmissora Alianca de Energia Eletrica</v>
      </c>
      <c r="C721" t="s">
        <v>1149</v>
      </c>
      <c r="D721" t="str" cm="1">
        <f t="array" ref="D721">_xll.PBD(C721,"HQ Country","","USD","","")</f>
        <v>Brazil</v>
      </c>
      <c r="E721" t="str" cm="1">
        <f t="array" ref="E721">_xll.PBD(C721,"Website","","USD","","")</f>
        <v>institucional.taesa.com.br</v>
      </c>
      <c r="F721" t="s">
        <v>1881</v>
      </c>
      <c r="I721" s="12" cm="1">
        <f t="array" ref="I721">_xll.PBD(C721,"Employees Count","","USD","","")</f>
        <v>854</v>
      </c>
      <c r="J721" s="12" cm="1">
        <f t="array" ref="J721">_xll.PBF(C721,"Business Revenue","TTM","07-Jul-2025","","USD","","")</f>
        <v>769244457.50336909</v>
      </c>
      <c r="K721" s="12" cm="1">
        <f t="array" ref="K721">_xll.PBF(C721,"EBITDA","TTM","07-Jul-2025","","USD","","")</f>
        <v>476565161.525397</v>
      </c>
      <c r="L721" s="13"/>
    </row>
    <row r="722" spans="2:12" ht="15" customHeight="1" x14ac:dyDescent="0.2">
      <c r="B722" t="str" cm="1">
        <f t="array" ref="B722">_xll.PBD(C722,"Name","","USD","","")</f>
        <v>#LIMITREACHED</v>
      </c>
      <c r="C722" t="s">
        <v>1150</v>
      </c>
      <c r="D722" t="str" cm="1">
        <f t="array" ref="D722">_xll.PBD(C722,"HQ Country","","USD","","")</f>
        <v>#LIMITREACHED</v>
      </c>
      <c r="E722" t="str" cm="1">
        <f t="array" ref="E722">_xll.PBD(C722,"Website","","USD","","")</f>
        <v>#LIMITREACHED</v>
      </c>
      <c r="F722" t="str">
        <f t="shared" si="11"/>
        <v>#LIMITREACHED</v>
      </c>
      <c r="I722" s="12" t="str" cm="1">
        <f t="array" ref="I722">_xll.PBD(C722,"Employees Count","","USD","","")</f>
        <v>#LIMITREACHED</v>
      </c>
      <c r="J722" s="12" t="str" cm="1">
        <f t="array" ref="J722">_xll.PBF(C722,"Business Revenue","TTM","07-Jul-2025","","USD","","")</f>
        <v>#NOTAUTH</v>
      </c>
      <c r="K722" s="12" t="str" cm="1">
        <f t="array" ref="K722">_xll.PBF(C722,"EBITDA","TTM","07-Jul-2025","","USD","","")</f>
        <v>#NOTAUTH</v>
      </c>
      <c r="L722" s="13"/>
    </row>
    <row r="723" spans="2:12" ht="15" customHeight="1" x14ac:dyDescent="0.2">
      <c r="B723" t="str" cm="1">
        <f t="array" ref="B723">_xll.PBD(C723,"Name","","USD","","")</f>
        <v>Tres Tentos</v>
      </c>
      <c r="C723" t="s">
        <v>1151</v>
      </c>
      <c r="D723" t="str" cm="1">
        <f t="array" ref="D723">_xll.PBD(C723,"HQ Country","","USD","","")</f>
        <v>Brazil</v>
      </c>
      <c r="E723" t="str" cm="1">
        <f t="array" ref="E723">_xll.PBD(C723,"Website","","USD","","")</f>
        <v>www.3tentos.com.br</v>
      </c>
      <c r="F723" t="str">
        <f t="shared" si="11"/>
        <v>3tentos</v>
      </c>
      <c r="I723" s="12" cm="1">
        <f t="array" ref="I723">_xll.PBD(C723,"Employees Count","","USD","","")</f>
        <v>1700</v>
      </c>
      <c r="J723" s="12" cm="1">
        <f t="array" ref="J723">_xll.PBF(C723,"Business Revenue","TTM","07-Jul-2025","","USD","","")</f>
        <v>2462553703.5759439</v>
      </c>
      <c r="K723" s="12" cm="1">
        <f t="array" ref="K723">_xll.PBF(C723,"EBITDA","TTM","07-Jul-2025","","USD","","")</f>
        <v>221767271.07551</v>
      </c>
      <c r="L723" s="13"/>
    </row>
    <row r="724" spans="2:12" ht="15" customHeight="1" x14ac:dyDescent="0.2">
      <c r="B724" t="str" cm="1">
        <f t="array" ref="B724">_xll.PBD(C724,"Name","","USD","","")</f>
        <v>#LIMITREACHED</v>
      </c>
      <c r="C724" t="s">
        <v>1152</v>
      </c>
      <c r="D724" t="str" cm="1">
        <f t="array" ref="D724">_xll.PBD(C724,"HQ Country","","USD","","")</f>
        <v>#LIMITREACHED</v>
      </c>
      <c r="E724" t="str" cm="1">
        <f t="array" ref="E724">_xll.PBD(C724,"Website","","USD","","")</f>
        <v>#LIMITREACHED</v>
      </c>
      <c r="F724" t="str">
        <f t="shared" si="11"/>
        <v>#LIMITREACHED</v>
      </c>
      <c r="I724" s="12" t="str" cm="1">
        <f t="array" ref="I724">_xll.PBD(C724,"Employees Count","","USD","","")</f>
        <v>#LIMITREACHED</v>
      </c>
      <c r="J724" s="12" t="str" cm="1">
        <f t="array" ref="J724">_xll.PBF(C724,"Business Revenue","TTM","07-Jul-2025","","USD","","")</f>
        <v>#NOTAUTH</v>
      </c>
      <c r="K724" s="12" t="str" cm="1">
        <f t="array" ref="K724">_xll.PBF(C724,"EBITDA","TTM","07-Jul-2025","","USD","","")</f>
        <v>#NOTAUTH</v>
      </c>
      <c r="L724" s="13"/>
    </row>
    <row r="725" spans="2:12" ht="15" customHeight="1" x14ac:dyDescent="0.2">
      <c r="B725" t="str" cm="1">
        <f t="array" ref="B725">_xll.PBD(C725,"Name","","USD","","")</f>
        <v>Trisul</v>
      </c>
      <c r="C725" t="s">
        <v>1153</v>
      </c>
      <c r="D725" t="str" cm="1">
        <f t="array" ref="D725">_xll.PBD(C725,"HQ Country","","USD","","")</f>
        <v>Brazil</v>
      </c>
      <c r="E725" t="str" cm="1">
        <f t="array" ref="E725">_xll.PBD(C725,"Website","","USD","","")</f>
        <v>ri.trisul-sa.com.br</v>
      </c>
      <c r="F725" t="s">
        <v>1882</v>
      </c>
      <c r="I725" s="12" cm="1">
        <f t="array" ref="I725">_xll.PBD(C725,"Employees Count","","USD","","")</f>
        <v>377</v>
      </c>
      <c r="J725" s="12" cm="1">
        <f t="array" ref="J725">_xll.PBF(C725,"Business Revenue","TTM","07-Jul-2025","","USD","","")</f>
        <v>241514864.96414399</v>
      </c>
      <c r="K725" s="12" cm="1">
        <f t="array" ref="K725">_xll.PBF(C725,"EBITDA","TTM","07-Jul-2025","","USD","","")</f>
        <v>45348688.207865998</v>
      </c>
      <c r="L725" s="13"/>
    </row>
    <row r="726" spans="2:12" ht="15" customHeight="1" x14ac:dyDescent="0.2">
      <c r="B726" t="str" cm="1">
        <f t="array" ref="B726">_xll.PBD(C726,"Name","","USD","","")</f>
        <v>Triunfo Participações E Investimentos</v>
      </c>
      <c r="C726" t="s">
        <v>1154</v>
      </c>
      <c r="D726" t="str" cm="1">
        <f t="array" ref="D726">_xll.PBD(C726,"HQ Country","","USD","","")</f>
        <v>Brazil</v>
      </c>
      <c r="E726" t="str" cm="1">
        <f t="array" ref="E726">_xll.PBD(C726,"Website","","USD","","")</f>
        <v>www.triunfo.com</v>
      </c>
      <c r="F726" t="str">
        <f t="shared" si="11"/>
        <v>triunfo</v>
      </c>
      <c r="I726" s="12" cm="1">
        <f t="array" ref="I726">_xll.PBD(C726,"Employees Count","","USD","","")</f>
        <v>3380</v>
      </c>
      <c r="J726" s="12" cm="1">
        <f t="array" ref="J726">_xll.PBF(C726,"Business Revenue","TTM","07-Jul-2025","","USD","","")</f>
        <v>248732626.73772201</v>
      </c>
      <c r="K726" s="12" cm="1">
        <f t="array" ref="K726">_xll.PBF(C726,"EBITDA","TTM","07-Jul-2025","","USD","","")</f>
        <v>47538096.130745001</v>
      </c>
      <c r="L726" s="13"/>
    </row>
    <row r="727" spans="2:12" ht="15" customHeight="1" x14ac:dyDescent="0.2">
      <c r="B727" t="str" cm="1">
        <f t="array" ref="B727">_xll.PBD(C727,"Name","","USD","","")</f>
        <v>#LIMITREACHED</v>
      </c>
      <c r="C727" t="s">
        <v>1155</v>
      </c>
      <c r="D727" t="str" cm="1">
        <f t="array" ref="D727">_xll.PBD(C727,"HQ Country","","USD","","")</f>
        <v>#LIMITREACHED</v>
      </c>
      <c r="E727" t="str" cm="1">
        <f t="array" ref="E727">_xll.PBD(C727,"Website","","USD","","")</f>
        <v>#LIMITREACHED</v>
      </c>
      <c r="F727" t="str">
        <f t="shared" si="11"/>
        <v>#LIMITREACHED</v>
      </c>
      <c r="I727" s="12" t="str" cm="1">
        <f t="array" ref="I727">_xll.PBD(C727,"Employees Count","","USD","","")</f>
        <v>#LIMITREACHED</v>
      </c>
      <c r="J727" s="12" t="str" cm="1">
        <f t="array" ref="J727">_xll.PBF(C727,"Business Revenue","TTM","07-Jul-2025","","USD","","")</f>
        <v>#NOTAUTH</v>
      </c>
      <c r="K727" s="12" t="str" cm="1">
        <f t="array" ref="K727">_xll.PBF(C727,"EBITDA","TTM","07-Jul-2025","","USD","","")</f>
        <v>#NOTAUTH</v>
      </c>
      <c r="L727" s="13"/>
    </row>
    <row r="728" spans="2:12" ht="15" customHeight="1" x14ac:dyDescent="0.2">
      <c r="B728" t="str" cm="1">
        <f t="array" ref="B728">_xll.PBD(C728,"Name","","USD","","")</f>
        <v>Tupy</v>
      </c>
      <c r="C728" t="s">
        <v>1156</v>
      </c>
      <c r="D728" t="str" cm="1">
        <f t="array" ref="D728">_xll.PBD(C728,"HQ Country","","USD","","")</f>
        <v>Brazil</v>
      </c>
      <c r="E728" t="str" cm="1">
        <f t="array" ref="E728">_xll.PBD(C728,"Website","","USD","","")</f>
        <v>www.tupy.com.br</v>
      </c>
      <c r="F728" t="str">
        <f t="shared" si="11"/>
        <v>tupy</v>
      </c>
      <c r="I728" s="12" cm="1">
        <f t="array" ref="I728">_xll.PBD(C728,"Employees Count","","USD","","")</f>
        <v>19000</v>
      </c>
      <c r="J728" s="12" cm="1">
        <f t="array" ref="J728">_xll.PBF(C728,"Business Revenue","TTM","07-Jul-2025","","USD","","")</f>
        <v>2125133759.6283481</v>
      </c>
      <c r="K728" s="12" cm="1">
        <f t="array" ref="K728">_xll.PBF(C728,"EBITDA","TTM","07-Jul-2025","","USD","","")</f>
        <v>147049384.47094101</v>
      </c>
      <c r="L728" s="13"/>
    </row>
    <row r="729" spans="2:12" ht="15" customHeight="1" x14ac:dyDescent="0.2">
      <c r="B729" t="str" cm="1">
        <f t="array" ref="B729">_xll.PBD(C729,"Name","","USD","","")</f>
        <v>#LIMITREACHED</v>
      </c>
      <c r="C729" t="s">
        <v>1157</v>
      </c>
      <c r="D729" t="str" cm="1">
        <f t="array" ref="D729">_xll.PBD(C729,"HQ Country","","USD","","")</f>
        <v>#LIMITREACHED</v>
      </c>
      <c r="E729" t="str" cm="1">
        <f t="array" ref="E729">_xll.PBD(C729,"Website","","USD","","")</f>
        <v>#LIMITREACHED</v>
      </c>
      <c r="F729" t="str">
        <f t="shared" si="11"/>
        <v>#LIMITREACHED</v>
      </c>
      <c r="I729" s="12" t="str" cm="1">
        <f t="array" ref="I729">_xll.PBD(C729,"Employees Count","","USD","","")</f>
        <v>#LIMITREACHED</v>
      </c>
      <c r="J729" s="12" t="str" cm="1">
        <f t="array" ref="J729">_xll.PBF(C729,"Business Revenue","TTM","07-Jul-2025","","USD","","")</f>
        <v>#NOTAUTH</v>
      </c>
      <c r="K729" s="12" t="str" cm="1">
        <f t="array" ref="K729">_xll.PBF(C729,"EBITDA","TTM","07-Jul-2025","","USD","","")</f>
        <v>#NOTAUTH</v>
      </c>
      <c r="L729" s="13"/>
    </row>
    <row r="730" spans="2:12" ht="15" customHeight="1" x14ac:dyDescent="0.2">
      <c r="B730" t="str" cm="1">
        <f t="array" ref="B730">_xll.PBD(C730,"Name","","USD","","")</f>
        <v>#LIMITREACHED</v>
      </c>
      <c r="C730" t="s">
        <v>1158</v>
      </c>
      <c r="D730" t="str" cm="1">
        <f t="array" ref="D730">_xll.PBD(C730,"HQ Country","","USD","","")</f>
        <v>#LIMITREACHED</v>
      </c>
      <c r="E730" t="str" cm="1">
        <f t="array" ref="E730">_xll.PBD(C730,"Website","","USD","","")</f>
        <v>#LIMITREACHED</v>
      </c>
      <c r="F730" t="str">
        <f t="shared" si="11"/>
        <v>#LIMITREACHED</v>
      </c>
      <c r="I730" s="12" t="str" cm="1">
        <f t="array" ref="I730">_xll.PBD(C730,"Employees Count","","USD","","")</f>
        <v>#LIMITREACHED</v>
      </c>
      <c r="J730" s="12" t="str" cm="1">
        <f t="array" ref="J730">_xll.PBF(C730,"Business Revenue","TTM","07-Jul-2025","","USD","","")</f>
        <v>#NOTAUTH</v>
      </c>
      <c r="K730" s="12" t="str" cm="1">
        <f t="array" ref="K730">_xll.PBF(C730,"EBITDA","TTM","07-Jul-2025","","USD","","")</f>
        <v>#NOTAUTH</v>
      </c>
      <c r="L730" s="13"/>
    </row>
    <row r="731" spans="2:12" ht="15" customHeight="1" x14ac:dyDescent="0.2">
      <c r="B731" t="str" cm="1">
        <f t="array" ref="B731">_xll.PBD(C731,"Name","","USD","","")</f>
        <v>Ultrapar Participacoes</v>
      </c>
      <c r="C731" t="s">
        <v>1159</v>
      </c>
      <c r="D731" t="str" cm="1">
        <f t="array" ref="D731">_xll.PBD(C731,"HQ Country","","USD","","")</f>
        <v>Brazil</v>
      </c>
      <c r="E731" t="str" cm="1">
        <f t="array" ref="E731">_xll.PBD(C731,"Website","","USD","","")</f>
        <v>www.ultra.com.br</v>
      </c>
      <c r="F731" t="str">
        <f t="shared" si="11"/>
        <v>ultra</v>
      </c>
      <c r="I731" s="12" cm="1">
        <f t="array" ref="I731">_xll.PBD(C731,"Employees Count","","USD","","")</f>
        <v>9999</v>
      </c>
      <c r="J731" s="12" cm="1">
        <f t="array" ref="J731">_xll.PBF(C731,"Business Revenue","TTM","07-Jul-2025","","USD","","")</f>
        <v>23821194372.728867</v>
      </c>
      <c r="K731" s="12" cm="1">
        <f t="array" ref="K731">_xll.PBF(C731,"EBITDA","TTM","07-Jul-2025","","USD","","")</f>
        <v>1045985405.2328711</v>
      </c>
      <c r="L731" s="13"/>
    </row>
    <row r="732" spans="2:12" ht="15" customHeight="1" x14ac:dyDescent="0.2">
      <c r="B732" t="str" cm="1">
        <f t="array" ref="B732">_xll.PBD(C732,"Name","","USD","","")</f>
        <v>#LIMITREACHED</v>
      </c>
      <c r="C732" t="s">
        <v>1160</v>
      </c>
      <c r="D732" t="str" cm="1">
        <f t="array" ref="D732">_xll.PBD(C732,"HQ Country","","USD","","")</f>
        <v>#LIMITREACHED</v>
      </c>
      <c r="E732" t="str" cm="1">
        <f t="array" ref="E732">_xll.PBD(C732,"Website","","USD","","")</f>
        <v>#LIMITREACHED</v>
      </c>
      <c r="F732" t="str">
        <f t="shared" si="11"/>
        <v>#LIMITREACHED</v>
      </c>
      <c r="I732" s="12" t="str" cm="1">
        <f t="array" ref="I732">_xll.PBD(C732,"Employees Count","","USD","","")</f>
        <v>#LIMITREACHED</v>
      </c>
      <c r="J732" s="12" t="str" cm="1">
        <f t="array" ref="J732">_xll.PBF(C732,"Business Revenue","TTM","07-Jul-2025","","USD","","")</f>
        <v>#NOTAUTH</v>
      </c>
      <c r="K732" s="12" t="str" cm="1">
        <f t="array" ref="K732">_xll.PBF(C732,"EBITDA","TTM","07-Jul-2025","","USD","","")</f>
        <v>#NOTAUTH</v>
      </c>
      <c r="L732" s="13"/>
    </row>
    <row r="733" spans="2:12" ht="15" customHeight="1" x14ac:dyDescent="0.2">
      <c r="B733" t="str" cm="1">
        <f t="array" ref="B733">_xll.PBD(C733,"Name","","USD","","")</f>
        <v>#LIMITREACHED</v>
      </c>
      <c r="C733" t="s">
        <v>447</v>
      </c>
      <c r="D733" t="str" cm="1">
        <f t="array" ref="D733">_xll.PBD(C733,"HQ Country","","USD","","")</f>
        <v>#LIMITREACHED</v>
      </c>
      <c r="E733" t="str" cm="1">
        <f t="array" ref="E733">_xll.PBD(C733,"Website","","USD","","")</f>
        <v>#LIMITREACHED</v>
      </c>
      <c r="F733" t="str">
        <f t="shared" si="11"/>
        <v>#LIMITREACHED</v>
      </c>
      <c r="I733" s="12" t="str" cm="1">
        <f t="array" ref="I733">_xll.PBD(C733,"Employees Count","","USD","","")</f>
        <v>#LIMITREACHED</v>
      </c>
      <c r="J733" s="12" t="str" cm="1">
        <f t="array" ref="J733">_xll.PBF(C733,"Business Revenue","TTM","07-Jul-2025","","USD","","")</f>
        <v>#NOTAUTH</v>
      </c>
      <c r="K733" s="12" t="str" cm="1">
        <f t="array" ref="K733">_xll.PBF(C733,"EBITDA","TTM","07-Jul-2025","","USD","","")</f>
        <v>#NOTAUTH</v>
      </c>
      <c r="L733" s="13"/>
    </row>
    <row r="734" spans="2:12" ht="15" customHeight="1" x14ac:dyDescent="0.2">
      <c r="B734" t="str" cm="1">
        <f t="array" ref="B734">_xll.PBD(C734,"Name","","USD","","")</f>
        <v>#LIMITREACHED</v>
      </c>
      <c r="C734" t="s">
        <v>1161</v>
      </c>
      <c r="D734" t="str" cm="1">
        <f t="array" ref="D734">_xll.PBD(C734,"HQ Country","","USD","","")</f>
        <v>#LIMITREACHED</v>
      </c>
      <c r="E734" t="str" cm="1">
        <f t="array" ref="E734">_xll.PBD(C734,"Website","","USD","","")</f>
        <v>#LIMITREACHED</v>
      </c>
      <c r="F734" t="str">
        <f t="shared" si="11"/>
        <v>#LIMITREACHED</v>
      </c>
      <c r="I734" s="12" t="str" cm="1">
        <f t="array" ref="I734">_xll.PBD(C734,"Employees Count","","USD","","")</f>
        <v>#LIMITREACHED</v>
      </c>
      <c r="J734" s="12" t="str" cm="1">
        <f t="array" ref="J734">_xll.PBF(C734,"Business Revenue","TTM","07-Jul-2025","","USD","","")</f>
        <v>#NOTAUTH</v>
      </c>
      <c r="K734" s="12" t="str" cm="1">
        <f t="array" ref="K734">_xll.PBF(C734,"EBITDA","TTM","07-Jul-2025","","USD","","")</f>
        <v>#NOTAUTH</v>
      </c>
      <c r="L734" s="13"/>
    </row>
    <row r="735" spans="2:12" ht="15" customHeight="1" x14ac:dyDescent="0.2">
      <c r="B735" t="str" cm="1">
        <f t="array" ref="B735">_xll.PBD(C735,"Name","","USD","","")</f>
        <v>#LIMITREACHED</v>
      </c>
      <c r="C735" t="s">
        <v>1162</v>
      </c>
      <c r="D735" t="str" cm="1">
        <f t="array" ref="D735">_xll.PBD(C735,"HQ Country","","USD","","")</f>
        <v>#LIMITREACHED</v>
      </c>
      <c r="E735" t="str" cm="1">
        <f t="array" ref="E735">_xll.PBD(C735,"Website","","USD","","")</f>
        <v>#NOTAUTH</v>
      </c>
      <c r="F735" t="str">
        <f t="shared" si="11"/>
        <v>#NOTAUTH</v>
      </c>
      <c r="I735" s="12" t="str" cm="1">
        <f t="array" ref="I735">_xll.PBD(C735,"Employees Count","","USD","","")</f>
        <v>#LIMITREACHED</v>
      </c>
      <c r="J735" s="12" t="str" cm="1">
        <f t="array" ref="J735">_xll.PBF(C735,"Business Revenue","TTM","07-Jul-2025","","USD","","")</f>
        <v>#NOTAUTH</v>
      </c>
      <c r="K735" s="12" t="str" cm="1">
        <f t="array" ref="K735">_xll.PBF(C735,"EBITDA","TTM","07-Jul-2025","","USD","","")</f>
        <v>#NOTAUTH</v>
      </c>
      <c r="L735" s="13"/>
    </row>
    <row r="736" spans="2:12" ht="15" customHeight="1" x14ac:dyDescent="0.2">
      <c r="B736" t="str" cm="1">
        <f t="array" ref="B736">_xll.PBD(C736,"Name","","USD","","")</f>
        <v>#LIMITREACHED</v>
      </c>
      <c r="C736" t="s">
        <v>1163</v>
      </c>
      <c r="D736" t="str" cm="1">
        <f t="array" ref="D736">_xll.PBD(C736,"HQ Country","","USD","","")</f>
        <v>#LIMITREACHED</v>
      </c>
      <c r="E736" t="str" cm="1">
        <f t="array" ref="E736">_xll.PBD(C736,"Website","","USD","","")</f>
        <v>#LIMITREACHED</v>
      </c>
      <c r="F736" t="str">
        <f t="shared" si="11"/>
        <v>#LIMITREACHED</v>
      </c>
      <c r="I736" s="12" t="str" cm="1">
        <f t="array" ref="I736">_xll.PBD(C736,"Employees Count","","USD","","")</f>
        <v>#LIMITREACHED</v>
      </c>
      <c r="J736" s="12" t="str" cm="1">
        <f t="array" ref="J736">_xll.PBF(C736,"Business Revenue","TTM","07-Jul-2025","","USD","","")</f>
        <v>#LIMITREACHED</v>
      </c>
      <c r="K736" s="12" t="str" cm="1">
        <f t="array" ref="K736">_xll.PBF(C736,"EBITDA","TTM","07-Jul-2025","","USD","","")</f>
        <v>#LIMITREACHED</v>
      </c>
      <c r="L736" s="13"/>
    </row>
    <row r="737" spans="2:12" ht="15" customHeight="1" x14ac:dyDescent="0.2">
      <c r="B737" t="str" cm="1">
        <f t="array" ref="B737">_xll.PBD(C737,"Name","","USD","","")</f>
        <v>#LIMITREACHED</v>
      </c>
      <c r="C737" t="s">
        <v>1164</v>
      </c>
      <c r="D737" t="str" cm="1">
        <f t="array" ref="D737">_xll.PBD(C737,"HQ Country","","USD","","")</f>
        <v>#LIMITREACHED</v>
      </c>
      <c r="E737" t="str" cm="1">
        <f t="array" ref="E737">_xll.PBD(C737,"Website","","USD","","")</f>
        <v>#LIMITREACHED</v>
      </c>
      <c r="F737" t="str">
        <f t="shared" si="11"/>
        <v>#LIMITREACHED</v>
      </c>
      <c r="I737" s="12" t="str" cm="1">
        <f t="array" ref="I737">_xll.PBD(C737,"Employees Count","","USD","","")</f>
        <v>#LIMITREACHED</v>
      </c>
      <c r="J737" s="12" t="str" cm="1">
        <f t="array" ref="J737">_xll.PBF(C737,"Business Revenue","TTM","07-Jul-2025","","USD","","")</f>
        <v>#NOTAUTH</v>
      </c>
      <c r="K737" s="12" t="str" cm="1">
        <f t="array" ref="K737">_xll.PBF(C737,"EBITDA","TTM","07-Jul-2025","","USD","","")</f>
        <v>#NOTAUTH</v>
      </c>
      <c r="L737" s="13"/>
    </row>
    <row r="738" spans="2:12" ht="15" customHeight="1" x14ac:dyDescent="0.2">
      <c r="B738" t="str" cm="1">
        <f t="array" ref="B738">_xll.PBD(C738,"Name","","USD","","")</f>
        <v>#LIMITREACHED</v>
      </c>
      <c r="C738" t="s">
        <v>1165</v>
      </c>
      <c r="D738" t="str" cm="1">
        <f t="array" ref="D738">_xll.PBD(C738,"HQ Country","","USD","","")</f>
        <v>#LIMITREACHED</v>
      </c>
      <c r="E738" t="str" cm="1">
        <f t="array" ref="E738">_xll.PBD(C738,"Website","","USD","","")</f>
        <v>#LIMITREACHED</v>
      </c>
      <c r="F738" t="str">
        <f t="shared" si="11"/>
        <v>#LIMITREACHED</v>
      </c>
      <c r="I738" s="12" t="str" cm="1">
        <f t="array" ref="I738">_xll.PBD(C738,"Employees Count","","USD","","")</f>
        <v>#LIMITREACHED</v>
      </c>
      <c r="J738" s="12" t="str" cm="1">
        <f t="array" ref="J738">_xll.PBF(C738,"Business Revenue","TTM","07-Jul-2025","","USD","","")</f>
        <v>#NOTAUTH</v>
      </c>
      <c r="K738" s="12" t="str" cm="1">
        <f t="array" ref="K738">_xll.PBF(C738,"EBITDA","TTM","07-Jul-2025","","USD","","")</f>
        <v>#NOTAUTH</v>
      </c>
      <c r="L738" s="13"/>
    </row>
    <row r="739" spans="2:12" ht="15" customHeight="1" x14ac:dyDescent="0.2">
      <c r="B739" t="str" cm="1">
        <f t="array" ref="B739">_xll.PBD(C739,"Name","","USD","","")</f>
        <v>#LIMITREACHED</v>
      </c>
      <c r="C739" t="s">
        <v>448</v>
      </c>
      <c r="D739" t="str" cm="1">
        <f t="array" ref="D739">_xll.PBD(C739,"HQ Country","","USD","","")</f>
        <v>#LIMITREACHED</v>
      </c>
      <c r="E739" t="str" cm="1">
        <f t="array" ref="E739">_xll.PBD(C739,"Website","","USD","","")</f>
        <v>#LIMITREACHED</v>
      </c>
      <c r="F739" t="str">
        <f t="shared" si="11"/>
        <v>#LIMITREACHED</v>
      </c>
      <c r="I739" s="12" t="str" cm="1">
        <f t="array" ref="I739">_xll.PBD(C739,"Employees Count","","USD","","")</f>
        <v>#LIMITREACHED</v>
      </c>
      <c r="J739" s="12" t="str" cm="1">
        <f t="array" ref="J739">_xll.PBF(C739,"Business Revenue","TTM","07-Jul-2025","","USD","","")</f>
        <v>#NOTAUTH</v>
      </c>
      <c r="K739" s="12" t="str" cm="1">
        <f t="array" ref="K739">_xll.PBF(C739,"EBITDA","TTM","07-Jul-2025","","USD","","")</f>
        <v>#NOTAUTH</v>
      </c>
      <c r="L739" s="13"/>
    </row>
    <row r="740" spans="2:12" ht="15" customHeight="1" x14ac:dyDescent="0.2">
      <c r="B740" t="str" cm="1">
        <f t="array" ref="B740">_xll.PBD(C740,"Name","","USD","","")</f>
        <v>Unipar Carbocloro</v>
      </c>
      <c r="C740" t="s">
        <v>1166</v>
      </c>
      <c r="D740" t="str" cm="1">
        <f t="array" ref="D740">_xll.PBD(C740,"HQ Country","","USD","","")</f>
        <v>Brazil</v>
      </c>
      <c r="E740" t="str" cm="1">
        <f t="array" ref="E740">_xll.PBD(C740,"Website","","USD","","")</f>
        <v>www.unipar.com</v>
      </c>
      <c r="F740" t="str">
        <f t="shared" si="11"/>
        <v>unipar</v>
      </c>
      <c r="I740" s="12" cm="1">
        <f t="array" ref="I740">_xll.PBD(C740,"Employees Count","","USD","","")</f>
        <v>1400</v>
      </c>
      <c r="J740" s="12" cm="1">
        <f t="array" ref="J740">_xll.PBF(C740,"Business Revenue","TTM","07-Jul-2025","","USD","","")</f>
        <v>1120718252.4056921</v>
      </c>
      <c r="K740" s="12" cm="1">
        <f t="array" ref="K740">_xll.PBF(C740,"EBITDA","TTM","07-Jul-2025","","USD","","")</f>
        <v>211705576.51802799</v>
      </c>
      <c r="L740" s="13"/>
    </row>
    <row r="741" spans="2:12" ht="15" customHeight="1" x14ac:dyDescent="0.2">
      <c r="B741" t="str" cm="1">
        <f t="array" ref="B741">_xll.PBD(C741,"Name","","USD","","")</f>
        <v>#LIMITREACHED</v>
      </c>
      <c r="C741" t="s">
        <v>1167</v>
      </c>
      <c r="D741" t="str" cm="1">
        <f t="array" ref="D741">_xll.PBD(C741,"HQ Country","","USD","","")</f>
        <v>#LIMITREACHED</v>
      </c>
      <c r="E741" t="str" cm="1">
        <f t="array" ref="E741">_xll.PBD(C741,"Website","","USD","","")</f>
        <v>#LIMITREACHED</v>
      </c>
      <c r="F741" t="str">
        <f t="shared" si="11"/>
        <v>#LIMITREACHED</v>
      </c>
      <c r="I741" s="12" t="str" cm="1">
        <f t="array" ref="I741">_xll.PBD(C741,"Employees Count","","USD","","")</f>
        <v>#LIMITREACHED</v>
      </c>
      <c r="J741" s="12" t="str" cm="1">
        <f t="array" ref="J741">_xll.PBF(C741,"Business Revenue","TTM","07-Jul-2025","","USD","","")</f>
        <v>#NOTAUTH</v>
      </c>
      <c r="K741" s="12" t="str" cm="1">
        <f t="array" ref="K741">_xll.PBF(C741,"EBITDA","TTM","07-Jul-2025","","USD","","")</f>
        <v>#NOTAUTH</v>
      </c>
      <c r="L741" s="13"/>
    </row>
    <row r="742" spans="2:12" ht="15" customHeight="1" x14ac:dyDescent="0.2">
      <c r="B742" t="str" cm="1">
        <f t="array" ref="B742">_xll.PBD(C742,"Name","","USD","","")</f>
        <v>#LIMITREACHED</v>
      </c>
      <c r="C742" t="s">
        <v>1168</v>
      </c>
      <c r="D742" t="str" cm="1">
        <f t="array" ref="D742">_xll.PBD(C742,"HQ Country","","USD","","")</f>
        <v>#LIMITREACHED</v>
      </c>
      <c r="E742" t="str" cm="1">
        <f t="array" ref="E742">_xll.PBD(C742,"Website","","USD","","")</f>
        <v>#LIMITREACHED</v>
      </c>
      <c r="F742" t="str">
        <f t="shared" si="11"/>
        <v>#LIMITREACHED</v>
      </c>
      <c r="I742" s="12" t="str" cm="1">
        <f t="array" ref="I742">_xll.PBD(C742,"Employees Count","","USD","","")</f>
        <v>#LIMITREACHED</v>
      </c>
      <c r="J742" s="12" t="str" cm="1">
        <f t="array" ref="J742">_xll.PBF(C742,"Business Revenue","TTM","07-Jul-2025","","USD","","")</f>
        <v>#NOTAUTH</v>
      </c>
      <c r="K742" s="12" t="str" cm="1">
        <f t="array" ref="K742">_xll.PBF(C742,"EBITDA","TTM","07-Jul-2025","","USD","","")</f>
        <v>#NOTAUTH</v>
      </c>
      <c r="L742" s="13"/>
    </row>
    <row r="743" spans="2:12" ht="15" customHeight="1" x14ac:dyDescent="0.2">
      <c r="B743" t="str" cm="1">
        <f t="array" ref="B743">_xll.PBD(C743,"Name","","USD","","")</f>
        <v>#LIMITREACHED</v>
      </c>
      <c r="C743" t="s">
        <v>1169</v>
      </c>
      <c r="D743" t="str" cm="1">
        <f t="array" ref="D743">_xll.PBD(C743,"HQ Country","","USD","","")</f>
        <v>#LIMITREACHED</v>
      </c>
      <c r="E743" t="str" cm="1">
        <f t="array" ref="E743">_xll.PBD(C743,"Website","","USD","","")</f>
        <v>#LIMITREACHED</v>
      </c>
      <c r="F743" t="str">
        <f t="shared" si="11"/>
        <v>#LIMITREACHED</v>
      </c>
      <c r="I743" s="12" t="str" cm="1">
        <f t="array" ref="I743">_xll.PBD(C743,"Employees Count","","USD","","")</f>
        <v>#NOTAUTH</v>
      </c>
      <c r="J743" s="12" t="str" cm="1">
        <f t="array" ref="J743">_xll.PBF(C743,"Business Revenue","TTM","07-Jul-2025","","USD","","")</f>
        <v>#NOTAUTH</v>
      </c>
      <c r="K743" s="12" t="str" cm="1">
        <f t="array" ref="K743">_xll.PBF(C743,"EBITDA","TTM","07-Jul-2025","","USD","","")</f>
        <v>#NOTAUTH</v>
      </c>
      <c r="L743" s="13"/>
    </row>
    <row r="744" spans="2:12" ht="15" customHeight="1" x14ac:dyDescent="0.2">
      <c r="B744" t="str" cm="1">
        <f t="array" ref="B744">_xll.PBD(C744,"Name","","USD","","")</f>
        <v>Usinas Siderurgicas de Minas Gerais</v>
      </c>
      <c r="C744" t="s">
        <v>1170</v>
      </c>
      <c r="D744" t="str" cm="1">
        <f t="array" ref="D744">_xll.PBD(C744,"HQ Country","","USD","","")</f>
        <v>Brazil</v>
      </c>
      <c r="E744" t="str" cm="1">
        <f t="array" ref="E744">_xll.PBD(C744,"Website","","USD","","")</f>
        <v>www.usiminas.com</v>
      </c>
      <c r="F744" t="str">
        <f t="shared" si="11"/>
        <v>usiminas</v>
      </c>
      <c r="I744" s="12" cm="1">
        <f t="array" ref="I744">_xll.PBD(C744,"Employees Count","","USD","","")</f>
        <v>51182</v>
      </c>
      <c r="J744" s="12" cm="1">
        <f t="array" ref="J744">_xll.PBF(C744,"Business Revenue","TTM","07-Jul-2025","","USD","","")</f>
        <v>5158705816.1846857</v>
      </c>
      <c r="K744" s="12" cm="1">
        <f t="array" ref="K744">_xll.PBF(C744,"EBITDA","TTM","07-Jul-2025","","USD","","")</f>
        <v>366094366.43059599</v>
      </c>
      <c r="L744" s="13"/>
    </row>
    <row r="745" spans="2:12" ht="15" customHeight="1" x14ac:dyDescent="0.2">
      <c r="B745" t="str" cm="1">
        <f t="array" ref="B745">_xll.PBD(C745,"Name","","USD","","")</f>
        <v>#LIMITREACHED</v>
      </c>
      <c r="C745" t="s">
        <v>1171</v>
      </c>
      <c r="D745" t="str" cm="1">
        <f t="array" ref="D745">_xll.PBD(C745,"HQ Country","","USD","","")</f>
        <v>#LIMITREACHED</v>
      </c>
      <c r="E745" t="str" cm="1">
        <f t="array" ref="E745">_xll.PBD(C745,"Website","","USD","","")</f>
        <v>#NOTAUTH</v>
      </c>
      <c r="F745" t="str">
        <f t="shared" si="11"/>
        <v>#NOTAUTH</v>
      </c>
      <c r="I745" s="12" t="str" cm="1">
        <f t="array" ref="I745">_xll.PBD(C745,"Employees Count","","USD","","")</f>
        <v>#NOTAUTH</v>
      </c>
      <c r="J745" s="12" t="str" cm="1">
        <f t="array" ref="J745">_xll.PBF(C745,"Business Revenue","TTM","07-Jul-2025","","USD","","")</f>
        <v>#NOTAUTH</v>
      </c>
      <c r="K745" s="12" t="str" cm="1">
        <f t="array" ref="K745">_xll.PBF(C745,"EBITDA","TTM","07-Jul-2025","","USD","","")</f>
        <v>#NOTAUTH</v>
      </c>
      <c r="L745" s="13"/>
    </row>
    <row r="746" spans="2:12" ht="15" customHeight="1" x14ac:dyDescent="0.2">
      <c r="B746" t="str" cm="1">
        <f t="array" ref="B746">_xll.PBD(C746,"Name","","USD","","")</f>
        <v>#LIMITREACHED</v>
      </c>
      <c r="C746" t="s">
        <v>1172</v>
      </c>
      <c r="D746" t="str" cm="1">
        <f t="array" ref="D746">_xll.PBD(C746,"HQ Country","","USD","","")</f>
        <v>#LIMITREACHED</v>
      </c>
      <c r="E746" t="str" cm="1">
        <f t="array" ref="E746">_xll.PBD(C746,"Website","","USD","","")</f>
        <v>#LIMITREACHED</v>
      </c>
      <c r="F746" t="str">
        <f t="shared" si="11"/>
        <v>#LIMITREACHED</v>
      </c>
      <c r="I746" s="12" t="str" cm="1">
        <f t="array" ref="I746">_xll.PBD(C746,"Employees Count","","USD","","")</f>
        <v>#LIMITREACHED</v>
      </c>
      <c r="J746" s="12" t="str" cm="1">
        <f t="array" ref="J746">_xll.PBF(C746,"Business Revenue","TTM","07-Jul-2025","","USD","","")</f>
        <v>#NOTAUTH</v>
      </c>
      <c r="K746" s="12" t="str" cm="1">
        <f t="array" ref="K746">_xll.PBF(C746,"EBITDA","TTM","07-Jul-2025","","USD","","")</f>
        <v>#NOTAUTH</v>
      </c>
      <c r="L746" s="13"/>
    </row>
    <row r="747" spans="2:12" ht="15" customHeight="1" x14ac:dyDescent="0.2">
      <c r="B747" t="str" cm="1">
        <f t="array" ref="B747">_xll.PBD(C747,"Name","","USD","","")</f>
        <v>#LIMITREACHED</v>
      </c>
      <c r="C747" t="s">
        <v>1173</v>
      </c>
      <c r="D747" t="str" cm="1">
        <f t="array" ref="D747">_xll.PBD(C747,"HQ Country","","USD","","")</f>
        <v>#LIMITREACHED</v>
      </c>
      <c r="E747" t="str" cm="1">
        <f t="array" ref="E747">_xll.PBD(C747,"Website","","USD","","")</f>
        <v>#NOTAUTH</v>
      </c>
      <c r="F747" t="str">
        <f t="shared" si="11"/>
        <v>#NOTAUTH</v>
      </c>
      <c r="I747" s="12" t="str" cm="1">
        <f t="array" ref="I747">_xll.PBD(C747,"Employees Count","","USD","","")</f>
        <v>#LIMITREACHED</v>
      </c>
      <c r="J747" s="12" t="str" cm="1">
        <f t="array" ref="J747">_xll.PBF(C747,"Business Revenue","TTM","07-Jul-2025","","USD","","")</f>
        <v>#NOTAUTH</v>
      </c>
      <c r="K747" s="12" t="str" cm="1">
        <f t="array" ref="K747">_xll.PBF(C747,"EBITDA","TTM","07-Jul-2025","","USD","","")</f>
        <v>#NOTAUTH</v>
      </c>
      <c r="L747" s="13"/>
    </row>
    <row r="748" spans="2:12" ht="15" customHeight="1" x14ac:dyDescent="0.2">
      <c r="B748" t="str" cm="1">
        <f t="array" ref="B748">_xll.PBD(C748,"Name","","USD","","")</f>
        <v>#LIMITREACHED</v>
      </c>
      <c r="C748" t="s">
        <v>1174</v>
      </c>
      <c r="D748" t="str" cm="1">
        <f t="array" ref="D748">_xll.PBD(C748,"HQ Country","","USD","","")</f>
        <v>#LIMITREACHED</v>
      </c>
      <c r="E748" t="str" cm="1">
        <f t="array" ref="E748">_xll.PBD(C748,"Website","","USD","","")</f>
        <v>#NOTAUTH</v>
      </c>
      <c r="F748" t="str">
        <f t="shared" si="11"/>
        <v>#NOTAUTH</v>
      </c>
      <c r="I748" s="12" t="str" cm="1">
        <f t="array" ref="I748">_xll.PBD(C748,"Employees Count","","USD","","")</f>
        <v>#NOTAUTH</v>
      </c>
      <c r="J748" s="12" t="str" cm="1">
        <f t="array" ref="J748">_xll.PBF(C748,"Business Revenue","TTM","07-Jul-2025","","USD","","")</f>
        <v>#NOTAUTH</v>
      </c>
      <c r="K748" s="12" t="str" cm="1">
        <f t="array" ref="K748">_xll.PBF(C748,"EBITDA","TTM","07-Jul-2025","","USD","","")</f>
        <v>#NOTAUTH</v>
      </c>
      <c r="L748" s="13"/>
    </row>
    <row r="749" spans="2:12" ht="15" customHeight="1" x14ac:dyDescent="0.2">
      <c r="B749" t="str" cm="1">
        <f t="array" ref="B749">_xll.PBD(C749,"Name","","USD","","")</f>
        <v>Vale (Multi-line Mining)</v>
      </c>
      <c r="C749" t="s">
        <v>1175</v>
      </c>
      <c r="D749" t="str" cm="1">
        <f t="array" ref="D749">_xll.PBD(C749,"HQ Country","","USD","","")</f>
        <v>Brazil</v>
      </c>
      <c r="E749" t="str" cm="1">
        <f t="array" ref="E749">_xll.PBD(C749,"Website","","USD","","")</f>
        <v>www.vale.com</v>
      </c>
      <c r="F749" t="str">
        <f t="shared" si="11"/>
        <v>vale</v>
      </c>
      <c r="I749" s="12" cm="1">
        <f t="array" ref="I749">_xll.PBD(C749,"Employees Count","","USD","","")</f>
        <v>64610</v>
      </c>
      <c r="J749" s="12" cm="1">
        <f t="array" ref="J749">_xll.PBF(C749,"Business Revenue","TTM","07-Jul-2025","","USD","","")</f>
        <v>37743000000</v>
      </c>
      <c r="K749" s="12" cm="1">
        <f t="array" ref="K749">_xll.PBF(C749,"EBITDA","TTM","07-Jul-2025","","USD","","")</f>
        <v>11119000000</v>
      </c>
      <c r="L749" s="13"/>
    </row>
    <row r="750" spans="2:12" ht="15" customHeight="1" x14ac:dyDescent="0.2">
      <c r="B750" t="str" cm="1">
        <f t="array" ref="B750">_xll.PBD(C750,"Name","","USD","","")</f>
        <v>#LIMITREACHED</v>
      </c>
      <c r="C750" t="s">
        <v>1176</v>
      </c>
      <c r="D750" t="str" cm="1">
        <f t="array" ref="D750">_xll.PBD(C750,"HQ Country","","USD","","")</f>
        <v>#LIMITREACHED</v>
      </c>
      <c r="E750" t="str" cm="1">
        <f t="array" ref="E750">_xll.PBD(C750,"Website","","USD","","")</f>
        <v>#LIMITREACHED</v>
      </c>
      <c r="F750" t="str">
        <f t="shared" si="11"/>
        <v>#LIMITREACHED</v>
      </c>
      <c r="I750" s="12" t="str" cm="1">
        <f t="array" ref="I750">_xll.PBD(C750,"Employees Count","","USD","","")</f>
        <v>#NOTAUTH</v>
      </c>
      <c r="J750" s="12" t="str" cm="1">
        <f t="array" ref="J750">_xll.PBF(C750,"Business Revenue","TTM","07-Jul-2025","","USD","","")</f>
        <v>#NOTAUTH</v>
      </c>
      <c r="K750" s="12" t="str" cm="1">
        <f t="array" ref="K750">_xll.PBF(C750,"EBITDA","TTM","07-Jul-2025","","USD","","")</f>
        <v>#NOTAUTH</v>
      </c>
      <c r="L750" s="13"/>
    </row>
    <row r="751" spans="2:12" ht="15" customHeight="1" x14ac:dyDescent="0.2">
      <c r="B751" t="str" cm="1">
        <f t="array" ref="B751">_xll.PBD(C751,"Name","","USD","","")</f>
        <v>Valid (IT Services and Consulting)</v>
      </c>
      <c r="C751" t="s">
        <v>1177</v>
      </c>
      <c r="D751" t="str" cm="1">
        <f t="array" ref="D751">_xll.PBD(C751,"HQ Country","","USD","","")</f>
        <v>Brazil</v>
      </c>
      <c r="E751" t="str" cm="1">
        <f t="array" ref="E751">_xll.PBD(C751,"Website","","USD","","")</f>
        <v>www.valid.com</v>
      </c>
      <c r="F751" t="str">
        <f t="shared" si="11"/>
        <v>valid</v>
      </c>
      <c r="I751" s="12" cm="1">
        <f t="array" ref="I751">_xll.PBD(C751,"Employees Count","","USD","","")</f>
        <v>6000</v>
      </c>
      <c r="J751" s="12" cm="1">
        <f t="array" ref="J751">_xll.PBF(C751,"Business Revenue","TTM","07-Jul-2025","","USD","","")</f>
        <v>405912809.34330904</v>
      </c>
      <c r="K751" s="12" cm="1">
        <f t="array" ref="K751">_xll.PBF(C751,"EBITDA","TTM","07-Jul-2025","","USD","","")</f>
        <v>89520656.481911004</v>
      </c>
      <c r="L751" s="13"/>
    </row>
    <row r="752" spans="2:12" ht="15" customHeight="1" x14ac:dyDescent="0.2">
      <c r="B752" t="str" cm="1">
        <f t="array" ref="B752">_xll.PBD(C752,"Name","","USD","","")</f>
        <v>Vamos Locacao De Caminhoes Maquinas E Equipamentos</v>
      </c>
      <c r="C752" t="s">
        <v>1178</v>
      </c>
      <c r="D752" t="str" cm="1">
        <f t="array" ref="D752">_xll.PBD(C752,"HQ Country","","USD","","")</f>
        <v>Brazil</v>
      </c>
      <c r="E752" t="str" cm="1">
        <f t="array" ref="E752">_xll.PBD(C752,"Website","","USD","","")</f>
        <v>www.vamos.com.br</v>
      </c>
      <c r="F752" t="str">
        <f t="shared" si="11"/>
        <v>vamos</v>
      </c>
      <c r="I752" s="12" cm="1">
        <f t="array" ref="I752">_xll.PBD(C752,"Employees Count","","USD","","")</f>
        <v>2827</v>
      </c>
      <c r="J752" s="12" cm="1">
        <f t="array" ref="J752">_xll.PBF(C752,"Business Revenue","TTM","07-Jul-2025","","USD","","")</f>
        <v>766993426.28745198</v>
      </c>
      <c r="K752" s="12" cm="1">
        <f t="array" ref="K752">_xll.PBF(C752,"EBITDA","TTM","07-Jul-2025","","USD","","")</f>
        <v>622929209.48879397</v>
      </c>
      <c r="L752" s="13"/>
    </row>
    <row r="753" spans="2:12" ht="15" customHeight="1" x14ac:dyDescent="0.2">
      <c r="B753" t="str" cm="1">
        <f t="array" ref="B753">_xll.PBD(C753,"Name","","USD","","")</f>
        <v>Vasta Platform</v>
      </c>
      <c r="C753" t="s">
        <v>1179</v>
      </c>
      <c r="D753" t="str" cm="1">
        <f t="array" ref="D753">_xll.PBD(C753,"HQ Country","","USD","","")</f>
        <v>Brazil</v>
      </c>
      <c r="E753" t="str" cm="1">
        <f t="array" ref="E753">_xll.PBD(C753,"Website","","USD","","")</f>
        <v>www.vastaedu.com.br</v>
      </c>
      <c r="F753" t="str">
        <f t="shared" si="11"/>
        <v>vastaedu</v>
      </c>
      <c r="I753" s="12" cm="1">
        <f t="array" ref="I753">_xll.PBD(C753,"Employees Count","","USD","","")</f>
        <v>2012</v>
      </c>
      <c r="J753" s="12" cm="1">
        <f t="array" ref="J753">_xll.PBF(C753,"Business Revenue","TTM","07-Jul-2025","","USD","","")</f>
        <v>292776005.365601</v>
      </c>
      <c r="K753" s="12" cm="1">
        <f t="array" ref="K753">_xll.PBF(C753,"EBITDA","TTM","07-Jul-2025","","USD","","")</f>
        <v>141789676.11834499</v>
      </c>
      <c r="L753" s="13"/>
    </row>
    <row r="754" spans="2:12" ht="15" customHeight="1" x14ac:dyDescent="0.2">
      <c r="B754" t="str" cm="1">
        <f t="array" ref="B754">_xll.PBD(C754,"Name","","USD","","")</f>
        <v>#LIMITREACHED</v>
      </c>
      <c r="C754" t="s">
        <v>1180</v>
      </c>
      <c r="D754" t="str" cm="1">
        <f t="array" ref="D754">_xll.PBD(C754,"HQ Country","","USD","","")</f>
        <v>#LIMITREACHED</v>
      </c>
      <c r="E754" t="str" cm="1">
        <f t="array" ref="E754">_xll.PBD(C754,"Website","","USD","","")</f>
        <v>#LIMITREACHED</v>
      </c>
      <c r="F754" t="str">
        <f t="shared" si="11"/>
        <v>#LIMITREACHED</v>
      </c>
      <c r="I754" s="12" t="str" cm="1">
        <f t="array" ref="I754">_xll.PBD(C754,"Employees Count","","USD","","")</f>
        <v>#NOTAUTH</v>
      </c>
      <c r="J754" s="12" t="str" cm="1">
        <f t="array" ref="J754">_xll.PBF(C754,"Business Revenue","TTM","07-Jul-2025","","USD","","")</f>
        <v>#NOTAUTH</v>
      </c>
      <c r="K754" s="12" t="str" cm="1">
        <f t="array" ref="K754">_xll.PBF(C754,"EBITDA","TTM","07-Jul-2025","","USD","","")</f>
        <v>#NOTAUTH</v>
      </c>
      <c r="L754" s="13"/>
    </row>
    <row r="755" spans="2:12" ht="15" customHeight="1" x14ac:dyDescent="0.2">
      <c r="B755" t="str" cm="1">
        <f t="array" ref="B755">_xll.PBD(C755,"Name","","USD","","")</f>
        <v>Ventura Offshore</v>
      </c>
      <c r="C755" t="s">
        <v>1181</v>
      </c>
      <c r="D755" t="str" cm="1">
        <f t="array" ref="D755">_xll.PBD(C755,"HQ Country","","USD","","")</f>
        <v>Brazil</v>
      </c>
      <c r="E755" t="str" cm="1">
        <f t="array" ref="E755">_xll.PBD(C755,"Website","","USD","","")</f>
        <v>www.ventura-offshore.com</v>
      </c>
      <c r="F755" t="str">
        <f t="shared" si="11"/>
        <v>ventura-offshore</v>
      </c>
      <c r="I755" s="12" t="str" cm="1">
        <f t="array" ref="I755">_xll.PBD(C755,"Employees Count","","USD","","")</f>
        <v>#NOTAUTH</v>
      </c>
      <c r="J755" s="12" cm="1">
        <f t="array" ref="J755">_xll.PBF(C755,"Business Revenue","TTM","07-Jul-2025","","USD","","")</f>
        <v>203959000</v>
      </c>
      <c r="K755" s="12" cm="1">
        <f t="array" ref="K755">_xll.PBF(C755,"EBITDA","TTM","07-Jul-2025","","USD","","")</f>
        <v>109810381</v>
      </c>
      <c r="L755" s="13"/>
    </row>
    <row r="756" spans="2:12" ht="15" customHeight="1" x14ac:dyDescent="0.2">
      <c r="B756" t="str" cm="1">
        <f t="array" ref="B756">_xll.PBD(C756,"Name","","USD","","")</f>
        <v>#LIMITREACHED</v>
      </c>
      <c r="C756" t="s">
        <v>1182</v>
      </c>
      <c r="D756" t="str" cm="1">
        <f t="array" ref="D756">_xll.PBD(C756,"HQ Country","","USD","","")</f>
        <v>#LIMITREACHED</v>
      </c>
      <c r="E756" t="str" cm="1">
        <f t="array" ref="E756">_xll.PBD(C756,"Website","","USD","","")</f>
        <v>#LIMITREACHED</v>
      </c>
      <c r="F756" t="str">
        <f t="shared" si="11"/>
        <v>#LIMITREACHED</v>
      </c>
      <c r="I756" s="12" t="str" cm="1">
        <f t="array" ref="I756">_xll.PBD(C756,"Employees Count","","USD","","")</f>
        <v>#LIMITREACHED</v>
      </c>
      <c r="J756" s="12" t="str" cm="1">
        <f t="array" ref="J756">_xll.PBF(C756,"Business Revenue","TTM","07-Jul-2025","","USD","","")</f>
        <v>#NOTAUTH</v>
      </c>
      <c r="K756" s="12" t="str" cm="1">
        <f t="array" ref="K756">_xll.PBF(C756,"EBITDA","TTM","07-Jul-2025","","USD","","")</f>
        <v>#LIMITREACHED</v>
      </c>
      <c r="L756" s="13"/>
    </row>
    <row r="757" spans="2:12" ht="15" customHeight="1" x14ac:dyDescent="0.2">
      <c r="B757" t="str" cm="1">
        <f t="array" ref="B757">_xll.PBD(C757,"Name","","USD","","")</f>
        <v>#LIMITREACHED</v>
      </c>
      <c r="C757" t="s">
        <v>393</v>
      </c>
      <c r="D757" t="str" cm="1">
        <f t="array" ref="D757">_xll.PBD(C757,"HQ Country","","USD","","")</f>
        <v>#LIMITREACHED</v>
      </c>
      <c r="E757" t="str" cm="1">
        <f t="array" ref="E757">_xll.PBD(C757,"Website","","USD","","")</f>
        <v>#LIMITREACHED</v>
      </c>
      <c r="F757" t="str">
        <f t="shared" si="11"/>
        <v>#LIMITREACHED</v>
      </c>
      <c r="I757" s="12" t="str" cm="1">
        <f t="array" ref="I757">_xll.PBD(C757,"Employees Count","","USD","","")</f>
        <v>#LIMITREACHED</v>
      </c>
      <c r="J757" s="12" t="str" cm="1">
        <f t="array" ref="J757">_xll.PBF(C757,"Business Revenue","TTM","07-Jul-2025","","USD","","")</f>
        <v>#NOTAUTH</v>
      </c>
      <c r="K757" s="12" t="str" cm="1">
        <f t="array" ref="K757">_xll.PBF(C757,"EBITDA","TTM","07-Jul-2025","","USD","","")</f>
        <v>#NOTAUTH</v>
      </c>
      <c r="L757" s="13"/>
    </row>
    <row r="758" spans="2:12" ht="15" customHeight="1" x14ac:dyDescent="0.2">
      <c r="B758" t="str" cm="1">
        <f t="array" ref="B758">_xll.PBD(C758,"Name","","USD","","")</f>
        <v>#LIMITREACHED</v>
      </c>
      <c r="C758" t="s">
        <v>1183</v>
      </c>
      <c r="D758" t="str" cm="1">
        <f t="array" ref="D758">_xll.PBD(C758,"HQ Country","","USD","","")</f>
        <v>#LIMITREACHED</v>
      </c>
      <c r="E758" t="str" cm="1">
        <f t="array" ref="E758">_xll.PBD(C758,"Website","","USD","","")</f>
        <v>#NOTAUTH</v>
      </c>
      <c r="F758" t="str">
        <f t="shared" si="11"/>
        <v>#NOTAUTH</v>
      </c>
      <c r="I758" s="12" t="str" cm="1">
        <f t="array" ref="I758">_xll.PBD(C758,"Employees Count","","USD","","")</f>
        <v>#NOTAUTH</v>
      </c>
      <c r="J758" s="12" t="str" cm="1">
        <f t="array" ref="J758">_xll.PBF(C758,"Business Revenue","TTM","07-Jul-2025","","USD","","")</f>
        <v>#NOTAUTH</v>
      </c>
      <c r="K758" s="12" t="str" cm="1">
        <f t="array" ref="K758">_xll.PBF(C758,"EBITDA","TTM","07-Jul-2025","","USD","","")</f>
        <v>#NOTAUTH</v>
      </c>
      <c r="L758" s="13"/>
    </row>
    <row r="759" spans="2:12" ht="15" customHeight="1" x14ac:dyDescent="0.2">
      <c r="B759" t="str" cm="1">
        <f t="array" ref="B759">_xll.PBD(C759,"Name","","USD","","")</f>
        <v>Veste</v>
      </c>
      <c r="C759" t="s">
        <v>1184</v>
      </c>
      <c r="D759" t="str" cm="1">
        <f t="array" ref="D759">_xll.PBD(C759,"HQ Country","","USD","","")</f>
        <v>Brazil</v>
      </c>
      <c r="E759" t="str" cm="1">
        <f t="array" ref="E759">_xll.PBD(C759,"Website","","USD","","")</f>
        <v>www.veste.com</v>
      </c>
      <c r="F759" t="str">
        <f t="shared" si="11"/>
        <v>veste</v>
      </c>
      <c r="I759" s="12" t="str" cm="1">
        <f t="array" ref="I759">_xll.PBD(C759,"Employees Count","","USD","","")</f>
        <v>#NOTAUTH</v>
      </c>
      <c r="J759" s="12" cm="1">
        <f t="array" ref="J759">_xll.PBF(C759,"Business Revenue","TTM","07-Jul-2025","","USD","","")</f>
        <v>247441565.31797501</v>
      </c>
      <c r="K759" s="12" cm="1">
        <f t="array" ref="K759">_xll.PBF(C759,"EBITDA","TTM","07-Jul-2025","","USD","","")</f>
        <v>39038534.241576001</v>
      </c>
      <c r="L759" s="13"/>
    </row>
    <row r="760" spans="2:12" ht="15" customHeight="1" x14ac:dyDescent="0.2">
      <c r="B760" t="str" cm="1">
        <f t="array" ref="B760">_xll.PBD(C760,"Name","","USD","","")</f>
        <v>#LIMITREACHED</v>
      </c>
      <c r="C760" t="s">
        <v>1185</v>
      </c>
      <c r="D760" t="str" cm="1">
        <f t="array" ref="D760">_xll.PBD(C760,"HQ Country","","USD","","")</f>
        <v>#LIMITREACHED</v>
      </c>
      <c r="E760" t="str" cm="1">
        <f t="array" ref="E760">_xll.PBD(C760,"Website","","USD","","")</f>
        <v>#LIMITREACHED</v>
      </c>
      <c r="F760" t="str">
        <f t="shared" si="11"/>
        <v>#LIMITREACHED</v>
      </c>
      <c r="I760" s="12" t="str" cm="1">
        <f t="array" ref="I760">_xll.PBD(C760,"Employees Count","","USD","","")</f>
        <v>#LIMITREACHED</v>
      </c>
      <c r="J760" s="12" t="str" cm="1">
        <f t="array" ref="J760">_xll.PBF(C760,"Business Revenue","TTM","07-Jul-2025","","USD","","")</f>
        <v>#NOTAUTH</v>
      </c>
      <c r="K760" s="12" t="str" cm="1">
        <f t="array" ref="K760">_xll.PBF(C760,"EBITDA","TTM","07-Jul-2025","","USD","","")</f>
        <v>#NOTAUTH</v>
      </c>
      <c r="L760" s="13"/>
    </row>
    <row r="761" spans="2:12" ht="15" customHeight="1" x14ac:dyDescent="0.2">
      <c r="B761" t="str" cm="1">
        <f t="array" ref="B761">_xll.PBD(C761,"Name","","USD","","")</f>
        <v>#LIMITREACHED</v>
      </c>
      <c r="C761" t="s">
        <v>1186</v>
      </c>
      <c r="D761" t="str" cm="1">
        <f t="array" ref="D761">_xll.PBD(C761,"HQ Country","","USD","","")</f>
        <v>#LIMITREACHED</v>
      </c>
      <c r="E761" t="str" cm="1">
        <f t="array" ref="E761">_xll.PBD(C761,"Website","","USD","","")</f>
        <v>#LIMITREACHED</v>
      </c>
      <c r="F761" t="str">
        <f t="shared" si="11"/>
        <v>#LIMITREACHED</v>
      </c>
      <c r="I761" s="12" t="str" cm="1">
        <f t="array" ref="I761">_xll.PBD(C761,"Employees Count","","USD","","")</f>
        <v>#LIMITREACHED</v>
      </c>
      <c r="J761" s="12" t="str" cm="1">
        <f t="array" ref="J761">_xll.PBF(C761,"Business Revenue","TTM","07-Jul-2025","","USD","","")</f>
        <v>#NOTAUTH</v>
      </c>
      <c r="K761" s="12" t="str" cm="1">
        <f t="array" ref="K761">_xll.PBF(C761,"EBITDA","TTM","07-Jul-2025","","USD","","")</f>
        <v>#NOTAUTH</v>
      </c>
      <c r="L761" s="13"/>
    </row>
    <row r="762" spans="2:12" ht="15" customHeight="1" x14ac:dyDescent="0.2">
      <c r="B762" t="str" cm="1">
        <f t="array" ref="B762">_xll.PBD(C762,"Name","","USD","","")</f>
        <v>Vibra Energia</v>
      </c>
      <c r="C762" t="s">
        <v>1187</v>
      </c>
      <c r="D762" t="str" cm="1">
        <f t="array" ref="D762">_xll.PBD(C762,"HQ Country","","USD","","")</f>
        <v>Brazil</v>
      </c>
      <c r="E762" t="str" cm="1">
        <f t="array" ref="E762">_xll.PBD(C762,"Website","","USD","","")</f>
        <v>www.vibraenergia.com.br</v>
      </c>
      <c r="F762" t="str">
        <f t="shared" si="11"/>
        <v>vibraenergia</v>
      </c>
      <c r="I762" s="12" cm="1">
        <f t="array" ref="I762">_xll.PBD(C762,"Employees Count","","USD","","")</f>
        <v>3814</v>
      </c>
      <c r="J762" s="12" cm="1">
        <f t="array" ref="J762">_xll.PBF(C762,"Business Revenue","TTM","07-Jul-2025","","USD","","")</f>
        <v>33358505161.900002</v>
      </c>
      <c r="K762" s="12" cm="1">
        <f t="array" ref="K762">_xll.PBF(C762,"EBITDA","TTM","07-Jul-2025","","USD","","")</f>
        <v>1846917771.1099999</v>
      </c>
      <c r="L762" s="13"/>
    </row>
    <row r="763" spans="2:12" ht="15" customHeight="1" x14ac:dyDescent="0.2">
      <c r="B763" t="str" cm="1">
        <f t="array" ref="B763">_xll.PBD(C763,"Name","","USD","","")</f>
        <v>#LIMITREACHED</v>
      </c>
      <c r="C763" t="s">
        <v>1188</v>
      </c>
      <c r="D763" t="str" cm="1">
        <f t="array" ref="D763">_xll.PBD(C763,"HQ Country","","USD","","")</f>
        <v>#LIMITREACHED</v>
      </c>
      <c r="E763" t="str" cm="1">
        <f t="array" ref="E763">_xll.PBD(C763,"Website","","USD","","")</f>
        <v>#LIMITREACHED</v>
      </c>
      <c r="F763" t="str">
        <f t="shared" si="11"/>
        <v>#LIMITREACHED</v>
      </c>
      <c r="I763" s="12" t="str" cm="1">
        <f t="array" ref="I763">_xll.PBD(C763,"Employees Count","","USD","","")</f>
        <v>#LIMITREACHED</v>
      </c>
      <c r="J763" s="12" t="str" cm="1">
        <f t="array" ref="J763">_xll.PBF(C763,"Business Revenue","TTM","07-Jul-2025","","USD","","")</f>
        <v>#NOTAUTH</v>
      </c>
      <c r="K763" s="12" t="str" cm="1">
        <f t="array" ref="K763">_xll.PBF(C763,"EBITDA","TTM","07-Jul-2025","","USD","","")</f>
        <v>#NOTAUTH</v>
      </c>
      <c r="L763" s="13"/>
    </row>
    <row r="764" spans="2:12" ht="15" customHeight="1" x14ac:dyDescent="0.2">
      <c r="B764" t="str" cm="1">
        <f t="array" ref="B764">_xll.PBD(C764,"Name","","USD","","")</f>
        <v>#LIMITREACHED</v>
      </c>
      <c r="C764" t="s">
        <v>1189</v>
      </c>
      <c r="D764" t="str" cm="1">
        <f t="array" ref="D764">_xll.PBD(C764,"HQ Country","","USD","","")</f>
        <v>#LIMITREACHED</v>
      </c>
      <c r="E764" t="str" cm="1">
        <f t="array" ref="E764">_xll.PBD(C764,"Website","","USD","","")</f>
        <v>#LIMITREACHED</v>
      </c>
      <c r="F764" t="str">
        <f t="shared" si="11"/>
        <v>#LIMITREACHED</v>
      </c>
      <c r="I764" s="12" t="str" cm="1">
        <f t="array" ref="I764">_xll.PBD(C764,"Employees Count","","USD","","")</f>
        <v>#NOTAUTH</v>
      </c>
      <c r="J764" s="12" t="str" cm="1">
        <f t="array" ref="J764">_xll.PBF(C764,"Business Revenue","TTM","07-Jul-2025","","USD","","")</f>
        <v>#NOTAUTH</v>
      </c>
      <c r="K764" s="12" t="str" cm="1">
        <f t="array" ref="K764">_xll.PBF(C764,"EBITDA","TTM","07-Jul-2025","","USD","","")</f>
        <v>#NOTAUTH</v>
      </c>
      <c r="L764" s="13"/>
    </row>
    <row r="765" spans="2:12" ht="15" customHeight="1" x14ac:dyDescent="0.2">
      <c r="B765" t="str" cm="1">
        <f t="array" ref="B765">_xll.PBD(C765,"Name","","USD","","")</f>
        <v>#LIMITREACHED</v>
      </c>
      <c r="C765" t="s">
        <v>1190</v>
      </c>
      <c r="D765" t="str" cm="1">
        <f t="array" ref="D765">_xll.PBD(C765,"HQ Country","","USD","","")</f>
        <v>#LIMITREACHED</v>
      </c>
      <c r="E765" t="str" cm="1">
        <f t="array" ref="E765">_xll.PBD(C765,"Website","","USD","","")</f>
        <v>#LIMITREACHED</v>
      </c>
      <c r="F765" t="str">
        <f t="shared" ref="F765:F790" si="12">SUBSTITUTE(SUBSTITUTE(SUBSTITUTE(SUBSTITUTE(E765, "www.", ""), ".com.br", ""), ".com", ""), ".br", "")</f>
        <v>#LIMITREACHED</v>
      </c>
      <c r="I765" s="12" t="str" cm="1">
        <f t="array" ref="I765">_xll.PBD(C765,"Employees Count","","USD","","")</f>
        <v>#LIMITREACHED</v>
      </c>
      <c r="J765" s="12" t="str" cm="1">
        <f t="array" ref="J765">_xll.PBF(C765,"Business Revenue","TTM","07-Jul-2025","","USD","","")</f>
        <v>#NOTAUTH</v>
      </c>
      <c r="K765" s="12" t="str" cm="1">
        <f t="array" ref="K765">_xll.PBF(C765,"EBITDA","TTM","07-Jul-2025","","USD","","")</f>
        <v>#NOTAUTH</v>
      </c>
      <c r="L765" s="13"/>
    </row>
    <row r="766" spans="2:12" ht="15" customHeight="1" x14ac:dyDescent="0.2">
      <c r="B766" t="str" cm="1">
        <f t="array" ref="B766">_xll.PBD(C766,"Name","","USD","","")</f>
        <v>#LIMITREACHED</v>
      </c>
      <c r="C766" t="s">
        <v>1191</v>
      </c>
      <c r="D766" t="str" cm="1">
        <f t="array" ref="D766">_xll.PBD(C766,"HQ Country","","USD","","")</f>
        <v>#LIMITREACHED</v>
      </c>
      <c r="E766" t="str" cm="1">
        <f t="array" ref="E766">_xll.PBD(C766,"Website","","USD","","")</f>
        <v>#LIMITREACHED</v>
      </c>
      <c r="F766" t="str">
        <f t="shared" si="12"/>
        <v>#LIMITREACHED</v>
      </c>
      <c r="I766" s="12" t="str" cm="1">
        <f t="array" ref="I766">_xll.PBD(C766,"Employees Count","","USD","","")</f>
        <v>#LIMITREACHED</v>
      </c>
      <c r="J766" s="12" t="str" cm="1">
        <f t="array" ref="J766">_xll.PBF(C766,"Business Revenue","TTM","07-Jul-2025","","USD","","")</f>
        <v>#NOTAUTH</v>
      </c>
      <c r="K766" s="12" t="str" cm="1">
        <f t="array" ref="K766">_xll.PBF(C766,"EBITDA","TTM","07-Jul-2025","","USD","","")</f>
        <v>#NOTAUTH</v>
      </c>
      <c r="L766" s="13"/>
    </row>
    <row r="767" spans="2:12" ht="15" customHeight="1" x14ac:dyDescent="0.2">
      <c r="B767" t="str" cm="1">
        <f t="array" ref="B767">_xll.PBD(C767,"Name","","USD","","")</f>
        <v>Vitru Brasil Empreendimentos Participacoes e Comercio</v>
      </c>
      <c r="C767" t="s">
        <v>1192</v>
      </c>
      <c r="D767" t="str" cm="1">
        <f t="array" ref="D767">_xll.PBD(C767,"HQ Country","","USD","","")</f>
        <v>Brazil</v>
      </c>
      <c r="E767" t="str" cm="1">
        <f t="array" ref="E767">_xll.PBD(C767,"Website","","USD","","")</f>
        <v>#NOTAUTH</v>
      </c>
      <c r="F767" t="str">
        <f t="shared" si="12"/>
        <v>#NOTAUTH</v>
      </c>
      <c r="I767" s="12" t="str" cm="1">
        <f t="array" ref="I767">_xll.PBD(C767,"Employees Count","","USD","","")</f>
        <v>#NOTAUTH</v>
      </c>
      <c r="J767" s="12" cm="1">
        <f t="array" ref="J767">_xll.PBF(C767,"Business Revenue","TTM","07-Jul-2025","","USD","","")</f>
        <v>501552872.54629701</v>
      </c>
      <c r="K767" s="12" cm="1">
        <f t="array" ref="K767">_xll.PBF(C767,"EBITDA","TTM","07-Jul-2025","","USD","","")</f>
        <v>120226510.411129</v>
      </c>
      <c r="L767" s="13"/>
    </row>
    <row r="768" spans="2:12" ht="15" customHeight="1" x14ac:dyDescent="0.2">
      <c r="B768" t="str" cm="1">
        <f t="array" ref="B768">_xll.PBD(C768,"Name","","USD","","")</f>
        <v>#LIMITREACHED</v>
      </c>
      <c r="C768" t="s">
        <v>1193</v>
      </c>
      <c r="D768" t="str" cm="1">
        <f t="array" ref="D768">_xll.PBD(C768,"HQ Country","","USD","","")</f>
        <v>#LIMITREACHED</v>
      </c>
      <c r="E768" t="str" cm="1">
        <f t="array" ref="E768">_xll.PBD(C768,"Website","","USD","","")</f>
        <v>#LIMITREACHED</v>
      </c>
      <c r="F768" t="str">
        <f t="shared" si="12"/>
        <v>#LIMITREACHED</v>
      </c>
      <c r="I768" s="12" t="str" cm="1">
        <f t="array" ref="I768">_xll.PBD(C768,"Employees Count","","USD","","")</f>
        <v>#LIMITREACHED</v>
      </c>
      <c r="J768" s="12" t="str" cm="1">
        <f t="array" ref="J768">_xll.PBF(C768,"Business Revenue","TTM","07-Jul-2025","","USD","","")</f>
        <v>#LIMITREACHED</v>
      </c>
      <c r="K768" s="12" t="str" cm="1">
        <f t="array" ref="K768">_xll.PBF(C768,"EBITDA","TTM","07-Jul-2025","","USD","","")</f>
        <v>#LIMITREACHED</v>
      </c>
      <c r="L768" s="13"/>
    </row>
    <row r="769" spans="2:12" ht="15" customHeight="1" x14ac:dyDescent="0.2">
      <c r="B769" t="str" cm="1">
        <f t="array" ref="B769">_xll.PBD(C769,"Name","","USD","","")</f>
        <v>#LIMITREACHED</v>
      </c>
      <c r="C769" t="s">
        <v>1194</v>
      </c>
      <c r="D769" t="str" cm="1">
        <f t="array" ref="D769">_xll.PBD(C769,"HQ Country","","USD","","")</f>
        <v>#LIMITREACHED</v>
      </c>
      <c r="E769" t="str" cm="1">
        <f t="array" ref="E769">_xll.PBD(C769,"Website","","USD","","")</f>
        <v>#LIMITREACHED</v>
      </c>
      <c r="F769" t="str">
        <f t="shared" si="12"/>
        <v>#LIMITREACHED</v>
      </c>
      <c r="I769" s="12" t="str" cm="1">
        <f t="array" ref="I769">_xll.PBD(C769,"Employees Count","","USD","","")</f>
        <v>#LIMITREACHED</v>
      </c>
      <c r="J769" s="12" t="str" cm="1">
        <f t="array" ref="J769">_xll.PBF(C769,"Business Revenue","TTM","07-Jul-2025","","USD","","")</f>
        <v>#NOTAUTH</v>
      </c>
      <c r="K769" s="12" t="str" cm="1">
        <f t="array" ref="K769">_xll.PBF(C769,"EBITDA","TTM","07-Jul-2025","","USD","","")</f>
        <v>#NOTAUTH</v>
      </c>
      <c r="L769" s="13"/>
    </row>
    <row r="770" spans="2:12" ht="15" customHeight="1" x14ac:dyDescent="0.2">
      <c r="B770" t="str" cm="1">
        <f t="array" ref="B770">_xll.PBD(C770,"Name","","USD","","")</f>
        <v>#LIMITREACHED</v>
      </c>
      <c r="C770" t="s">
        <v>1195</v>
      </c>
      <c r="D770" t="str" cm="1">
        <f t="array" ref="D770">_xll.PBD(C770,"HQ Country","","USD","","")</f>
        <v>#LIMITREACHED</v>
      </c>
      <c r="E770" t="str" cm="1">
        <f t="array" ref="E770">_xll.PBD(C770,"Website","","USD","","")</f>
        <v>#LIMITREACHED</v>
      </c>
      <c r="F770" t="str">
        <f t="shared" si="12"/>
        <v>#LIMITREACHED</v>
      </c>
      <c r="I770" s="12" t="str" cm="1">
        <f t="array" ref="I770">_xll.PBD(C770,"Employees Count","","USD","","")</f>
        <v>#LIMITREACHED</v>
      </c>
      <c r="J770" s="12" t="str" cm="1">
        <f t="array" ref="J770">_xll.PBF(C770,"Business Revenue","TTM","07-Jul-2025","","USD","","")</f>
        <v>#NOTAUTH</v>
      </c>
      <c r="K770" s="12" t="str" cm="1">
        <f t="array" ref="K770">_xll.PBF(C770,"EBITDA","TTM","07-Jul-2025","","USD","","")</f>
        <v>#NOTAUTH</v>
      </c>
      <c r="L770" s="13"/>
    </row>
    <row r="771" spans="2:12" ht="15" customHeight="1" x14ac:dyDescent="0.2">
      <c r="B771" t="str" cm="1">
        <f t="array" ref="B771">_xll.PBD(C771,"Name","","USD","","")</f>
        <v>#LIMITREACHED</v>
      </c>
      <c r="C771" t="s">
        <v>1196</v>
      </c>
      <c r="D771" t="str" cm="1">
        <f t="array" ref="D771">_xll.PBD(C771,"HQ Country","","USD","","")</f>
        <v>#LIMITREACHED</v>
      </c>
      <c r="E771" t="str" cm="1">
        <f t="array" ref="E771">_xll.PBD(C771,"Website","","USD","","")</f>
        <v>#LIMITREACHED</v>
      </c>
      <c r="F771" t="str">
        <f t="shared" si="12"/>
        <v>#LIMITREACHED</v>
      </c>
      <c r="I771" s="12" t="str" cm="1">
        <f t="array" ref="I771">_xll.PBD(C771,"Employees Count","","USD","","")</f>
        <v>#LIMITREACHED</v>
      </c>
      <c r="J771" s="12" t="str" cm="1">
        <f t="array" ref="J771">_xll.PBF(C771,"Business Revenue","TTM","07-Jul-2025","","USD","","")</f>
        <v>#NOTAUTH</v>
      </c>
      <c r="K771" s="12" t="str" cm="1">
        <f t="array" ref="K771">_xll.PBF(C771,"EBITDA","TTM","07-Jul-2025","","USD","","")</f>
        <v>#NOTAUTH</v>
      </c>
      <c r="L771" s="13"/>
    </row>
    <row r="772" spans="2:12" ht="15" customHeight="1" x14ac:dyDescent="0.2">
      <c r="B772" t="str" cm="1">
        <f t="array" ref="B772">_xll.PBD(C772,"Name","","USD","","")</f>
        <v>#LIMITREACHED</v>
      </c>
      <c r="C772" t="s">
        <v>1197</v>
      </c>
      <c r="D772" t="str" cm="1">
        <f t="array" ref="D772">_xll.PBD(C772,"HQ Country","","USD","","")</f>
        <v>#LIMITREACHED</v>
      </c>
      <c r="E772" t="str" cm="1">
        <f t="array" ref="E772">_xll.PBD(C772,"Website","","USD","","")</f>
        <v>#LIMITREACHED</v>
      </c>
      <c r="F772" t="str">
        <f t="shared" si="12"/>
        <v>#LIMITREACHED</v>
      </c>
      <c r="I772" s="12" t="str" cm="1">
        <f t="array" ref="I772">_xll.PBD(C772,"Employees Count","","USD","","")</f>
        <v>#LIMITREACHED</v>
      </c>
      <c r="J772" s="12" t="str" cm="1">
        <f t="array" ref="J772">_xll.PBF(C772,"Business Revenue","TTM","07-Jul-2025","","USD","","")</f>
        <v>#NOTAUTH</v>
      </c>
      <c r="K772" s="12" t="str" cm="1">
        <f t="array" ref="K772">_xll.PBF(C772,"EBITDA","TTM","07-Jul-2025","","USD","","")</f>
        <v>#NOTAUTH</v>
      </c>
      <c r="L772" s="13"/>
    </row>
    <row r="773" spans="2:12" ht="15" customHeight="1" x14ac:dyDescent="0.2">
      <c r="B773" t="str" cm="1">
        <f t="array" ref="B773">_xll.PBD(C773,"Name","","USD","","")</f>
        <v>#LIMITREACHED</v>
      </c>
      <c r="C773" t="s">
        <v>97</v>
      </c>
      <c r="D773" t="str" cm="1">
        <f t="array" ref="D773">_xll.PBD(C773,"HQ Country","","USD","","")</f>
        <v>#LIMITREACHED</v>
      </c>
      <c r="E773" t="str" cm="1">
        <f t="array" ref="E773">_xll.PBD(C773,"Website","","USD","","")</f>
        <v>#LIMITREACHED</v>
      </c>
      <c r="F773" t="str">
        <f t="shared" si="12"/>
        <v>#LIMITREACHED</v>
      </c>
      <c r="I773" s="12" t="str" cm="1">
        <f t="array" ref="I773">_xll.PBD(C773,"Employees Count","","USD","","")</f>
        <v>#LIMITREACHED</v>
      </c>
      <c r="J773" s="12" t="str" cm="1">
        <f t="array" ref="J773">_xll.PBF(C773,"Business Revenue","TTM","07-Jul-2025","","USD","","")</f>
        <v>#LIMITREACHED</v>
      </c>
      <c r="K773" s="12" t="str" cm="1">
        <f t="array" ref="K773">_xll.PBF(C773,"EBITDA","TTM","07-Jul-2025","","USD","","")</f>
        <v>#LIMITREACHED</v>
      </c>
      <c r="L773" s="13"/>
    </row>
    <row r="774" spans="2:12" ht="15" customHeight="1" x14ac:dyDescent="0.2">
      <c r="B774" t="str" cm="1">
        <f t="array" ref="B774">_xll.PBD(C774,"Name","","USD","","")</f>
        <v>#LIMITREACHED</v>
      </c>
      <c r="C774" t="s">
        <v>1198</v>
      </c>
      <c r="D774" t="str" cm="1">
        <f t="array" ref="D774">_xll.PBD(C774,"HQ Country","","USD","","")</f>
        <v>#LIMITREACHED</v>
      </c>
      <c r="E774" t="str" cm="1">
        <f t="array" ref="E774">_xll.PBD(C774,"Website","","USD","","")</f>
        <v>#LIMITREACHED</v>
      </c>
      <c r="F774" t="str">
        <f t="shared" si="12"/>
        <v>#LIMITREACHED</v>
      </c>
      <c r="I774" s="12" t="str" cm="1">
        <f t="array" ref="I774">_xll.PBD(C774,"Employees Count","","USD","","")</f>
        <v>#NOTAUTH</v>
      </c>
      <c r="J774" s="12" t="str" cm="1">
        <f t="array" ref="J774">_xll.PBF(C774,"Business Revenue","TTM","07-Jul-2025","","USD","","")</f>
        <v>#NOTAUTH</v>
      </c>
      <c r="K774" s="12" t="str" cm="1">
        <f t="array" ref="K774">_xll.PBF(C774,"EBITDA","TTM","07-Jul-2025","","USD","","")</f>
        <v>#NOTAUTH</v>
      </c>
      <c r="L774" s="13"/>
    </row>
    <row r="775" spans="2:12" ht="15" customHeight="1" x14ac:dyDescent="0.2">
      <c r="B775" t="str" cm="1">
        <f t="array" ref="B775">_xll.PBD(C775,"Name","","USD","","")</f>
        <v>#LIMITREACHED</v>
      </c>
      <c r="C775" t="s">
        <v>1199</v>
      </c>
      <c r="D775" t="str" cm="1">
        <f t="array" ref="D775">_xll.PBD(C775,"HQ Country","","USD","","")</f>
        <v>#LIMITREACHED</v>
      </c>
      <c r="E775" t="str" cm="1">
        <f t="array" ref="E775">_xll.PBD(C775,"Website","","USD","","")</f>
        <v>#LIMITREACHED</v>
      </c>
      <c r="F775" t="str">
        <f t="shared" si="12"/>
        <v>#LIMITREACHED</v>
      </c>
      <c r="I775" s="12" t="str" cm="1">
        <f t="array" ref="I775">_xll.PBD(C775,"Employees Count","","USD","","")</f>
        <v>#NOTAUTH</v>
      </c>
      <c r="J775" s="12" t="str" cm="1">
        <f t="array" ref="J775">_xll.PBF(C775,"Business Revenue","TTM","07-Jul-2025","","USD","","")</f>
        <v>#NOTAUTH</v>
      </c>
      <c r="K775" s="12" t="str" cm="1">
        <f t="array" ref="K775">_xll.PBF(C775,"EBITDA","TTM","07-Jul-2025","","USD","","")</f>
        <v>#NOTAUTH</v>
      </c>
      <c r="L775" s="13"/>
    </row>
    <row r="776" spans="2:12" ht="15" customHeight="1" x14ac:dyDescent="0.2">
      <c r="B776" t="str" cm="1">
        <f t="array" ref="B776">_xll.PBD(C776,"Name","","USD","","")</f>
        <v>Vulcabras Azaleia</v>
      </c>
      <c r="C776" t="s">
        <v>1200</v>
      </c>
      <c r="D776" t="str" cm="1">
        <f t="array" ref="D776">_xll.PBD(C776,"HQ Country","","USD","","")</f>
        <v>Brazil</v>
      </c>
      <c r="E776" t="str" cm="1">
        <f t="array" ref="E776">_xll.PBD(C776,"Website","","USD","","")</f>
        <v>www.vulcabras.com</v>
      </c>
      <c r="F776" t="str">
        <f t="shared" si="12"/>
        <v>vulcabras</v>
      </c>
      <c r="I776" s="12" cm="1">
        <f t="array" ref="I776">_xll.PBD(C776,"Employees Count","","USD","","")</f>
        <v>18500</v>
      </c>
      <c r="J776" s="12" cm="1">
        <f t="array" ref="J776">_xll.PBF(C776,"Business Revenue","TTM","07-Jul-2025","","USD","","")</f>
        <v>610240866.59106803</v>
      </c>
      <c r="K776" s="12" cm="1">
        <f t="array" ref="K776">_xll.PBF(C776,"EBITDA","TTM","07-Jul-2025","","USD","","")</f>
        <v>129261090.71731</v>
      </c>
      <c r="L776" s="13"/>
    </row>
    <row r="777" spans="2:12" ht="15" customHeight="1" x14ac:dyDescent="0.2">
      <c r="B777" t="str" cm="1">
        <f t="array" ref="B777">_xll.PBD(C777,"Name","","USD","","")</f>
        <v>WEG</v>
      </c>
      <c r="C777" t="s">
        <v>1201</v>
      </c>
      <c r="D777" t="str" cm="1">
        <f t="array" ref="D777">_xll.PBD(C777,"HQ Country","","USD","","")</f>
        <v>Brazil</v>
      </c>
      <c r="E777" t="str" cm="1">
        <f t="array" ref="E777">_xll.PBD(C777,"Website","","USD","","")</f>
        <v>www.weg.net</v>
      </c>
      <c r="F777" t="s">
        <v>1883</v>
      </c>
      <c r="I777" s="12" cm="1">
        <f t="array" ref="I777">_xll.PBD(C777,"Employees Count","","USD","","")</f>
        <v>47529</v>
      </c>
      <c r="J777" s="12" cm="1">
        <f t="array" ref="J777">_xll.PBF(C777,"Business Revenue","TTM","07-Jul-2025","","USD","","")</f>
        <v>7560507501.7213058</v>
      </c>
      <c r="K777" s="12" cm="1">
        <f t="array" ref="K777">_xll.PBF(C777,"EBITDA","TTM","07-Jul-2025","","USD","","")</f>
        <v>1607998920.9415841</v>
      </c>
      <c r="L777" s="13"/>
    </row>
    <row r="778" spans="2:12" ht="15" customHeight="1" x14ac:dyDescent="0.2">
      <c r="B778" t="str" cm="1">
        <f t="array" ref="B778">_xll.PBD(C778,"Name","","USD","","")</f>
        <v>#LIMITREACHED</v>
      </c>
      <c r="C778" t="s">
        <v>1202</v>
      </c>
      <c r="D778" t="str" cm="1">
        <f t="array" ref="D778">_xll.PBD(C778,"HQ Country","","USD","","")</f>
        <v>#LIMITREACHED</v>
      </c>
      <c r="E778" t="str" cm="1">
        <f t="array" ref="E778">_xll.PBD(C778,"Website","","USD","","")</f>
        <v>#LIMITREACHED</v>
      </c>
      <c r="F778" t="str">
        <f t="shared" si="12"/>
        <v>#LIMITREACHED</v>
      </c>
      <c r="I778" s="12" t="str" cm="1">
        <f t="array" ref="I778">_xll.PBD(C778,"Employees Count","","USD","","")</f>
        <v>#NOTAUTH</v>
      </c>
      <c r="J778" s="12" t="str" cm="1">
        <f t="array" ref="J778">_xll.PBF(C778,"Business Revenue","TTM","07-Jul-2025","","USD","","")</f>
        <v>#NOTAUTH</v>
      </c>
      <c r="K778" s="12" t="str" cm="1">
        <f t="array" ref="K778">_xll.PBF(C778,"EBITDA","TTM","07-Jul-2025","","USD","","")</f>
        <v>#NOTAUTH</v>
      </c>
      <c r="L778" s="13"/>
    </row>
    <row r="779" spans="2:12" ht="15" customHeight="1" x14ac:dyDescent="0.2">
      <c r="B779" t="str" cm="1">
        <f t="array" ref="B779">_xll.PBD(C779,"Name","","USD","","")</f>
        <v>Whirlpool (Brazil)</v>
      </c>
      <c r="C779" t="s">
        <v>1203</v>
      </c>
      <c r="D779" t="str" cm="1">
        <f t="array" ref="D779">_xll.PBD(C779,"HQ Country","","USD","","")</f>
        <v>Brazil</v>
      </c>
      <c r="E779" t="str" cm="1">
        <f t="array" ref="E779">_xll.PBD(C779,"Website","","USD","","")</f>
        <v>www.whirlpool.com.br</v>
      </c>
      <c r="F779" t="str">
        <f t="shared" si="12"/>
        <v>whirlpool</v>
      </c>
      <c r="I779" s="12" cm="1">
        <f t="array" ref="I779">_xll.PBD(C779,"Employees Count","","USD","","")</f>
        <v>19223</v>
      </c>
      <c r="J779" s="12" cm="1">
        <f t="array" ref="J779">_xll.PBF(C779,"Business Revenue","TTM","07-Jul-2025","","USD","","")</f>
        <v>2828518411.7483563</v>
      </c>
      <c r="K779" s="12" cm="1">
        <f t="array" ref="K779">_xll.PBF(C779,"EBITDA","TTM","07-Jul-2025","","USD","","")</f>
        <v>177111755.86331999</v>
      </c>
      <c r="L779" s="13"/>
    </row>
    <row r="780" spans="2:12" ht="15" customHeight="1" x14ac:dyDescent="0.2">
      <c r="B780" t="str" cm="1">
        <f t="array" ref="B780">_xll.PBD(C780,"Name","","USD","","")</f>
        <v>#LIMITREACHED</v>
      </c>
      <c r="C780" t="s">
        <v>1204</v>
      </c>
      <c r="D780" t="str" cm="1">
        <f t="array" ref="D780">_xll.PBD(C780,"HQ Country","","USD","","")</f>
        <v>#LIMITREACHED</v>
      </c>
      <c r="E780" t="str" cm="1">
        <f t="array" ref="E780">_xll.PBD(C780,"Website","","USD","","")</f>
        <v>#LIMITREACHED</v>
      </c>
      <c r="F780" t="str">
        <f t="shared" si="12"/>
        <v>#LIMITREACHED</v>
      </c>
      <c r="I780" s="12" t="str" cm="1">
        <f t="array" ref="I780">_xll.PBD(C780,"Employees Count","","USD","","")</f>
        <v>#LIMITREACHED</v>
      </c>
      <c r="J780" s="12" t="str" cm="1">
        <f t="array" ref="J780">_xll.PBF(C780,"Business Revenue","TTM","07-Jul-2025","","USD","","")</f>
        <v>#NOTAUTH</v>
      </c>
      <c r="K780" s="12" t="str" cm="1">
        <f t="array" ref="K780">_xll.PBF(C780,"EBITDA","TTM","07-Jul-2025","","USD","","")</f>
        <v>#NOTAUTH</v>
      </c>
      <c r="L780" s="13"/>
    </row>
    <row r="781" spans="2:12" ht="15" customHeight="1" x14ac:dyDescent="0.2">
      <c r="B781" t="str" cm="1">
        <f t="array" ref="B781">_xll.PBD(C781,"Name","","USD","","")</f>
        <v>Wilson Sons</v>
      </c>
      <c r="C781" t="s">
        <v>1205</v>
      </c>
      <c r="D781" t="str" cm="1">
        <f t="array" ref="D781">_xll.PBD(C781,"HQ Country","","USD","","")</f>
        <v>Brazil</v>
      </c>
      <c r="E781" t="str" cm="1">
        <f t="array" ref="E781">_xll.PBD(C781,"Website","","USD","","")</f>
        <v>www.wilsonsons.com.br</v>
      </c>
      <c r="F781" t="str">
        <f t="shared" si="12"/>
        <v>wilsonsons</v>
      </c>
      <c r="I781" s="12" cm="1">
        <f t="array" ref="I781">_xll.PBD(C781,"Employees Count","","USD","","")</f>
        <v>3920</v>
      </c>
      <c r="J781" s="12" cm="1">
        <f t="array" ref="J781">_xll.PBF(C781,"Business Revenue","TTM","07-Jul-2025","","USD","","")</f>
        <v>600044883.12332404</v>
      </c>
      <c r="K781" s="12" t="str" cm="1">
        <f t="array" ref="K781">_xll.PBF(C781,"EBITDA","TTM","07-Jul-2025","","USD","","")</f>
        <v>#NOTAUTH</v>
      </c>
      <c r="L781" s="13"/>
    </row>
    <row r="782" spans="2:12" ht="15" customHeight="1" x14ac:dyDescent="0.2">
      <c r="B782" t="str" cm="1">
        <f t="array" ref="B782">_xll.PBD(C782,"Name","","USD","","")</f>
        <v>Wiz Solucoes e Corretagem de Seguros</v>
      </c>
      <c r="C782" t="s">
        <v>1206</v>
      </c>
      <c r="D782" t="str" cm="1">
        <f t="array" ref="D782">_xll.PBD(C782,"HQ Country","","USD","","")</f>
        <v>Brazil</v>
      </c>
      <c r="E782" t="str" cm="1">
        <f t="array" ref="E782">_xll.PBD(C782,"Website","","USD","","")</f>
        <v>www.wiz.co</v>
      </c>
      <c r="F782" t="s">
        <v>1884</v>
      </c>
      <c r="I782" s="12" cm="1">
        <f t="array" ref="I782">_xll.PBD(C782,"Employees Count","","USD","","")</f>
        <v>1506</v>
      </c>
      <c r="J782" s="12" t="str" cm="1">
        <f t="array" ref="J782">_xll.PBF(C782,"Business Revenue","TTM","07-Jul-2025","","USD","","")</f>
        <v>#NOTAUTH</v>
      </c>
      <c r="K782" s="12" cm="1">
        <f t="array" ref="K782">_xll.PBF(C782,"EBITDA","TTM","07-Jul-2025","","USD","","")</f>
        <v>118773732.372658</v>
      </c>
      <c r="L782" s="13"/>
    </row>
    <row r="783" spans="2:12" ht="15" customHeight="1" x14ac:dyDescent="0.2">
      <c r="B783" t="str" cm="1">
        <f t="array" ref="B783">_xll.PBD(C783,"Name","","USD","","")</f>
        <v>WLM Participações e Comércio de Máquinas e Veículos</v>
      </c>
      <c r="C783" t="s">
        <v>1207</v>
      </c>
      <c r="D783" t="str" cm="1">
        <f t="array" ref="D783">_xll.PBD(C783,"HQ Country","","USD","","")</f>
        <v>Brazil</v>
      </c>
      <c r="E783" t="str" cm="1">
        <f t="array" ref="E783">_xll.PBD(C783,"Website","","USD","","")</f>
        <v>www.wlm.com.br</v>
      </c>
      <c r="F783" t="str">
        <f t="shared" si="12"/>
        <v>wlm</v>
      </c>
      <c r="I783" s="12" cm="1">
        <f t="array" ref="I783">_xll.PBD(C783,"Employees Count","","USD","","")</f>
        <v>1133</v>
      </c>
      <c r="J783" s="12" cm="1">
        <f t="array" ref="J783">_xll.PBF(C783,"Business Revenue","TTM","07-Jul-2025","","USD","","")</f>
        <v>603363279.64322007</v>
      </c>
      <c r="K783" s="12" cm="1">
        <f t="array" ref="K783">_xll.PBF(C783,"EBITDA","TTM","07-Jul-2025","","USD","","")</f>
        <v>38099580.481759995</v>
      </c>
      <c r="L783" s="13"/>
    </row>
    <row r="784" spans="2:12" ht="15" customHeight="1" x14ac:dyDescent="0.2">
      <c r="B784" t="str" cm="1">
        <f t="array" ref="B784">_xll.PBD(C784,"Name","","USD","","")</f>
        <v>XP Investimentos</v>
      </c>
      <c r="C784" t="s">
        <v>39</v>
      </c>
      <c r="D784" t="str" cm="1">
        <f t="array" ref="D784">_xll.PBD(C784,"HQ Country","","USD","","")</f>
        <v>Brazil</v>
      </c>
      <c r="E784" t="str" cm="1">
        <f t="array" ref="E784">_xll.PBD(C784,"Website","","USD","","")</f>
        <v>www.xpi.com.br</v>
      </c>
      <c r="F784" t="str">
        <f t="shared" si="12"/>
        <v>xpi</v>
      </c>
      <c r="I784" s="12" cm="1">
        <f t="array" ref="I784">_xll.PBD(C784,"Employees Count","","USD","","")</f>
        <v>7442</v>
      </c>
      <c r="J784" s="12" cm="1">
        <f t="array" ref="J784">_xll.PBF(C784,"Business Revenue","TTM","07-Jul-2025","","USD","","")</f>
        <v>1315540649.549335</v>
      </c>
      <c r="K784" s="12" cm="1">
        <f t="array" ref="K784">_xll.PBF(C784,"EBITDA","TTM","07-Jul-2025","","USD","","")</f>
        <v>1098788908.9803081</v>
      </c>
      <c r="L784" s="13"/>
    </row>
    <row r="785" spans="2:12" ht="15" customHeight="1" x14ac:dyDescent="0.2">
      <c r="B785" t="str" cm="1">
        <f t="array" ref="B785">_xll.PBD(C785,"Name","","USD","","")</f>
        <v>#LIMITREACHED</v>
      </c>
      <c r="C785" t="s">
        <v>1208</v>
      </c>
      <c r="D785" t="str" cm="1">
        <f t="array" ref="D785">_xll.PBD(C785,"HQ Country","","USD","","")</f>
        <v>#LIMITREACHED</v>
      </c>
      <c r="E785" t="str" cm="1">
        <f t="array" ref="E785">_xll.PBD(C785,"Website","","USD","","")</f>
        <v>#LIMITREACHED</v>
      </c>
      <c r="F785" t="str">
        <f t="shared" si="12"/>
        <v>#LIMITREACHED</v>
      </c>
      <c r="I785" s="12" t="str" cm="1">
        <f t="array" ref="I785">_xll.PBD(C785,"Employees Count","","USD","","")</f>
        <v>#LIMITREACHED</v>
      </c>
      <c r="J785" s="12" t="str" cm="1">
        <f t="array" ref="J785">_xll.PBF(C785,"Business Revenue","TTM","07-Jul-2025","","USD","","")</f>
        <v>#NOTAUTH</v>
      </c>
      <c r="K785" s="12" t="str" cm="1">
        <f t="array" ref="K785">_xll.PBF(C785,"EBITDA","TTM","07-Jul-2025","","USD","","")</f>
        <v>#NOTAUTH</v>
      </c>
      <c r="L785" s="13"/>
    </row>
    <row r="786" spans="2:12" ht="15" customHeight="1" x14ac:dyDescent="0.2">
      <c r="B786" t="str" cm="1">
        <f t="array" ref="B786">_xll.PBD(C786,"Name","","USD","","")</f>
        <v>#LIMITREACHED</v>
      </c>
      <c r="C786" t="s">
        <v>1209</v>
      </c>
      <c r="D786" t="str" cm="1">
        <f t="array" ref="D786">_xll.PBD(C786,"HQ Country","","USD","","")</f>
        <v>#LIMITREACHED</v>
      </c>
      <c r="E786" t="str" cm="1">
        <f t="array" ref="E786">_xll.PBD(C786,"Website","","USD","","")</f>
        <v>#LIMITREACHED</v>
      </c>
      <c r="F786" t="str">
        <f t="shared" si="12"/>
        <v>#LIMITREACHED</v>
      </c>
      <c r="I786" s="12" t="str" cm="1">
        <f t="array" ref="I786">_xll.PBD(C786,"Employees Count","","USD","","")</f>
        <v>#NOTAUTH</v>
      </c>
      <c r="J786" s="12" t="str" cm="1">
        <f t="array" ref="J786">_xll.PBF(C786,"Business Revenue","TTM","07-Jul-2025","","USD","","")</f>
        <v>#NOTAUTH</v>
      </c>
      <c r="K786" s="12" t="str" cm="1">
        <f t="array" ref="K786">_xll.PBF(C786,"EBITDA","TTM","07-Jul-2025","","USD","","")</f>
        <v>#NOTAUTH</v>
      </c>
      <c r="L786" s="13"/>
    </row>
    <row r="787" spans="2:12" ht="15" customHeight="1" x14ac:dyDescent="0.2">
      <c r="B787" t="str" cm="1">
        <f t="array" ref="B787">_xll.PBD(C787,"Name","","USD","","")</f>
        <v>YDUQS Participações</v>
      </c>
      <c r="C787" t="s">
        <v>1210</v>
      </c>
      <c r="D787" t="str" cm="1">
        <f t="array" ref="D787">_xll.PBD(C787,"HQ Country","","USD","","")</f>
        <v>Brazil</v>
      </c>
      <c r="E787" t="str" cm="1">
        <f t="array" ref="E787">_xll.PBD(C787,"Website","","USD","","")</f>
        <v>www.yduqs.com.br</v>
      </c>
      <c r="F787" t="str">
        <f t="shared" si="12"/>
        <v>yduqs</v>
      </c>
      <c r="I787" s="12" cm="1">
        <f t="array" ref="I787">_xll.PBD(C787,"Employees Count","","USD","","")</f>
        <v>16000</v>
      </c>
      <c r="J787" s="12" cm="1">
        <f t="array" ref="J787">_xll.PBF(C787,"Business Revenue","TTM","07-Jul-2025","","USD","","")</f>
        <v>2082636306.3865092</v>
      </c>
      <c r="K787" s="12" cm="1">
        <f t="array" ref="K787">_xll.PBF(C787,"EBITDA","TTM","07-Jul-2025","","USD","","")</f>
        <v>290473146.46681094</v>
      </c>
      <c r="L787" s="13"/>
    </row>
    <row r="788" spans="2:12" ht="15" customHeight="1" x14ac:dyDescent="0.2">
      <c r="B788" t="str" cm="1">
        <f t="array" ref="B788">_xll.PBD(C788,"Name","","USD","","")</f>
        <v>#LIMITREACHED</v>
      </c>
      <c r="C788" t="s">
        <v>1211</v>
      </c>
      <c r="D788" t="str" cm="1">
        <f t="array" ref="D788">_xll.PBD(C788,"HQ Country","","USD","","")</f>
        <v>#LIMITREACHED</v>
      </c>
      <c r="E788" t="str" cm="1">
        <f t="array" ref="E788">_xll.PBD(C788,"Website","","USD","","")</f>
        <v>#LIMITREACHED</v>
      </c>
      <c r="F788" t="str">
        <f t="shared" si="12"/>
        <v>#LIMITREACHED</v>
      </c>
      <c r="I788" s="12" t="str" cm="1">
        <f t="array" ref="I788">_xll.PBD(C788,"Employees Count","","USD","","")</f>
        <v>#LIMITREACHED</v>
      </c>
      <c r="J788" s="12" t="str" cm="1">
        <f t="array" ref="J788">_xll.PBF(C788,"Business Revenue","TTM","07-Jul-2025","","USD","","")</f>
        <v>#NOTAUTH</v>
      </c>
      <c r="K788" s="12" t="str" cm="1">
        <f t="array" ref="K788">_xll.PBF(C788,"EBITDA","TTM","07-Jul-2025","","USD","","")</f>
        <v>#NOTAUTH</v>
      </c>
      <c r="L788" s="13"/>
    </row>
    <row r="789" spans="2:12" ht="15" customHeight="1" x14ac:dyDescent="0.2">
      <c r="B789" t="str" cm="1">
        <f t="array" ref="B789">_xll.PBD(C789,"Name","","USD","","")</f>
        <v>Zamp (Brazil)</v>
      </c>
      <c r="C789" t="s">
        <v>1212</v>
      </c>
      <c r="D789" t="str" cm="1">
        <f t="array" ref="D789">_xll.PBD(C789,"HQ Country","","USD","","")</f>
        <v>Brazil</v>
      </c>
      <c r="E789" t="str" cm="1">
        <f t="array" ref="E789">_xll.PBD(C789,"Website","","USD","","")</f>
        <v>www.zamp.com.br</v>
      </c>
      <c r="F789" t="str">
        <f t="shared" si="12"/>
        <v>zamp</v>
      </c>
      <c r="I789" s="12" t="str" cm="1">
        <f t="array" ref="I789">_xll.PBD(C789,"Employees Count","","USD","","")</f>
        <v>#NOTAUTH</v>
      </c>
      <c r="J789" s="12" cm="1">
        <f t="array" ref="J789">_xll.PBF(C789,"Business Revenue","TTM","07-Jul-2025","","USD","","")</f>
        <v>958503482.37930119</v>
      </c>
      <c r="K789" s="12" cm="1">
        <f t="array" ref="K789">_xll.PBF(C789,"EBITDA","TTM","07-Jul-2025","","USD","","")</f>
        <v>111586960.34760199</v>
      </c>
      <c r="L789" s="13"/>
    </row>
    <row r="790" spans="2:12" ht="15" customHeight="1" x14ac:dyDescent="0.2">
      <c r="B790" t="str" cm="1">
        <f t="array" ref="B790">_xll.PBD(C790,"Name","","USD","","")</f>
        <v>#LIMITREACHED</v>
      </c>
      <c r="C790" t="s">
        <v>1213</v>
      </c>
      <c r="D790" t="str" cm="1">
        <f t="array" ref="D790">_xll.PBD(C790,"HQ Country","","USD","","")</f>
        <v>#LIMITREACHED</v>
      </c>
      <c r="E790" t="str" cm="1">
        <f t="array" ref="E790">_xll.PBD(C790,"Website","","USD","","")</f>
        <v>#LIMITREACHED</v>
      </c>
      <c r="F790" t="str">
        <f t="shared" si="12"/>
        <v>#LIMITREACHED</v>
      </c>
      <c r="I790" s="12" t="str" cm="1">
        <f t="array" ref="I790">_xll.PBD(C790,"Employees Count","","USD","","")</f>
        <v>#LIMITREACHED</v>
      </c>
      <c r="J790" s="12" t="str" cm="1">
        <f t="array" ref="J790">_xll.PBF(C790,"Business Revenue","TTM","07-Jul-2025","","USD","","")</f>
        <v>#NOTAUTH</v>
      </c>
      <c r="K790" s="12" t="str" cm="1">
        <f t="array" ref="K790">_xll.PBF(C790,"EBITDA","TTM","07-Jul-2025","","USD","","")</f>
        <v>#NOTAUTH</v>
      </c>
      <c r="L790" s="13"/>
    </row>
  </sheetData>
  <conditionalFormatting sqref="C3:C790">
    <cfRule type="duplicateValues" dxfId="1" priority="1"/>
  </conditionalFormatting>
  <hyperlinks>
    <hyperlink ref="O3" r:id="rId1" display="virgilio.gibbon@afya.com" xr:uid="{BAE3178B-7A73-4471-81B2-A3BFA2A51C7D}"/>
    <hyperlink ref="O4" r:id="rId2" xr:uid="{9D3DF983-D859-4449-A3D7-9E88634888F6}"/>
  </hyperlinks>
  <pageMargins left="0.7" right="0.7" top="0.75" bottom="0.75" header="0.3" footer="0.3"/>
  <legacyDrawing r:id="rId3"/>
  <tableParts count="1">
    <tablePart r:id="rId4"/>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82DBA-5FB5-44FE-9D56-5C927471E96E}">
  <dimension ref="B2:K797"/>
  <sheetViews>
    <sheetView workbookViewId="0">
      <selection activeCell="P5" sqref="P5"/>
    </sheetView>
  </sheetViews>
  <sheetFormatPr baseColWidth="10" defaultColWidth="8.83203125" defaultRowHeight="15" x14ac:dyDescent="0.2"/>
  <sheetData>
    <row r="2" spans="2:11" x14ac:dyDescent="0.2">
      <c r="B2" t="s">
        <v>460</v>
      </c>
      <c r="C2" t="s">
        <v>1</v>
      </c>
      <c r="D2" t="s">
        <v>467</v>
      </c>
      <c r="E2" t="s">
        <v>461</v>
      </c>
      <c r="F2" t="s">
        <v>462</v>
      </c>
      <c r="G2" t="s">
        <v>210</v>
      </c>
      <c r="H2" t="s">
        <v>204</v>
      </c>
      <c r="I2" t="s">
        <v>463</v>
      </c>
      <c r="J2" t="s">
        <v>464</v>
      </c>
      <c r="K2" t="s">
        <v>142</v>
      </c>
    </row>
    <row r="3" spans="2:11" x14ac:dyDescent="0.2">
      <c r="K3" t="s">
        <v>474</v>
      </c>
    </row>
    <row r="4" spans="2:11" x14ac:dyDescent="0.2">
      <c r="K4" t="s">
        <v>475</v>
      </c>
    </row>
    <row r="5" spans="2:11" x14ac:dyDescent="0.2">
      <c r="K5" t="s">
        <v>481</v>
      </c>
    </row>
    <row r="6" spans="2:11" x14ac:dyDescent="0.2">
      <c r="K6" t="s">
        <v>477</v>
      </c>
    </row>
    <row r="7" spans="2:11" x14ac:dyDescent="0.2">
      <c r="K7" t="s">
        <v>478</v>
      </c>
    </row>
    <row r="8" spans="2:11" x14ac:dyDescent="0.2">
      <c r="K8" t="s">
        <v>480</v>
      </c>
    </row>
    <row r="9" spans="2:11" x14ac:dyDescent="0.2">
      <c r="K9" t="s">
        <v>482</v>
      </c>
    </row>
    <row r="10" spans="2:11" x14ac:dyDescent="0.2">
      <c r="K10" t="s">
        <v>483</v>
      </c>
    </row>
    <row r="11" spans="2:11" x14ac:dyDescent="0.2">
      <c r="K11" t="s">
        <v>484</v>
      </c>
    </row>
    <row r="12" spans="2:11" x14ac:dyDescent="0.2">
      <c r="K12" t="s">
        <v>485</v>
      </c>
    </row>
    <row r="13" spans="2:11" x14ac:dyDescent="0.2">
      <c r="K13" t="s">
        <v>486</v>
      </c>
    </row>
    <row r="14" spans="2:11" x14ac:dyDescent="0.2">
      <c r="K14" t="s">
        <v>476</v>
      </c>
    </row>
    <row r="15" spans="2:11" x14ac:dyDescent="0.2">
      <c r="K15" t="s">
        <v>487</v>
      </c>
    </row>
    <row r="16" spans="2:11" x14ac:dyDescent="0.2">
      <c r="K16" t="s">
        <v>488</v>
      </c>
    </row>
    <row r="17" spans="11:11" x14ac:dyDescent="0.2">
      <c r="K17" t="s">
        <v>489</v>
      </c>
    </row>
    <row r="18" spans="11:11" x14ac:dyDescent="0.2">
      <c r="K18" t="s">
        <v>490</v>
      </c>
    </row>
    <row r="19" spans="11:11" x14ac:dyDescent="0.2">
      <c r="K19" t="s">
        <v>491</v>
      </c>
    </row>
    <row r="20" spans="11:11" x14ac:dyDescent="0.2">
      <c r="K20" t="s">
        <v>492</v>
      </c>
    </row>
    <row r="21" spans="11:11" x14ac:dyDescent="0.2">
      <c r="K21" t="s">
        <v>493</v>
      </c>
    </row>
    <row r="22" spans="11:11" x14ac:dyDescent="0.2">
      <c r="K22" t="s">
        <v>494</v>
      </c>
    </row>
    <row r="23" spans="11:11" x14ac:dyDescent="0.2">
      <c r="K23" t="s">
        <v>495</v>
      </c>
    </row>
    <row r="24" spans="11:11" x14ac:dyDescent="0.2">
      <c r="K24" t="s">
        <v>496</v>
      </c>
    </row>
    <row r="25" spans="11:11" x14ac:dyDescent="0.2">
      <c r="K25" t="s">
        <v>497</v>
      </c>
    </row>
    <row r="26" spans="11:11" x14ac:dyDescent="0.2">
      <c r="K26" t="s">
        <v>498</v>
      </c>
    </row>
    <row r="27" spans="11:11" x14ac:dyDescent="0.2">
      <c r="K27" t="s">
        <v>499</v>
      </c>
    </row>
    <row r="28" spans="11:11" x14ac:dyDescent="0.2">
      <c r="K28" t="s">
        <v>500</v>
      </c>
    </row>
    <row r="29" spans="11:11" x14ac:dyDescent="0.2">
      <c r="K29" t="s">
        <v>501</v>
      </c>
    </row>
    <row r="30" spans="11:11" x14ac:dyDescent="0.2">
      <c r="K30" t="s">
        <v>502</v>
      </c>
    </row>
    <row r="31" spans="11:11" x14ac:dyDescent="0.2">
      <c r="K31" t="s">
        <v>503</v>
      </c>
    </row>
    <row r="32" spans="11:11" x14ac:dyDescent="0.2">
      <c r="K32" t="s">
        <v>504</v>
      </c>
    </row>
    <row r="33" spans="11:11" x14ac:dyDescent="0.2">
      <c r="K33" t="s">
        <v>505</v>
      </c>
    </row>
    <row r="34" spans="11:11" x14ac:dyDescent="0.2">
      <c r="K34" t="s">
        <v>506</v>
      </c>
    </row>
    <row r="35" spans="11:11" x14ac:dyDescent="0.2">
      <c r="K35" t="s">
        <v>479</v>
      </c>
    </row>
    <row r="36" spans="11:11" x14ac:dyDescent="0.2">
      <c r="K36" t="s">
        <v>507</v>
      </c>
    </row>
    <row r="37" spans="11:11" x14ac:dyDescent="0.2">
      <c r="K37" t="s">
        <v>508</v>
      </c>
    </row>
    <row r="38" spans="11:11" x14ac:dyDescent="0.2">
      <c r="K38" t="s">
        <v>509</v>
      </c>
    </row>
    <row r="39" spans="11:11" x14ac:dyDescent="0.2">
      <c r="K39" t="s">
        <v>510</v>
      </c>
    </row>
    <row r="40" spans="11:11" x14ac:dyDescent="0.2">
      <c r="K40" t="s">
        <v>511</v>
      </c>
    </row>
    <row r="41" spans="11:11" x14ac:dyDescent="0.2">
      <c r="K41" t="s">
        <v>512</v>
      </c>
    </row>
    <row r="42" spans="11:11" x14ac:dyDescent="0.2">
      <c r="K42" t="s">
        <v>513</v>
      </c>
    </row>
    <row r="43" spans="11:11" x14ac:dyDescent="0.2">
      <c r="K43" t="s">
        <v>514</v>
      </c>
    </row>
    <row r="44" spans="11:11" x14ac:dyDescent="0.2">
      <c r="K44" t="s">
        <v>515</v>
      </c>
    </row>
    <row r="45" spans="11:11" x14ac:dyDescent="0.2">
      <c r="K45" t="s">
        <v>516</v>
      </c>
    </row>
    <row r="46" spans="11:11" x14ac:dyDescent="0.2">
      <c r="K46" t="s">
        <v>517</v>
      </c>
    </row>
    <row r="47" spans="11:11" x14ac:dyDescent="0.2">
      <c r="K47" t="s">
        <v>518</v>
      </c>
    </row>
    <row r="48" spans="11:11" x14ac:dyDescent="0.2">
      <c r="K48" t="s">
        <v>519</v>
      </c>
    </row>
    <row r="49" spans="11:11" x14ac:dyDescent="0.2">
      <c r="K49" t="s">
        <v>520</v>
      </c>
    </row>
    <row r="50" spans="11:11" x14ac:dyDescent="0.2">
      <c r="K50" t="s">
        <v>521</v>
      </c>
    </row>
    <row r="51" spans="11:11" x14ac:dyDescent="0.2">
      <c r="K51" t="s">
        <v>522</v>
      </c>
    </row>
    <row r="52" spans="11:11" x14ac:dyDescent="0.2">
      <c r="K52" t="s">
        <v>523</v>
      </c>
    </row>
    <row r="53" spans="11:11" x14ac:dyDescent="0.2">
      <c r="K53" t="s">
        <v>524</v>
      </c>
    </row>
    <row r="54" spans="11:11" x14ac:dyDescent="0.2">
      <c r="K54" t="s">
        <v>525</v>
      </c>
    </row>
    <row r="55" spans="11:11" x14ac:dyDescent="0.2">
      <c r="K55" t="s">
        <v>526</v>
      </c>
    </row>
    <row r="56" spans="11:11" x14ac:dyDescent="0.2">
      <c r="K56" t="s">
        <v>527</v>
      </c>
    </row>
    <row r="57" spans="11:11" x14ac:dyDescent="0.2">
      <c r="K57" t="s">
        <v>528</v>
      </c>
    </row>
    <row r="58" spans="11:11" x14ac:dyDescent="0.2">
      <c r="K58" t="s">
        <v>529</v>
      </c>
    </row>
    <row r="59" spans="11:11" x14ac:dyDescent="0.2">
      <c r="K59" t="s">
        <v>530</v>
      </c>
    </row>
    <row r="60" spans="11:11" x14ac:dyDescent="0.2">
      <c r="K60" t="s">
        <v>531</v>
      </c>
    </row>
    <row r="61" spans="11:11" x14ac:dyDescent="0.2">
      <c r="K61" t="s">
        <v>532</v>
      </c>
    </row>
    <row r="62" spans="11:11" x14ac:dyDescent="0.2">
      <c r="K62" t="s">
        <v>533</v>
      </c>
    </row>
    <row r="63" spans="11:11" x14ac:dyDescent="0.2">
      <c r="K63" t="s">
        <v>534</v>
      </c>
    </row>
    <row r="64" spans="11:11" x14ac:dyDescent="0.2">
      <c r="K64" t="s">
        <v>535</v>
      </c>
    </row>
    <row r="65" spans="11:11" x14ac:dyDescent="0.2">
      <c r="K65" t="s">
        <v>536</v>
      </c>
    </row>
    <row r="66" spans="11:11" x14ac:dyDescent="0.2">
      <c r="K66" t="s">
        <v>537</v>
      </c>
    </row>
    <row r="67" spans="11:11" x14ac:dyDescent="0.2">
      <c r="K67" t="s">
        <v>538</v>
      </c>
    </row>
    <row r="68" spans="11:11" x14ac:dyDescent="0.2">
      <c r="K68" t="s">
        <v>539</v>
      </c>
    </row>
    <row r="69" spans="11:11" x14ac:dyDescent="0.2">
      <c r="K69" t="s">
        <v>540</v>
      </c>
    </row>
    <row r="70" spans="11:11" x14ac:dyDescent="0.2">
      <c r="K70" t="s">
        <v>541</v>
      </c>
    </row>
    <row r="71" spans="11:11" x14ac:dyDescent="0.2">
      <c r="K71" t="s">
        <v>542</v>
      </c>
    </row>
    <row r="72" spans="11:11" x14ac:dyDescent="0.2">
      <c r="K72" t="s">
        <v>543</v>
      </c>
    </row>
    <row r="73" spans="11:11" x14ac:dyDescent="0.2">
      <c r="K73" t="s">
        <v>544</v>
      </c>
    </row>
    <row r="74" spans="11:11" x14ac:dyDescent="0.2">
      <c r="K74" t="s">
        <v>545</v>
      </c>
    </row>
    <row r="75" spans="11:11" x14ac:dyDescent="0.2">
      <c r="K75" t="s">
        <v>546</v>
      </c>
    </row>
    <row r="76" spans="11:11" x14ac:dyDescent="0.2">
      <c r="K76" t="s">
        <v>547</v>
      </c>
    </row>
    <row r="77" spans="11:11" x14ac:dyDescent="0.2">
      <c r="K77" t="s">
        <v>548</v>
      </c>
    </row>
    <row r="78" spans="11:11" x14ac:dyDescent="0.2">
      <c r="K78" t="s">
        <v>549</v>
      </c>
    </row>
    <row r="79" spans="11:11" x14ac:dyDescent="0.2">
      <c r="K79" t="s">
        <v>550</v>
      </c>
    </row>
    <row r="80" spans="11:11" x14ac:dyDescent="0.2">
      <c r="K80" t="s">
        <v>551</v>
      </c>
    </row>
    <row r="81" spans="11:11" x14ac:dyDescent="0.2">
      <c r="K81" t="s">
        <v>552</v>
      </c>
    </row>
    <row r="82" spans="11:11" x14ac:dyDescent="0.2">
      <c r="K82" t="s">
        <v>553</v>
      </c>
    </row>
    <row r="83" spans="11:11" x14ac:dyDescent="0.2">
      <c r="K83" t="s">
        <v>554</v>
      </c>
    </row>
    <row r="84" spans="11:11" x14ac:dyDescent="0.2">
      <c r="K84" t="s">
        <v>555</v>
      </c>
    </row>
    <row r="85" spans="11:11" x14ac:dyDescent="0.2">
      <c r="K85" t="s">
        <v>556</v>
      </c>
    </row>
    <row r="86" spans="11:11" x14ac:dyDescent="0.2">
      <c r="K86" t="s">
        <v>557</v>
      </c>
    </row>
    <row r="87" spans="11:11" x14ac:dyDescent="0.2">
      <c r="K87" t="s">
        <v>558</v>
      </c>
    </row>
    <row r="88" spans="11:11" x14ac:dyDescent="0.2">
      <c r="K88" t="s">
        <v>559</v>
      </c>
    </row>
    <row r="89" spans="11:11" x14ac:dyDescent="0.2">
      <c r="K89" t="s">
        <v>560</v>
      </c>
    </row>
    <row r="90" spans="11:11" x14ac:dyDescent="0.2">
      <c r="K90" t="s">
        <v>561</v>
      </c>
    </row>
    <row r="91" spans="11:11" x14ac:dyDescent="0.2">
      <c r="K91" t="s">
        <v>562</v>
      </c>
    </row>
    <row r="92" spans="11:11" x14ac:dyDescent="0.2">
      <c r="K92" t="s">
        <v>563</v>
      </c>
    </row>
    <row r="93" spans="11:11" x14ac:dyDescent="0.2">
      <c r="K93" t="s">
        <v>564</v>
      </c>
    </row>
    <row r="94" spans="11:11" x14ac:dyDescent="0.2">
      <c r="K94" t="s">
        <v>565</v>
      </c>
    </row>
    <row r="95" spans="11:11" x14ac:dyDescent="0.2">
      <c r="K95" t="s">
        <v>566</v>
      </c>
    </row>
    <row r="96" spans="11:11" x14ac:dyDescent="0.2">
      <c r="K96" t="s">
        <v>567</v>
      </c>
    </row>
    <row r="97" spans="11:11" x14ac:dyDescent="0.2">
      <c r="K97" t="s">
        <v>568</v>
      </c>
    </row>
    <row r="98" spans="11:11" x14ac:dyDescent="0.2">
      <c r="K98" t="s">
        <v>569</v>
      </c>
    </row>
    <row r="99" spans="11:11" x14ac:dyDescent="0.2">
      <c r="K99" t="s">
        <v>1214</v>
      </c>
    </row>
    <row r="100" spans="11:11" x14ac:dyDescent="0.2">
      <c r="K100" t="s">
        <v>1215</v>
      </c>
    </row>
    <row r="101" spans="11:11" x14ac:dyDescent="0.2">
      <c r="K101" t="s">
        <v>1216</v>
      </c>
    </row>
    <row r="102" spans="11:11" x14ac:dyDescent="0.2">
      <c r="K102" t="s">
        <v>1217</v>
      </c>
    </row>
    <row r="103" spans="11:11" x14ac:dyDescent="0.2">
      <c r="K103" t="s">
        <v>1218</v>
      </c>
    </row>
    <row r="104" spans="11:11" x14ac:dyDescent="0.2">
      <c r="K104" t="s">
        <v>1219</v>
      </c>
    </row>
    <row r="105" spans="11:11" x14ac:dyDescent="0.2">
      <c r="K105" t="s">
        <v>1220</v>
      </c>
    </row>
    <row r="106" spans="11:11" x14ac:dyDescent="0.2">
      <c r="K106" t="s">
        <v>1221</v>
      </c>
    </row>
    <row r="107" spans="11:11" x14ac:dyDescent="0.2">
      <c r="K107" t="s">
        <v>1222</v>
      </c>
    </row>
    <row r="108" spans="11:11" x14ac:dyDescent="0.2">
      <c r="K108" t="s">
        <v>1223</v>
      </c>
    </row>
    <row r="109" spans="11:11" x14ac:dyDescent="0.2">
      <c r="K109" t="s">
        <v>1224</v>
      </c>
    </row>
    <row r="110" spans="11:11" x14ac:dyDescent="0.2">
      <c r="K110" t="s">
        <v>1225</v>
      </c>
    </row>
    <row r="111" spans="11:11" x14ac:dyDescent="0.2">
      <c r="K111" t="s">
        <v>1226</v>
      </c>
    </row>
    <row r="112" spans="11:11" x14ac:dyDescent="0.2">
      <c r="K112" t="e">
        <v>#N/A</v>
      </c>
    </row>
    <row r="113" spans="11:11" x14ac:dyDescent="0.2">
      <c r="K113" t="s">
        <v>1227</v>
      </c>
    </row>
    <row r="114" spans="11:11" x14ac:dyDescent="0.2">
      <c r="K114" t="s">
        <v>1228</v>
      </c>
    </row>
    <row r="115" spans="11:11" x14ac:dyDescent="0.2">
      <c r="K115" t="s">
        <v>474</v>
      </c>
    </row>
    <row r="116" spans="11:11" x14ac:dyDescent="0.2">
      <c r="K116" t="s">
        <v>1229</v>
      </c>
    </row>
    <row r="117" spans="11:11" x14ac:dyDescent="0.2">
      <c r="K117" t="s">
        <v>1230</v>
      </c>
    </row>
    <row r="118" spans="11:11" x14ac:dyDescent="0.2">
      <c r="K118" t="s">
        <v>1231</v>
      </c>
    </row>
    <row r="119" spans="11:11" x14ac:dyDescent="0.2">
      <c r="K119" t="e">
        <v>#N/A</v>
      </c>
    </row>
    <row r="120" spans="11:11" x14ac:dyDescent="0.2">
      <c r="K120" t="s">
        <v>1232</v>
      </c>
    </row>
    <row r="121" spans="11:11" x14ac:dyDescent="0.2">
      <c r="K121" t="s">
        <v>1233</v>
      </c>
    </row>
    <row r="122" spans="11:11" x14ac:dyDescent="0.2">
      <c r="K122" t="s">
        <v>1234</v>
      </c>
    </row>
    <row r="123" spans="11:11" x14ac:dyDescent="0.2">
      <c r="K123" t="s">
        <v>1235</v>
      </c>
    </row>
    <row r="124" spans="11:11" x14ac:dyDescent="0.2">
      <c r="K124" t="s">
        <v>1236</v>
      </c>
    </row>
    <row r="125" spans="11:11" x14ac:dyDescent="0.2">
      <c r="K125" t="s">
        <v>1237</v>
      </c>
    </row>
    <row r="126" spans="11:11" x14ac:dyDescent="0.2">
      <c r="K126" t="s">
        <v>1238</v>
      </c>
    </row>
    <row r="127" spans="11:11" x14ac:dyDescent="0.2">
      <c r="K127" t="s">
        <v>1239</v>
      </c>
    </row>
    <row r="128" spans="11:11" x14ac:dyDescent="0.2">
      <c r="K128" t="s">
        <v>1240</v>
      </c>
    </row>
    <row r="129" spans="11:11" x14ac:dyDescent="0.2">
      <c r="K129" t="s">
        <v>1241</v>
      </c>
    </row>
    <row r="130" spans="11:11" x14ac:dyDescent="0.2">
      <c r="K130" t="s">
        <v>1242</v>
      </c>
    </row>
    <row r="131" spans="11:11" x14ac:dyDescent="0.2">
      <c r="K131" t="s">
        <v>1243</v>
      </c>
    </row>
    <row r="132" spans="11:11" x14ac:dyDescent="0.2">
      <c r="K132" t="s">
        <v>1244</v>
      </c>
    </row>
    <row r="133" spans="11:11" x14ac:dyDescent="0.2">
      <c r="K133" t="s">
        <v>1245</v>
      </c>
    </row>
    <row r="134" spans="11:11" x14ac:dyDescent="0.2">
      <c r="K134" t="s">
        <v>1246</v>
      </c>
    </row>
    <row r="135" spans="11:11" x14ac:dyDescent="0.2">
      <c r="K135" t="s">
        <v>1247</v>
      </c>
    </row>
    <row r="136" spans="11:11" x14ac:dyDescent="0.2">
      <c r="K136" t="s">
        <v>1248</v>
      </c>
    </row>
    <row r="137" spans="11:11" x14ac:dyDescent="0.2">
      <c r="K137" t="s">
        <v>1249</v>
      </c>
    </row>
    <row r="138" spans="11:11" x14ac:dyDescent="0.2">
      <c r="K138" t="s">
        <v>1250</v>
      </c>
    </row>
    <row r="139" spans="11:11" x14ac:dyDescent="0.2">
      <c r="K139" t="s">
        <v>1251</v>
      </c>
    </row>
    <row r="140" spans="11:11" x14ac:dyDescent="0.2">
      <c r="K140" t="s">
        <v>1252</v>
      </c>
    </row>
    <row r="141" spans="11:11" x14ac:dyDescent="0.2">
      <c r="K141" t="s">
        <v>1253</v>
      </c>
    </row>
    <row r="142" spans="11:11" x14ac:dyDescent="0.2">
      <c r="K142" t="s">
        <v>1254</v>
      </c>
    </row>
    <row r="143" spans="11:11" x14ac:dyDescent="0.2">
      <c r="K143" t="s">
        <v>1255</v>
      </c>
    </row>
    <row r="144" spans="11:11" x14ac:dyDescent="0.2">
      <c r="K144" t="s">
        <v>1256</v>
      </c>
    </row>
    <row r="145" spans="11:11" x14ac:dyDescent="0.2">
      <c r="K145" t="s">
        <v>1257</v>
      </c>
    </row>
    <row r="146" spans="11:11" x14ac:dyDescent="0.2">
      <c r="K146" t="s">
        <v>1258</v>
      </c>
    </row>
    <row r="147" spans="11:11" x14ac:dyDescent="0.2">
      <c r="K147" t="s">
        <v>1259</v>
      </c>
    </row>
    <row r="148" spans="11:11" x14ac:dyDescent="0.2">
      <c r="K148" t="s">
        <v>1260</v>
      </c>
    </row>
    <row r="149" spans="11:11" x14ac:dyDescent="0.2">
      <c r="K149" t="e">
        <v>#N/A</v>
      </c>
    </row>
    <row r="150" spans="11:11" x14ac:dyDescent="0.2">
      <c r="K150" t="s">
        <v>1261</v>
      </c>
    </row>
    <row r="151" spans="11:11" x14ac:dyDescent="0.2">
      <c r="K151" t="s">
        <v>1262</v>
      </c>
    </row>
    <row r="152" spans="11:11" x14ac:dyDescent="0.2">
      <c r="K152" t="e">
        <v>#N/A</v>
      </c>
    </row>
    <row r="153" spans="11:11" x14ac:dyDescent="0.2">
      <c r="K153" t="s">
        <v>1263</v>
      </c>
    </row>
    <row r="154" spans="11:11" x14ac:dyDescent="0.2">
      <c r="K154" t="s">
        <v>1264</v>
      </c>
    </row>
    <row r="155" spans="11:11" x14ac:dyDescent="0.2">
      <c r="K155" t="s">
        <v>1265</v>
      </c>
    </row>
    <row r="156" spans="11:11" x14ac:dyDescent="0.2">
      <c r="K156" t="s">
        <v>1266</v>
      </c>
    </row>
    <row r="157" spans="11:11" x14ac:dyDescent="0.2">
      <c r="K157" t="s">
        <v>1267</v>
      </c>
    </row>
    <row r="158" spans="11:11" x14ac:dyDescent="0.2">
      <c r="K158" t="s">
        <v>1268</v>
      </c>
    </row>
    <row r="159" spans="11:11" x14ac:dyDescent="0.2">
      <c r="K159" t="s">
        <v>1269</v>
      </c>
    </row>
    <row r="160" spans="11:11" x14ac:dyDescent="0.2">
      <c r="K160" t="s">
        <v>1270</v>
      </c>
    </row>
    <row r="161" spans="11:11" x14ac:dyDescent="0.2">
      <c r="K161" t="s">
        <v>1271</v>
      </c>
    </row>
    <row r="162" spans="11:11" x14ac:dyDescent="0.2">
      <c r="K162" t="s">
        <v>1272</v>
      </c>
    </row>
    <row r="163" spans="11:11" x14ac:dyDescent="0.2">
      <c r="K163" t="s">
        <v>1273</v>
      </c>
    </row>
    <row r="164" spans="11:11" x14ac:dyDescent="0.2">
      <c r="K164" t="e">
        <v>#N/A</v>
      </c>
    </row>
    <row r="165" spans="11:11" x14ac:dyDescent="0.2">
      <c r="K165" t="e">
        <v>#N/A</v>
      </c>
    </row>
    <row r="166" spans="11:11" x14ac:dyDescent="0.2">
      <c r="K166" t="s">
        <v>1274</v>
      </c>
    </row>
    <row r="167" spans="11:11" x14ac:dyDescent="0.2">
      <c r="K167" t="s">
        <v>1275</v>
      </c>
    </row>
    <row r="168" spans="11:11" x14ac:dyDescent="0.2">
      <c r="K168" t="s">
        <v>1276</v>
      </c>
    </row>
    <row r="169" spans="11:11" x14ac:dyDescent="0.2">
      <c r="K169" t="s">
        <v>1277</v>
      </c>
    </row>
    <row r="170" spans="11:11" x14ac:dyDescent="0.2">
      <c r="K170" t="s">
        <v>1278</v>
      </c>
    </row>
    <row r="171" spans="11:11" x14ac:dyDescent="0.2">
      <c r="K171" t="s">
        <v>1279</v>
      </c>
    </row>
    <row r="172" spans="11:11" x14ac:dyDescent="0.2">
      <c r="K172" t="s">
        <v>1280</v>
      </c>
    </row>
    <row r="173" spans="11:11" x14ac:dyDescent="0.2">
      <c r="K173" t="s">
        <v>1281</v>
      </c>
    </row>
    <row r="174" spans="11:11" x14ac:dyDescent="0.2">
      <c r="K174" t="s">
        <v>1282</v>
      </c>
    </row>
    <row r="175" spans="11:11" x14ac:dyDescent="0.2">
      <c r="K175" t="s">
        <v>1283</v>
      </c>
    </row>
    <row r="176" spans="11:11" x14ac:dyDescent="0.2">
      <c r="K176" t="s">
        <v>1284</v>
      </c>
    </row>
    <row r="177" spans="11:11" x14ac:dyDescent="0.2">
      <c r="K177" t="s">
        <v>1285</v>
      </c>
    </row>
    <row r="178" spans="11:11" x14ac:dyDescent="0.2">
      <c r="K178" t="s">
        <v>1286</v>
      </c>
    </row>
    <row r="179" spans="11:11" x14ac:dyDescent="0.2">
      <c r="K179" t="s">
        <v>1287</v>
      </c>
    </row>
    <row r="180" spans="11:11" x14ac:dyDescent="0.2">
      <c r="K180" t="s">
        <v>1288</v>
      </c>
    </row>
    <row r="181" spans="11:11" x14ac:dyDescent="0.2">
      <c r="K181" t="s">
        <v>1289</v>
      </c>
    </row>
    <row r="182" spans="11:11" x14ac:dyDescent="0.2">
      <c r="K182" t="s">
        <v>1290</v>
      </c>
    </row>
    <row r="183" spans="11:11" x14ac:dyDescent="0.2">
      <c r="K183" t="s">
        <v>1291</v>
      </c>
    </row>
    <row r="184" spans="11:11" x14ac:dyDescent="0.2">
      <c r="K184" t="s">
        <v>1292</v>
      </c>
    </row>
    <row r="185" spans="11:11" x14ac:dyDescent="0.2">
      <c r="K185" t="e">
        <v>#N/A</v>
      </c>
    </row>
    <row r="186" spans="11:11" x14ac:dyDescent="0.2">
      <c r="K186" t="s">
        <v>1293</v>
      </c>
    </row>
    <row r="187" spans="11:11" x14ac:dyDescent="0.2">
      <c r="K187" t="e">
        <v>#N/A</v>
      </c>
    </row>
    <row r="188" spans="11:11" x14ac:dyDescent="0.2">
      <c r="K188" t="s">
        <v>1294</v>
      </c>
    </row>
    <row r="189" spans="11:11" x14ac:dyDescent="0.2">
      <c r="K189" t="e">
        <v>#N/A</v>
      </c>
    </row>
    <row r="190" spans="11:11" x14ac:dyDescent="0.2">
      <c r="K190" t="s">
        <v>1295</v>
      </c>
    </row>
    <row r="191" spans="11:11" x14ac:dyDescent="0.2">
      <c r="K191" t="s">
        <v>1296</v>
      </c>
    </row>
    <row r="192" spans="11:11" x14ac:dyDescent="0.2">
      <c r="K192" t="s">
        <v>1297</v>
      </c>
    </row>
    <row r="193" spans="11:11" x14ac:dyDescent="0.2">
      <c r="K193" t="s">
        <v>1298</v>
      </c>
    </row>
    <row r="194" spans="11:11" x14ac:dyDescent="0.2">
      <c r="K194" t="s">
        <v>1299</v>
      </c>
    </row>
    <row r="195" spans="11:11" x14ac:dyDescent="0.2">
      <c r="K195" t="s">
        <v>1300</v>
      </c>
    </row>
    <row r="196" spans="11:11" x14ac:dyDescent="0.2">
      <c r="K196" t="s">
        <v>1301</v>
      </c>
    </row>
    <row r="197" spans="11:11" x14ac:dyDescent="0.2">
      <c r="K197" t="s">
        <v>1302</v>
      </c>
    </row>
    <row r="198" spans="11:11" x14ac:dyDescent="0.2">
      <c r="K198" t="s">
        <v>1303</v>
      </c>
    </row>
    <row r="199" spans="11:11" x14ac:dyDescent="0.2">
      <c r="K199" t="s">
        <v>1304</v>
      </c>
    </row>
    <row r="200" spans="11:11" x14ac:dyDescent="0.2">
      <c r="K200" t="s">
        <v>1305</v>
      </c>
    </row>
    <row r="201" spans="11:11" x14ac:dyDescent="0.2">
      <c r="K201" t="s">
        <v>1306</v>
      </c>
    </row>
    <row r="202" spans="11:11" x14ac:dyDescent="0.2">
      <c r="K202" t="s">
        <v>1307</v>
      </c>
    </row>
    <row r="203" spans="11:11" x14ac:dyDescent="0.2">
      <c r="K203" t="s">
        <v>1308</v>
      </c>
    </row>
    <row r="204" spans="11:11" x14ac:dyDescent="0.2">
      <c r="K204" t="s">
        <v>1309</v>
      </c>
    </row>
    <row r="205" spans="11:11" x14ac:dyDescent="0.2">
      <c r="K205" t="s">
        <v>1310</v>
      </c>
    </row>
    <row r="206" spans="11:11" x14ac:dyDescent="0.2">
      <c r="K206" t="s">
        <v>1311</v>
      </c>
    </row>
    <row r="207" spans="11:11" x14ac:dyDescent="0.2">
      <c r="K207" t="s">
        <v>1312</v>
      </c>
    </row>
    <row r="208" spans="11:11" x14ac:dyDescent="0.2">
      <c r="K208" t="s">
        <v>1313</v>
      </c>
    </row>
    <row r="209" spans="11:11" x14ac:dyDescent="0.2">
      <c r="K209" t="s">
        <v>1314</v>
      </c>
    </row>
    <row r="210" spans="11:11" x14ac:dyDescent="0.2">
      <c r="K210" t="s">
        <v>1315</v>
      </c>
    </row>
    <row r="211" spans="11:11" x14ac:dyDescent="0.2">
      <c r="K211" t="s">
        <v>1316</v>
      </c>
    </row>
    <row r="212" spans="11:11" x14ac:dyDescent="0.2">
      <c r="K212" t="s">
        <v>1317</v>
      </c>
    </row>
    <row r="213" spans="11:11" x14ac:dyDescent="0.2">
      <c r="K213" t="s">
        <v>1318</v>
      </c>
    </row>
    <row r="214" spans="11:11" x14ac:dyDescent="0.2">
      <c r="K214" t="s">
        <v>1319</v>
      </c>
    </row>
    <row r="215" spans="11:11" x14ac:dyDescent="0.2">
      <c r="K215" t="s">
        <v>1320</v>
      </c>
    </row>
    <row r="216" spans="11:11" x14ac:dyDescent="0.2">
      <c r="K216" t="s">
        <v>1321</v>
      </c>
    </row>
    <row r="217" spans="11:11" x14ac:dyDescent="0.2">
      <c r="K217" t="e">
        <v>#N/A</v>
      </c>
    </row>
    <row r="218" spans="11:11" x14ac:dyDescent="0.2">
      <c r="K218" t="s">
        <v>1322</v>
      </c>
    </row>
    <row r="219" spans="11:11" x14ac:dyDescent="0.2">
      <c r="K219" t="s">
        <v>1323</v>
      </c>
    </row>
    <row r="220" spans="11:11" x14ac:dyDescent="0.2">
      <c r="K220" t="s">
        <v>1324</v>
      </c>
    </row>
    <row r="221" spans="11:11" x14ac:dyDescent="0.2">
      <c r="K221" t="s">
        <v>1325</v>
      </c>
    </row>
    <row r="222" spans="11:11" x14ac:dyDescent="0.2">
      <c r="K222" t="s">
        <v>1326</v>
      </c>
    </row>
    <row r="223" spans="11:11" x14ac:dyDescent="0.2">
      <c r="K223" t="s">
        <v>1327</v>
      </c>
    </row>
    <row r="224" spans="11:11" x14ac:dyDescent="0.2">
      <c r="K224" t="e">
        <v>#N/A</v>
      </c>
    </row>
    <row r="225" spans="11:11" x14ac:dyDescent="0.2">
      <c r="K225" t="s">
        <v>1328</v>
      </c>
    </row>
    <row r="226" spans="11:11" x14ac:dyDescent="0.2">
      <c r="K226" t="s">
        <v>1329</v>
      </c>
    </row>
    <row r="227" spans="11:11" x14ac:dyDescent="0.2">
      <c r="K227" t="e">
        <v>#N/A</v>
      </c>
    </row>
    <row r="228" spans="11:11" x14ac:dyDescent="0.2">
      <c r="K228" t="s">
        <v>1330</v>
      </c>
    </row>
    <row r="229" spans="11:11" x14ac:dyDescent="0.2">
      <c r="K229" t="s">
        <v>1331</v>
      </c>
    </row>
    <row r="230" spans="11:11" x14ac:dyDescent="0.2">
      <c r="K230" t="s">
        <v>1332</v>
      </c>
    </row>
    <row r="231" spans="11:11" x14ac:dyDescent="0.2">
      <c r="K231" t="s">
        <v>1333</v>
      </c>
    </row>
    <row r="232" spans="11:11" x14ac:dyDescent="0.2">
      <c r="K232" t="s">
        <v>1334</v>
      </c>
    </row>
    <row r="233" spans="11:11" x14ac:dyDescent="0.2">
      <c r="K233" t="s">
        <v>1335</v>
      </c>
    </row>
    <row r="234" spans="11:11" x14ac:dyDescent="0.2">
      <c r="K234" t="s">
        <v>1336</v>
      </c>
    </row>
    <row r="235" spans="11:11" x14ac:dyDescent="0.2">
      <c r="K235" t="s">
        <v>1337</v>
      </c>
    </row>
    <row r="236" spans="11:11" x14ac:dyDescent="0.2">
      <c r="K236" t="e">
        <v>#N/A</v>
      </c>
    </row>
    <row r="237" spans="11:11" x14ac:dyDescent="0.2">
      <c r="K237" t="s">
        <v>1338</v>
      </c>
    </row>
    <row r="238" spans="11:11" x14ac:dyDescent="0.2">
      <c r="K238" t="s">
        <v>1339</v>
      </c>
    </row>
    <row r="239" spans="11:11" x14ac:dyDescent="0.2">
      <c r="K239" t="s">
        <v>1340</v>
      </c>
    </row>
    <row r="240" spans="11:11" x14ac:dyDescent="0.2">
      <c r="K240" t="s">
        <v>1341</v>
      </c>
    </row>
    <row r="241" spans="11:11" x14ac:dyDescent="0.2">
      <c r="K241" t="s">
        <v>1342</v>
      </c>
    </row>
    <row r="242" spans="11:11" x14ac:dyDescent="0.2">
      <c r="K242" t="s">
        <v>1343</v>
      </c>
    </row>
    <row r="243" spans="11:11" x14ac:dyDescent="0.2">
      <c r="K243" t="s">
        <v>1344</v>
      </c>
    </row>
    <row r="244" spans="11:11" x14ac:dyDescent="0.2">
      <c r="K244" t="s">
        <v>1345</v>
      </c>
    </row>
    <row r="245" spans="11:11" x14ac:dyDescent="0.2">
      <c r="K245" t="e">
        <v>#N/A</v>
      </c>
    </row>
    <row r="246" spans="11:11" x14ac:dyDescent="0.2">
      <c r="K246" t="s">
        <v>1346</v>
      </c>
    </row>
    <row r="247" spans="11:11" x14ac:dyDescent="0.2">
      <c r="K247" t="e">
        <v>#N/A</v>
      </c>
    </row>
    <row r="248" spans="11:11" x14ac:dyDescent="0.2">
      <c r="K248" t="s">
        <v>1347</v>
      </c>
    </row>
    <row r="249" spans="11:11" x14ac:dyDescent="0.2">
      <c r="K249" t="s">
        <v>1348</v>
      </c>
    </row>
    <row r="250" spans="11:11" x14ac:dyDescent="0.2">
      <c r="K250" t="s">
        <v>1349</v>
      </c>
    </row>
    <row r="251" spans="11:11" x14ac:dyDescent="0.2">
      <c r="K251" t="s">
        <v>1350</v>
      </c>
    </row>
    <row r="252" spans="11:11" x14ac:dyDescent="0.2">
      <c r="K252" t="s">
        <v>1351</v>
      </c>
    </row>
    <row r="253" spans="11:11" x14ac:dyDescent="0.2">
      <c r="K253" t="s">
        <v>1352</v>
      </c>
    </row>
    <row r="254" spans="11:11" x14ac:dyDescent="0.2">
      <c r="K254" t="s">
        <v>1353</v>
      </c>
    </row>
    <row r="255" spans="11:11" x14ac:dyDescent="0.2">
      <c r="K255" t="s">
        <v>1354</v>
      </c>
    </row>
    <row r="256" spans="11:11" x14ac:dyDescent="0.2">
      <c r="K256" t="s">
        <v>1355</v>
      </c>
    </row>
    <row r="257" spans="11:11" x14ac:dyDescent="0.2">
      <c r="K257" t="s">
        <v>1356</v>
      </c>
    </row>
    <row r="258" spans="11:11" x14ac:dyDescent="0.2">
      <c r="K258" t="s">
        <v>1357</v>
      </c>
    </row>
    <row r="259" spans="11:11" x14ac:dyDescent="0.2">
      <c r="K259" t="e">
        <v>#N/A</v>
      </c>
    </row>
    <row r="260" spans="11:11" x14ac:dyDescent="0.2">
      <c r="K260" t="s">
        <v>1358</v>
      </c>
    </row>
    <row r="261" spans="11:11" x14ac:dyDescent="0.2">
      <c r="K261" t="s">
        <v>1359</v>
      </c>
    </row>
    <row r="262" spans="11:11" x14ac:dyDescent="0.2">
      <c r="K262" t="e">
        <v>#N/A</v>
      </c>
    </row>
    <row r="263" spans="11:11" x14ac:dyDescent="0.2">
      <c r="K263" t="s">
        <v>1360</v>
      </c>
    </row>
    <row r="264" spans="11:11" x14ac:dyDescent="0.2">
      <c r="K264" t="s">
        <v>1361</v>
      </c>
    </row>
    <row r="265" spans="11:11" x14ac:dyDescent="0.2">
      <c r="K265" t="s">
        <v>1362</v>
      </c>
    </row>
    <row r="266" spans="11:11" x14ac:dyDescent="0.2">
      <c r="K266" t="s">
        <v>1363</v>
      </c>
    </row>
    <row r="267" spans="11:11" x14ac:dyDescent="0.2">
      <c r="K267" t="s">
        <v>1364</v>
      </c>
    </row>
    <row r="268" spans="11:11" x14ac:dyDescent="0.2">
      <c r="K268" t="s">
        <v>1365</v>
      </c>
    </row>
    <row r="269" spans="11:11" x14ac:dyDescent="0.2">
      <c r="K269" t="s">
        <v>1366</v>
      </c>
    </row>
    <row r="270" spans="11:11" x14ac:dyDescent="0.2">
      <c r="K270" t="s">
        <v>1367</v>
      </c>
    </row>
    <row r="271" spans="11:11" x14ac:dyDescent="0.2">
      <c r="K271" t="s">
        <v>1368</v>
      </c>
    </row>
    <row r="272" spans="11:11" x14ac:dyDescent="0.2">
      <c r="K272" t="s">
        <v>1369</v>
      </c>
    </row>
    <row r="273" spans="11:11" x14ac:dyDescent="0.2">
      <c r="K273" t="s">
        <v>1370</v>
      </c>
    </row>
    <row r="274" spans="11:11" x14ac:dyDescent="0.2">
      <c r="K274" t="s">
        <v>1371</v>
      </c>
    </row>
    <row r="275" spans="11:11" x14ac:dyDescent="0.2">
      <c r="K275" t="s">
        <v>1372</v>
      </c>
    </row>
    <row r="276" spans="11:11" x14ac:dyDescent="0.2">
      <c r="K276" t="s">
        <v>1373</v>
      </c>
    </row>
    <row r="277" spans="11:11" x14ac:dyDescent="0.2">
      <c r="K277" t="s">
        <v>1374</v>
      </c>
    </row>
    <row r="278" spans="11:11" x14ac:dyDescent="0.2">
      <c r="K278" t="s">
        <v>1375</v>
      </c>
    </row>
    <row r="279" spans="11:11" x14ac:dyDescent="0.2">
      <c r="K279" t="s">
        <v>1376</v>
      </c>
    </row>
    <row r="280" spans="11:11" x14ac:dyDescent="0.2">
      <c r="K280" t="s">
        <v>1377</v>
      </c>
    </row>
    <row r="281" spans="11:11" x14ac:dyDescent="0.2">
      <c r="K281" t="s">
        <v>1378</v>
      </c>
    </row>
    <row r="282" spans="11:11" x14ac:dyDescent="0.2">
      <c r="K282" t="e">
        <v>#N/A</v>
      </c>
    </row>
    <row r="283" spans="11:11" x14ac:dyDescent="0.2">
      <c r="K283" t="s">
        <v>1379</v>
      </c>
    </row>
    <row r="284" spans="11:11" x14ac:dyDescent="0.2">
      <c r="K284" t="s">
        <v>1380</v>
      </c>
    </row>
    <row r="285" spans="11:11" x14ac:dyDescent="0.2">
      <c r="K285" t="s">
        <v>1381</v>
      </c>
    </row>
    <row r="286" spans="11:11" x14ac:dyDescent="0.2">
      <c r="K286" t="s">
        <v>1382</v>
      </c>
    </row>
    <row r="287" spans="11:11" x14ac:dyDescent="0.2">
      <c r="K287" t="s">
        <v>1383</v>
      </c>
    </row>
    <row r="288" spans="11:11" x14ac:dyDescent="0.2">
      <c r="K288" t="s">
        <v>1384</v>
      </c>
    </row>
    <row r="289" spans="11:11" x14ac:dyDescent="0.2">
      <c r="K289" t="e">
        <v>#N/A</v>
      </c>
    </row>
    <row r="290" spans="11:11" x14ac:dyDescent="0.2">
      <c r="K290" t="s">
        <v>1385</v>
      </c>
    </row>
    <row r="291" spans="11:11" x14ac:dyDescent="0.2">
      <c r="K291" t="s">
        <v>1386</v>
      </c>
    </row>
    <row r="292" spans="11:11" x14ac:dyDescent="0.2">
      <c r="K292" t="s">
        <v>1387</v>
      </c>
    </row>
    <row r="293" spans="11:11" x14ac:dyDescent="0.2">
      <c r="K293" t="s">
        <v>1388</v>
      </c>
    </row>
    <row r="294" spans="11:11" x14ac:dyDescent="0.2">
      <c r="K294" t="s">
        <v>1389</v>
      </c>
    </row>
    <row r="295" spans="11:11" x14ac:dyDescent="0.2">
      <c r="K295" t="s">
        <v>1390</v>
      </c>
    </row>
    <row r="296" spans="11:11" x14ac:dyDescent="0.2">
      <c r="K296" t="e">
        <v>#N/A</v>
      </c>
    </row>
    <row r="297" spans="11:11" x14ac:dyDescent="0.2">
      <c r="K297" t="s">
        <v>1391</v>
      </c>
    </row>
    <row r="298" spans="11:11" x14ac:dyDescent="0.2">
      <c r="K298" t="s">
        <v>1392</v>
      </c>
    </row>
    <row r="299" spans="11:11" x14ac:dyDescent="0.2">
      <c r="K299" t="s">
        <v>1393</v>
      </c>
    </row>
    <row r="300" spans="11:11" x14ac:dyDescent="0.2">
      <c r="K300" t="s">
        <v>1394</v>
      </c>
    </row>
    <row r="301" spans="11:11" x14ac:dyDescent="0.2">
      <c r="K301" t="s">
        <v>1395</v>
      </c>
    </row>
    <row r="302" spans="11:11" x14ac:dyDescent="0.2">
      <c r="K302" t="s">
        <v>1396</v>
      </c>
    </row>
    <row r="303" spans="11:11" x14ac:dyDescent="0.2">
      <c r="K303" t="s">
        <v>1397</v>
      </c>
    </row>
    <row r="304" spans="11:11" x14ac:dyDescent="0.2">
      <c r="K304" t="e">
        <v>#N/A</v>
      </c>
    </row>
    <row r="305" spans="11:11" x14ac:dyDescent="0.2">
      <c r="K305" t="s">
        <v>1398</v>
      </c>
    </row>
    <row r="306" spans="11:11" x14ac:dyDescent="0.2">
      <c r="K306" t="s">
        <v>1399</v>
      </c>
    </row>
    <row r="307" spans="11:11" x14ac:dyDescent="0.2">
      <c r="K307" t="s">
        <v>1400</v>
      </c>
    </row>
    <row r="308" spans="11:11" x14ac:dyDescent="0.2">
      <c r="K308" t="s">
        <v>1401</v>
      </c>
    </row>
    <row r="309" spans="11:11" x14ac:dyDescent="0.2">
      <c r="K309" t="s">
        <v>1402</v>
      </c>
    </row>
    <row r="310" spans="11:11" x14ac:dyDescent="0.2">
      <c r="K310" t="s">
        <v>1403</v>
      </c>
    </row>
    <row r="311" spans="11:11" x14ac:dyDescent="0.2">
      <c r="K311" t="s">
        <v>1404</v>
      </c>
    </row>
    <row r="312" spans="11:11" x14ac:dyDescent="0.2">
      <c r="K312" t="s">
        <v>1405</v>
      </c>
    </row>
    <row r="313" spans="11:11" x14ac:dyDescent="0.2">
      <c r="K313" t="s">
        <v>1406</v>
      </c>
    </row>
    <row r="314" spans="11:11" x14ac:dyDescent="0.2">
      <c r="K314" t="e">
        <v>#N/A</v>
      </c>
    </row>
    <row r="315" spans="11:11" x14ac:dyDescent="0.2">
      <c r="K315" t="s">
        <v>1407</v>
      </c>
    </row>
    <row r="316" spans="11:11" x14ac:dyDescent="0.2">
      <c r="K316" t="s">
        <v>1408</v>
      </c>
    </row>
    <row r="317" spans="11:11" x14ac:dyDescent="0.2">
      <c r="K317" t="s">
        <v>1409</v>
      </c>
    </row>
    <row r="318" spans="11:11" x14ac:dyDescent="0.2">
      <c r="K318" t="s">
        <v>1410</v>
      </c>
    </row>
    <row r="319" spans="11:11" x14ac:dyDescent="0.2">
      <c r="K319" t="s">
        <v>1411</v>
      </c>
    </row>
    <row r="320" spans="11:11" x14ac:dyDescent="0.2">
      <c r="K320" t="s">
        <v>1412</v>
      </c>
    </row>
    <row r="321" spans="11:11" x14ac:dyDescent="0.2">
      <c r="K321" t="s">
        <v>1413</v>
      </c>
    </row>
    <row r="322" spans="11:11" x14ac:dyDescent="0.2">
      <c r="K322" t="s">
        <v>1414</v>
      </c>
    </row>
    <row r="323" spans="11:11" x14ac:dyDescent="0.2">
      <c r="K323" t="s">
        <v>1415</v>
      </c>
    </row>
    <row r="324" spans="11:11" x14ac:dyDescent="0.2">
      <c r="K324" t="s">
        <v>1416</v>
      </c>
    </row>
    <row r="325" spans="11:11" x14ac:dyDescent="0.2">
      <c r="K325" t="s">
        <v>1417</v>
      </c>
    </row>
    <row r="326" spans="11:11" x14ac:dyDescent="0.2">
      <c r="K326" t="s">
        <v>1418</v>
      </c>
    </row>
    <row r="327" spans="11:11" x14ac:dyDescent="0.2">
      <c r="K327" t="s">
        <v>1419</v>
      </c>
    </row>
    <row r="328" spans="11:11" x14ac:dyDescent="0.2">
      <c r="K328" t="s">
        <v>514</v>
      </c>
    </row>
    <row r="329" spans="11:11" x14ac:dyDescent="0.2">
      <c r="K329" t="s">
        <v>1420</v>
      </c>
    </row>
    <row r="330" spans="11:11" x14ac:dyDescent="0.2">
      <c r="K330" t="s">
        <v>1421</v>
      </c>
    </row>
    <row r="331" spans="11:11" x14ac:dyDescent="0.2">
      <c r="K331" t="e">
        <v>#N/A</v>
      </c>
    </row>
    <row r="332" spans="11:11" x14ac:dyDescent="0.2">
      <c r="K332" t="s">
        <v>1422</v>
      </c>
    </row>
    <row r="333" spans="11:11" x14ac:dyDescent="0.2">
      <c r="K333" t="s">
        <v>1423</v>
      </c>
    </row>
    <row r="334" spans="11:11" x14ac:dyDescent="0.2">
      <c r="K334" t="s">
        <v>1424</v>
      </c>
    </row>
    <row r="335" spans="11:11" x14ac:dyDescent="0.2">
      <c r="K335" t="s">
        <v>1425</v>
      </c>
    </row>
    <row r="336" spans="11:11" x14ac:dyDescent="0.2">
      <c r="K336" t="s">
        <v>1426</v>
      </c>
    </row>
    <row r="337" spans="11:11" x14ac:dyDescent="0.2">
      <c r="K337" t="e">
        <v>#N/A</v>
      </c>
    </row>
    <row r="338" spans="11:11" x14ac:dyDescent="0.2">
      <c r="K338" t="s">
        <v>1427</v>
      </c>
    </row>
    <row r="339" spans="11:11" x14ac:dyDescent="0.2">
      <c r="K339" t="s">
        <v>1428</v>
      </c>
    </row>
    <row r="340" spans="11:11" x14ac:dyDescent="0.2">
      <c r="K340" t="s">
        <v>1429</v>
      </c>
    </row>
    <row r="341" spans="11:11" x14ac:dyDescent="0.2">
      <c r="K341" t="s">
        <v>1430</v>
      </c>
    </row>
    <row r="342" spans="11:11" x14ac:dyDescent="0.2">
      <c r="K342" t="s">
        <v>1431</v>
      </c>
    </row>
    <row r="343" spans="11:11" x14ac:dyDescent="0.2">
      <c r="K343" t="s">
        <v>1432</v>
      </c>
    </row>
    <row r="344" spans="11:11" x14ac:dyDescent="0.2">
      <c r="K344" t="s">
        <v>1433</v>
      </c>
    </row>
    <row r="345" spans="11:11" x14ac:dyDescent="0.2">
      <c r="K345" t="s">
        <v>1434</v>
      </c>
    </row>
    <row r="346" spans="11:11" x14ac:dyDescent="0.2">
      <c r="K346" t="s">
        <v>1435</v>
      </c>
    </row>
    <row r="347" spans="11:11" x14ac:dyDescent="0.2">
      <c r="K347" t="s">
        <v>1436</v>
      </c>
    </row>
    <row r="348" spans="11:11" x14ac:dyDescent="0.2">
      <c r="K348" t="s">
        <v>1437</v>
      </c>
    </row>
    <row r="349" spans="11:11" x14ac:dyDescent="0.2">
      <c r="K349" t="s">
        <v>1438</v>
      </c>
    </row>
    <row r="350" spans="11:11" x14ac:dyDescent="0.2">
      <c r="K350" t="s">
        <v>1439</v>
      </c>
    </row>
    <row r="351" spans="11:11" x14ac:dyDescent="0.2">
      <c r="K351" t="s">
        <v>1440</v>
      </c>
    </row>
    <row r="352" spans="11:11" x14ac:dyDescent="0.2">
      <c r="K352" t="s">
        <v>1441</v>
      </c>
    </row>
    <row r="353" spans="11:11" x14ac:dyDescent="0.2">
      <c r="K353" t="s">
        <v>1442</v>
      </c>
    </row>
    <row r="354" spans="11:11" x14ac:dyDescent="0.2">
      <c r="K354" t="s">
        <v>1443</v>
      </c>
    </row>
    <row r="355" spans="11:11" x14ac:dyDescent="0.2">
      <c r="K355" t="s">
        <v>1444</v>
      </c>
    </row>
    <row r="356" spans="11:11" x14ac:dyDescent="0.2">
      <c r="K356" t="s">
        <v>1445</v>
      </c>
    </row>
    <row r="357" spans="11:11" x14ac:dyDescent="0.2">
      <c r="K357" t="s">
        <v>1446</v>
      </c>
    </row>
    <row r="358" spans="11:11" x14ac:dyDescent="0.2">
      <c r="K358" t="s">
        <v>1447</v>
      </c>
    </row>
    <row r="359" spans="11:11" x14ac:dyDescent="0.2">
      <c r="K359" t="s">
        <v>1448</v>
      </c>
    </row>
    <row r="360" spans="11:11" x14ac:dyDescent="0.2">
      <c r="K360" t="s">
        <v>1449</v>
      </c>
    </row>
    <row r="361" spans="11:11" x14ac:dyDescent="0.2">
      <c r="K361" t="s">
        <v>1450</v>
      </c>
    </row>
    <row r="362" spans="11:11" x14ac:dyDescent="0.2">
      <c r="K362" t="s">
        <v>1451</v>
      </c>
    </row>
    <row r="363" spans="11:11" x14ac:dyDescent="0.2">
      <c r="K363" t="s">
        <v>1452</v>
      </c>
    </row>
    <row r="364" spans="11:11" x14ac:dyDescent="0.2">
      <c r="K364" t="s">
        <v>1453</v>
      </c>
    </row>
    <row r="365" spans="11:11" x14ac:dyDescent="0.2">
      <c r="K365" t="s">
        <v>1454</v>
      </c>
    </row>
    <row r="366" spans="11:11" x14ac:dyDescent="0.2">
      <c r="K366" t="s">
        <v>1455</v>
      </c>
    </row>
    <row r="367" spans="11:11" x14ac:dyDescent="0.2">
      <c r="K367" t="s">
        <v>1456</v>
      </c>
    </row>
    <row r="368" spans="11:11" x14ac:dyDescent="0.2">
      <c r="K368" t="s">
        <v>1457</v>
      </c>
    </row>
    <row r="369" spans="11:11" x14ac:dyDescent="0.2">
      <c r="K369" t="s">
        <v>1458</v>
      </c>
    </row>
    <row r="370" spans="11:11" x14ac:dyDescent="0.2">
      <c r="K370" t="s">
        <v>1459</v>
      </c>
    </row>
    <row r="371" spans="11:11" x14ac:dyDescent="0.2">
      <c r="K371" t="s">
        <v>1460</v>
      </c>
    </row>
    <row r="372" spans="11:11" x14ac:dyDescent="0.2">
      <c r="K372" t="s">
        <v>1461</v>
      </c>
    </row>
    <row r="373" spans="11:11" x14ac:dyDescent="0.2">
      <c r="K373" t="s">
        <v>1462</v>
      </c>
    </row>
    <row r="374" spans="11:11" x14ac:dyDescent="0.2">
      <c r="K374" t="s">
        <v>1463</v>
      </c>
    </row>
    <row r="375" spans="11:11" x14ac:dyDescent="0.2">
      <c r="K375" t="s">
        <v>1464</v>
      </c>
    </row>
    <row r="376" spans="11:11" x14ac:dyDescent="0.2">
      <c r="K376" t="s">
        <v>1465</v>
      </c>
    </row>
    <row r="377" spans="11:11" x14ac:dyDescent="0.2">
      <c r="K377" t="s">
        <v>1466</v>
      </c>
    </row>
    <row r="378" spans="11:11" x14ac:dyDescent="0.2">
      <c r="K378" t="s">
        <v>1467</v>
      </c>
    </row>
    <row r="379" spans="11:11" x14ac:dyDescent="0.2">
      <c r="K379" t="s">
        <v>1468</v>
      </c>
    </row>
    <row r="380" spans="11:11" x14ac:dyDescent="0.2">
      <c r="K380" t="s">
        <v>1469</v>
      </c>
    </row>
    <row r="381" spans="11:11" x14ac:dyDescent="0.2">
      <c r="K381" t="s">
        <v>1470</v>
      </c>
    </row>
    <row r="382" spans="11:11" x14ac:dyDescent="0.2">
      <c r="K382" t="s">
        <v>1471</v>
      </c>
    </row>
    <row r="383" spans="11:11" x14ac:dyDescent="0.2">
      <c r="K383" t="s">
        <v>1472</v>
      </c>
    </row>
    <row r="384" spans="11:11" x14ac:dyDescent="0.2">
      <c r="K384" t="e">
        <v>#N/A</v>
      </c>
    </row>
    <row r="385" spans="11:11" x14ac:dyDescent="0.2">
      <c r="K385" t="s">
        <v>1473</v>
      </c>
    </row>
    <row r="386" spans="11:11" x14ac:dyDescent="0.2">
      <c r="K386" t="s">
        <v>1474</v>
      </c>
    </row>
    <row r="387" spans="11:11" x14ac:dyDescent="0.2">
      <c r="K387" t="s">
        <v>1475</v>
      </c>
    </row>
    <row r="388" spans="11:11" x14ac:dyDescent="0.2">
      <c r="K388" t="e">
        <v>#N/A</v>
      </c>
    </row>
    <row r="389" spans="11:11" x14ac:dyDescent="0.2">
      <c r="K389" t="s">
        <v>1476</v>
      </c>
    </row>
    <row r="390" spans="11:11" x14ac:dyDescent="0.2">
      <c r="K390" t="e">
        <v>#N/A</v>
      </c>
    </row>
    <row r="391" spans="11:11" x14ac:dyDescent="0.2">
      <c r="K391" t="s">
        <v>1477</v>
      </c>
    </row>
    <row r="392" spans="11:11" x14ac:dyDescent="0.2">
      <c r="K392" t="s">
        <v>1478</v>
      </c>
    </row>
    <row r="393" spans="11:11" x14ac:dyDescent="0.2">
      <c r="K393" t="s">
        <v>1479</v>
      </c>
    </row>
    <row r="394" spans="11:11" x14ac:dyDescent="0.2">
      <c r="K394" t="s">
        <v>1480</v>
      </c>
    </row>
    <row r="395" spans="11:11" x14ac:dyDescent="0.2">
      <c r="K395" t="s">
        <v>1481</v>
      </c>
    </row>
    <row r="396" spans="11:11" x14ac:dyDescent="0.2">
      <c r="K396" t="s">
        <v>1482</v>
      </c>
    </row>
    <row r="397" spans="11:11" x14ac:dyDescent="0.2">
      <c r="K397" t="s">
        <v>1483</v>
      </c>
    </row>
    <row r="398" spans="11:11" x14ac:dyDescent="0.2">
      <c r="K398" t="s">
        <v>1484</v>
      </c>
    </row>
    <row r="399" spans="11:11" x14ac:dyDescent="0.2">
      <c r="K399" t="s">
        <v>1485</v>
      </c>
    </row>
    <row r="400" spans="11:11" x14ac:dyDescent="0.2">
      <c r="K400" t="s">
        <v>1486</v>
      </c>
    </row>
    <row r="401" spans="11:11" x14ac:dyDescent="0.2">
      <c r="K401" t="s">
        <v>1487</v>
      </c>
    </row>
    <row r="402" spans="11:11" x14ac:dyDescent="0.2">
      <c r="K402" t="s">
        <v>1488</v>
      </c>
    </row>
    <row r="403" spans="11:11" x14ac:dyDescent="0.2">
      <c r="K403" t="s">
        <v>1489</v>
      </c>
    </row>
    <row r="404" spans="11:11" x14ac:dyDescent="0.2">
      <c r="K404" t="s">
        <v>1490</v>
      </c>
    </row>
    <row r="405" spans="11:11" x14ac:dyDescent="0.2">
      <c r="K405" t="s">
        <v>1491</v>
      </c>
    </row>
    <row r="406" spans="11:11" x14ac:dyDescent="0.2">
      <c r="K406" t="s">
        <v>1492</v>
      </c>
    </row>
    <row r="407" spans="11:11" x14ac:dyDescent="0.2">
      <c r="K407" t="s">
        <v>1493</v>
      </c>
    </row>
    <row r="408" spans="11:11" x14ac:dyDescent="0.2">
      <c r="K408" t="s">
        <v>1494</v>
      </c>
    </row>
    <row r="409" spans="11:11" x14ac:dyDescent="0.2">
      <c r="K409" t="s">
        <v>1495</v>
      </c>
    </row>
    <row r="410" spans="11:11" x14ac:dyDescent="0.2">
      <c r="K410" t="s">
        <v>1496</v>
      </c>
    </row>
    <row r="411" spans="11:11" x14ac:dyDescent="0.2">
      <c r="K411" t="s">
        <v>1497</v>
      </c>
    </row>
    <row r="412" spans="11:11" x14ac:dyDescent="0.2">
      <c r="K412" t="s">
        <v>1498</v>
      </c>
    </row>
    <row r="413" spans="11:11" x14ac:dyDescent="0.2">
      <c r="K413" t="s">
        <v>1499</v>
      </c>
    </row>
    <row r="414" spans="11:11" x14ac:dyDescent="0.2">
      <c r="K414" t="s">
        <v>1500</v>
      </c>
    </row>
    <row r="415" spans="11:11" x14ac:dyDescent="0.2">
      <c r="K415" t="s">
        <v>1501</v>
      </c>
    </row>
    <row r="416" spans="11:11" x14ac:dyDescent="0.2">
      <c r="K416" t="s">
        <v>557</v>
      </c>
    </row>
    <row r="417" spans="11:11" x14ac:dyDescent="0.2">
      <c r="K417" t="s">
        <v>1502</v>
      </c>
    </row>
    <row r="418" spans="11:11" x14ac:dyDescent="0.2">
      <c r="K418" t="s">
        <v>1503</v>
      </c>
    </row>
    <row r="419" spans="11:11" x14ac:dyDescent="0.2">
      <c r="K419" t="s">
        <v>1504</v>
      </c>
    </row>
    <row r="420" spans="11:11" x14ac:dyDescent="0.2">
      <c r="K420" t="s">
        <v>1505</v>
      </c>
    </row>
    <row r="421" spans="11:11" x14ac:dyDescent="0.2">
      <c r="K421" t="s">
        <v>1506</v>
      </c>
    </row>
    <row r="422" spans="11:11" x14ac:dyDescent="0.2">
      <c r="K422" t="s">
        <v>1507</v>
      </c>
    </row>
    <row r="423" spans="11:11" x14ac:dyDescent="0.2">
      <c r="K423" t="s">
        <v>1508</v>
      </c>
    </row>
    <row r="424" spans="11:11" x14ac:dyDescent="0.2">
      <c r="K424" t="s">
        <v>1509</v>
      </c>
    </row>
    <row r="425" spans="11:11" x14ac:dyDescent="0.2">
      <c r="K425" t="s">
        <v>1510</v>
      </c>
    </row>
    <row r="426" spans="11:11" x14ac:dyDescent="0.2">
      <c r="K426" t="s">
        <v>1511</v>
      </c>
    </row>
    <row r="427" spans="11:11" x14ac:dyDescent="0.2">
      <c r="K427" t="s">
        <v>1512</v>
      </c>
    </row>
    <row r="428" spans="11:11" x14ac:dyDescent="0.2">
      <c r="K428" t="s">
        <v>1513</v>
      </c>
    </row>
    <row r="429" spans="11:11" x14ac:dyDescent="0.2">
      <c r="K429" t="e">
        <v>#N/A</v>
      </c>
    </row>
    <row r="430" spans="11:11" x14ac:dyDescent="0.2">
      <c r="K430" t="s">
        <v>1514</v>
      </c>
    </row>
    <row r="431" spans="11:11" x14ac:dyDescent="0.2">
      <c r="K431" t="s">
        <v>1515</v>
      </c>
    </row>
    <row r="432" spans="11:11" x14ac:dyDescent="0.2">
      <c r="K432" t="s">
        <v>1516</v>
      </c>
    </row>
    <row r="433" spans="11:11" x14ac:dyDescent="0.2">
      <c r="K433" t="s">
        <v>1517</v>
      </c>
    </row>
    <row r="434" spans="11:11" x14ac:dyDescent="0.2">
      <c r="K434" t="s">
        <v>1518</v>
      </c>
    </row>
    <row r="435" spans="11:11" x14ac:dyDescent="0.2">
      <c r="K435" t="s">
        <v>1519</v>
      </c>
    </row>
    <row r="436" spans="11:11" x14ac:dyDescent="0.2">
      <c r="K436" t="s">
        <v>1520</v>
      </c>
    </row>
    <row r="437" spans="11:11" x14ac:dyDescent="0.2">
      <c r="K437" t="s">
        <v>1521</v>
      </c>
    </row>
    <row r="438" spans="11:11" x14ac:dyDescent="0.2">
      <c r="K438" t="s">
        <v>1522</v>
      </c>
    </row>
    <row r="439" spans="11:11" x14ac:dyDescent="0.2">
      <c r="K439" t="s">
        <v>1523</v>
      </c>
    </row>
    <row r="440" spans="11:11" x14ac:dyDescent="0.2">
      <c r="K440" t="s">
        <v>1524</v>
      </c>
    </row>
    <row r="441" spans="11:11" x14ac:dyDescent="0.2">
      <c r="K441" t="s">
        <v>1525</v>
      </c>
    </row>
    <row r="442" spans="11:11" x14ac:dyDescent="0.2">
      <c r="K442" t="s">
        <v>1526</v>
      </c>
    </row>
    <row r="443" spans="11:11" x14ac:dyDescent="0.2">
      <c r="K443" t="s">
        <v>1527</v>
      </c>
    </row>
    <row r="444" spans="11:11" x14ac:dyDescent="0.2">
      <c r="K444" t="s">
        <v>1528</v>
      </c>
    </row>
    <row r="445" spans="11:11" x14ac:dyDescent="0.2">
      <c r="K445" t="s">
        <v>1529</v>
      </c>
    </row>
    <row r="446" spans="11:11" x14ac:dyDescent="0.2">
      <c r="K446" t="s">
        <v>1530</v>
      </c>
    </row>
    <row r="447" spans="11:11" x14ac:dyDescent="0.2">
      <c r="K447" t="s">
        <v>1531</v>
      </c>
    </row>
    <row r="448" spans="11:11" x14ac:dyDescent="0.2">
      <c r="K448" t="s">
        <v>1532</v>
      </c>
    </row>
    <row r="449" spans="11:11" x14ac:dyDescent="0.2">
      <c r="K449" t="s">
        <v>1533</v>
      </c>
    </row>
    <row r="450" spans="11:11" x14ac:dyDescent="0.2">
      <c r="K450" t="s">
        <v>1534</v>
      </c>
    </row>
    <row r="451" spans="11:11" x14ac:dyDescent="0.2">
      <c r="K451" t="e">
        <v>#N/A</v>
      </c>
    </row>
    <row r="452" spans="11:11" x14ac:dyDescent="0.2">
      <c r="K452" t="s">
        <v>515</v>
      </c>
    </row>
    <row r="453" spans="11:11" x14ac:dyDescent="0.2">
      <c r="K453" t="s">
        <v>1535</v>
      </c>
    </row>
    <row r="454" spans="11:11" x14ac:dyDescent="0.2">
      <c r="K454" t="s">
        <v>1536</v>
      </c>
    </row>
    <row r="455" spans="11:11" x14ac:dyDescent="0.2">
      <c r="K455" t="s">
        <v>1537</v>
      </c>
    </row>
    <row r="456" spans="11:11" x14ac:dyDescent="0.2">
      <c r="K456" t="s">
        <v>1538</v>
      </c>
    </row>
    <row r="457" spans="11:11" x14ac:dyDescent="0.2">
      <c r="K457" t="s">
        <v>1539</v>
      </c>
    </row>
    <row r="458" spans="11:11" x14ac:dyDescent="0.2">
      <c r="K458" t="s">
        <v>1540</v>
      </c>
    </row>
    <row r="459" spans="11:11" x14ac:dyDescent="0.2">
      <c r="K459" t="s">
        <v>516</v>
      </c>
    </row>
    <row r="460" spans="11:11" x14ac:dyDescent="0.2">
      <c r="K460" t="s">
        <v>518</v>
      </c>
    </row>
    <row r="461" spans="11:11" x14ac:dyDescent="0.2">
      <c r="K461" t="s">
        <v>1541</v>
      </c>
    </row>
    <row r="462" spans="11:11" x14ac:dyDescent="0.2">
      <c r="K462" t="e">
        <v>#N/A</v>
      </c>
    </row>
    <row r="463" spans="11:11" x14ac:dyDescent="0.2">
      <c r="K463" t="s">
        <v>1542</v>
      </c>
    </row>
    <row r="464" spans="11:11" x14ac:dyDescent="0.2">
      <c r="K464" t="s">
        <v>1543</v>
      </c>
    </row>
    <row r="465" spans="11:11" x14ac:dyDescent="0.2">
      <c r="K465" t="s">
        <v>1544</v>
      </c>
    </row>
    <row r="466" spans="11:11" x14ac:dyDescent="0.2">
      <c r="K466" t="s">
        <v>1545</v>
      </c>
    </row>
    <row r="467" spans="11:11" x14ac:dyDescent="0.2">
      <c r="K467" t="s">
        <v>1546</v>
      </c>
    </row>
    <row r="468" spans="11:11" x14ac:dyDescent="0.2">
      <c r="K468" t="s">
        <v>1547</v>
      </c>
    </row>
    <row r="469" spans="11:11" x14ac:dyDescent="0.2">
      <c r="K469" t="s">
        <v>545</v>
      </c>
    </row>
    <row r="470" spans="11:11" x14ac:dyDescent="0.2">
      <c r="K470" t="s">
        <v>1548</v>
      </c>
    </row>
    <row r="471" spans="11:11" x14ac:dyDescent="0.2">
      <c r="K471" t="s">
        <v>1549</v>
      </c>
    </row>
    <row r="472" spans="11:11" x14ac:dyDescent="0.2">
      <c r="K472" t="s">
        <v>1550</v>
      </c>
    </row>
    <row r="473" spans="11:11" x14ac:dyDescent="0.2">
      <c r="K473" t="s">
        <v>1551</v>
      </c>
    </row>
    <row r="474" spans="11:11" x14ac:dyDescent="0.2">
      <c r="K474" t="s">
        <v>1552</v>
      </c>
    </row>
    <row r="475" spans="11:11" x14ac:dyDescent="0.2">
      <c r="K475" t="s">
        <v>1553</v>
      </c>
    </row>
    <row r="476" spans="11:11" x14ac:dyDescent="0.2">
      <c r="K476" t="s">
        <v>1554</v>
      </c>
    </row>
    <row r="477" spans="11:11" x14ac:dyDescent="0.2">
      <c r="K477" t="s">
        <v>1555</v>
      </c>
    </row>
    <row r="478" spans="11:11" x14ac:dyDescent="0.2">
      <c r="K478" t="s">
        <v>1556</v>
      </c>
    </row>
    <row r="479" spans="11:11" x14ac:dyDescent="0.2">
      <c r="K479" t="s">
        <v>1557</v>
      </c>
    </row>
    <row r="480" spans="11:11" x14ac:dyDescent="0.2">
      <c r="K480" t="s">
        <v>1558</v>
      </c>
    </row>
    <row r="481" spans="11:11" x14ac:dyDescent="0.2">
      <c r="K481" t="s">
        <v>1559</v>
      </c>
    </row>
    <row r="482" spans="11:11" x14ac:dyDescent="0.2">
      <c r="K482" t="s">
        <v>1560</v>
      </c>
    </row>
    <row r="483" spans="11:11" x14ac:dyDescent="0.2">
      <c r="K483" t="s">
        <v>1561</v>
      </c>
    </row>
    <row r="484" spans="11:11" x14ac:dyDescent="0.2">
      <c r="K484" t="s">
        <v>1562</v>
      </c>
    </row>
    <row r="485" spans="11:11" x14ac:dyDescent="0.2">
      <c r="K485" t="s">
        <v>1563</v>
      </c>
    </row>
    <row r="486" spans="11:11" x14ac:dyDescent="0.2">
      <c r="K486" t="s">
        <v>1564</v>
      </c>
    </row>
    <row r="487" spans="11:11" x14ac:dyDescent="0.2">
      <c r="K487" t="s">
        <v>1565</v>
      </c>
    </row>
    <row r="488" spans="11:11" x14ac:dyDescent="0.2">
      <c r="K488" t="s">
        <v>1566</v>
      </c>
    </row>
    <row r="489" spans="11:11" x14ac:dyDescent="0.2">
      <c r="K489" t="s">
        <v>1567</v>
      </c>
    </row>
    <row r="490" spans="11:11" x14ac:dyDescent="0.2">
      <c r="K490" t="s">
        <v>1568</v>
      </c>
    </row>
    <row r="491" spans="11:11" x14ac:dyDescent="0.2">
      <c r="K491" t="s">
        <v>1569</v>
      </c>
    </row>
    <row r="492" spans="11:11" x14ac:dyDescent="0.2">
      <c r="K492" t="e">
        <v>#N/A</v>
      </c>
    </row>
    <row r="493" spans="11:11" x14ac:dyDescent="0.2">
      <c r="K493" t="s">
        <v>1570</v>
      </c>
    </row>
    <row r="494" spans="11:11" x14ac:dyDescent="0.2">
      <c r="K494" t="s">
        <v>1571</v>
      </c>
    </row>
    <row r="495" spans="11:11" x14ac:dyDescent="0.2">
      <c r="K495" t="s">
        <v>1572</v>
      </c>
    </row>
    <row r="496" spans="11:11" x14ac:dyDescent="0.2">
      <c r="K496" t="s">
        <v>1573</v>
      </c>
    </row>
    <row r="497" spans="11:11" x14ac:dyDescent="0.2">
      <c r="K497" t="s">
        <v>517</v>
      </c>
    </row>
    <row r="498" spans="11:11" x14ac:dyDescent="0.2">
      <c r="K498" t="s">
        <v>1574</v>
      </c>
    </row>
    <row r="499" spans="11:11" x14ac:dyDescent="0.2">
      <c r="K499" t="s">
        <v>1575</v>
      </c>
    </row>
    <row r="500" spans="11:11" x14ac:dyDescent="0.2">
      <c r="K500" t="s">
        <v>1576</v>
      </c>
    </row>
    <row r="501" spans="11:11" x14ac:dyDescent="0.2">
      <c r="K501" t="s">
        <v>1577</v>
      </c>
    </row>
    <row r="502" spans="11:11" x14ac:dyDescent="0.2">
      <c r="K502" t="s">
        <v>1578</v>
      </c>
    </row>
    <row r="503" spans="11:11" x14ac:dyDescent="0.2">
      <c r="K503" t="s">
        <v>1579</v>
      </c>
    </row>
    <row r="504" spans="11:11" x14ac:dyDescent="0.2">
      <c r="K504" t="s">
        <v>1580</v>
      </c>
    </row>
    <row r="505" spans="11:11" x14ac:dyDescent="0.2">
      <c r="K505" t="s">
        <v>1581</v>
      </c>
    </row>
    <row r="506" spans="11:11" x14ac:dyDescent="0.2">
      <c r="K506" t="s">
        <v>1582</v>
      </c>
    </row>
    <row r="507" spans="11:11" x14ac:dyDescent="0.2">
      <c r="K507" t="e">
        <v>#N/A</v>
      </c>
    </row>
    <row r="508" spans="11:11" x14ac:dyDescent="0.2">
      <c r="K508" t="s">
        <v>1583</v>
      </c>
    </row>
    <row r="509" spans="11:11" x14ac:dyDescent="0.2">
      <c r="K509" t="s">
        <v>1584</v>
      </c>
    </row>
    <row r="510" spans="11:11" x14ac:dyDescent="0.2">
      <c r="K510" t="s">
        <v>1585</v>
      </c>
    </row>
    <row r="511" spans="11:11" x14ac:dyDescent="0.2">
      <c r="K511" t="s">
        <v>1586</v>
      </c>
    </row>
    <row r="512" spans="11:11" x14ac:dyDescent="0.2">
      <c r="K512" t="s">
        <v>1587</v>
      </c>
    </row>
    <row r="513" spans="11:11" x14ac:dyDescent="0.2">
      <c r="K513" t="s">
        <v>1588</v>
      </c>
    </row>
    <row r="514" spans="11:11" x14ac:dyDescent="0.2">
      <c r="K514" t="s">
        <v>1589</v>
      </c>
    </row>
    <row r="515" spans="11:11" x14ac:dyDescent="0.2">
      <c r="K515" t="s">
        <v>1590</v>
      </c>
    </row>
    <row r="516" spans="11:11" x14ac:dyDescent="0.2">
      <c r="K516" t="s">
        <v>1591</v>
      </c>
    </row>
    <row r="517" spans="11:11" x14ac:dyDescent="0.2">
      <c r="K517" t="s">
        <v>1592</v>
      </c>
    </row>
    <row r="518" spans="11:11" x14ac:dyDescent="0.2">
      <c r="K518" t="s">
        <v>1593</v>
      </c>
    </row>
    <row r="519" spans="11:11" x14ac:dyDescent="0.2">
      <c r="K519" t="e">
        <v>#N/A</v>
      </c>
    </row>
    <row r="520" spans="11:11" x14ac:dyDescent="0.2">
      <c r="K520" t="s">
        <v>1594</v>
      </c>
    </row>
    <row r="521" spans="11:11" x14ac:dyDescent="0.2">
      <c r="K521" t="s">
        <v>1595</v>
      </c>
    </row>
    <row r="522" spans="11:11" x14ac:dyDescent="0.2">
      <c r="K522" t="s">
        <v>1596</v>
      </c>
    </row>
    <row r="523" spans="11:11" x14ac:dyDescent="0.2">
      <c r="K523" t="s">
        <v>1597</v>
      </c>
    </row>
    <row r="524" spans="11:11" x14ac:dyDescent="0.2">
      <c r="K524" t="s">
        <v>479</v>
      </c>
    </row>
    <row r="525" spans="11:11" x14ac:dyDescent="0.2">
      <c r="K525" t="s">
        <v>1598</v>
      </c>
    </row>
    <row r="526" spans="11:11" x14ac:dyDescent="0.2">
      <c r="K526" t="s">
        <v>1599</v>
      </c>
    </row>
    <row r="527" spans="11:11" x14ac:dyDescent="0.2">
      <c r="K527" t="s">
        <v>1600</v>
      </c>
    </row>
    <row r="528" spans="11:11" x14ac:dyDescent="0.2">
      <c r="K528" t="s">
        <v>1601</v>
      </c>
    </row>
    <row r="529" spans="11:11" x14ac:dyDescent="0.2">
      <c r="K529" t="s">
        <v>1602</v>
      </c>
    </row>
    <row r="530" spans="11:11" x14ac:dyDescent="0.2">
      <c r="K530" t="e">
        <v>#N/A</v>
      </c>
    </row>
    <row r="531" spans="11:11" x14ac:dyDescent="0.2">
      <c r="K531" t="s">
        <v>1603</v>
      </c>
    </row>
    <row r="532" spans="11:11" x14ac:dyDescent="0.2">
      <c r="K532" t="s">
        <v>1604</v>
      </c>
    </row>
    <row r="533" spans="11:11" x14ac:dyDescent="0.2">
      <c r="K533" t="s">
        <v>1605</v>
      </c>
    </row>
    <row r="534" spans="11:11" x14ac:dyDescent="0.2">
      <c r="K534" t="s">
        <v>1606</v>
      </c>
    </row>
    <row r="535" spans="11:11" x14ac:dyDescent="0.2">
      <c r="K535" t="s">
        <v>1607</v>
      </c>
    </row>
    <row r="536" spans="11:11" x14ac:dyDescent="0.2">
      <c r="K536" t="s">
        <v>1608</v>
      </c>
    </row>
    <row r="537" spans="11:11" x14ac:dyDescent="0.2">
      <c r="K537" t="s">
        <v>1609</v>
      </c>
    </row>
    <row r="538" spans="11:11" x14ac:dyDescent="0.2">
      <c r="K538" t="s">
        <v>1610</v>
      </c>
    </row>
    <row r="539" spans="11:11" x14ac:dyDescent="0.2">
      <c r="K539" t="s">
        <v>1611</v>
      </c>
    </row>
    <row r="540" spans="11:11" x14ac:dyDescent="0.2">
      <c r="K540" t="e">
        <v>#N/A</v>
      </c>
    </row>
    <row r="541" spans="11:11" x14ac:dyDescent="0.2">
      <c r="K541" t="s">
        <v>1612</v>
      </c>
    </row>
    <row r="542" spans="11:11" x14ac:dyDescent="0.2">
      <c r="K542" t="s">
        <v>1613</v>
      </c>
    </row>
    <row r="543" spans="11:11" x14ac:dyDescent="0.2">
      <c r="K543" t="s">
        <v>1614</v>
      </c>
    </row>
    <row r="544" spans="11:11" x14ac:dyDescent="0.2">
      <c r="K544" t="s">
        <v>1615</v>
      </c>
    </row>
    <row r="545" spans="11:11" x14ac:dyDescent="0.2">
      <c r="K545" t="s">
        <v>1616</v>
      </c>
    </row>
    <row r="546" spans="11:11" x14ac:dyDescent="0.2">
      <c r="K546" t="s">
        <v>1617</v>
      </c>
    </row>
    <row r="547" spans="11:11" x14ac:dyDescent="0.2">
      <c r="K547" t="s">
        <v>1618</v>
      </c>
    </row>
    <row r="548" spans="11:11" x14ac:dyDescent="0.2">
      <c r="K548" t="s">
        <v>1619</v>
      </c>
    </row>
    <row r="549" spans="11:11" x14ac:dyDescent="0.2">
      <c r="K549" t="s">
        <v>1620</v>
      </c>
    </row>
    <row r="550" spans="11:11" x14ac:dyDescent="0.2">
      <c r="K550" t="s">
        <v>1621</v>
      </c>
    </row>
    <row r="551" spans="11:11" x14ac:dyDescent="0.2">
      <c r="K551" t="s">
        <v>1622</v>
      </c>
    </row>
    <row r="552" spans="11:11" x14ac:dyDescent="0.2">
      <c r="K552" t="s">
        <v>1623</v>
      </c>
    </row>
    <row r="553" spans="11:11" x14ac:dyDescent="0.2">
      <c r="K553" t="s">
        <v>1624</v>
      </c>
    </row>
    <row r="554" spans="11:11" x14ac:dyDescent="0.2">
      <c r="K554" t="s">
        <v>1625</v>
      </c>
    </row>
    <row r="555" spans="11:11" x14ac:dyDescent="0.2">
      <c r="K555" t="s">
        <v>1626</v>
      </c>
    </row>
    <row r="556" spans="11:11" x14ac:dyDescent="0.2">
      <c r="K556" t="s">
        <v>1627</v>
      </c>
    </row>
    <row r="557" spans="11:11" x14ac:dyDescent="0.2">
      <c r="K557" t="s">
        <v>1628</v>
      </c>
    </row>
    <row r="558" spans="11:11" x14ac:dyDescent="0.2">
      <c r="K558" t="s">
        <v>1629</v>
      </c>
    </row>
    <row r="559" spans="11:11" x14ac:dyDescent="0.2">
      <c r="K559" t="s">
        <v>1630</v>
      </c>
    </row>
    <row r="560" spans="11:11" x14ac:dyDescent="0.2">
      <c r="K560" t="s">
        <v>1631</v>
      </c>
    </row>
    <row r="561" spans="11:11" x14ac:dyDescent="0.2">
      <c r="K561" t="s">
        <v>1632</v>
      </c>
    </row>
    <row r="562" spans="11:11" x14ac:dyDescent="0.2">
      <c r="K562" t="s">
        <v>1633</v>
      </c>
    </row>
    <row r="563" spans="11:11" x14ac:dyDescent="0.2">
      <c r="K563" t="s">
        <v>1634</v>
      </c>
    </row>
    <row r="564" spans="11:11" x14ac:dyDescent="0.2">
      <c r="K564" t="s">
        <v>1635</v>
      </c>
    </row>
    <row r="565" spans="11:11" x14ac:dyDescent="0.2">
      <c r="K565" t="s">
        <v>1636</v>
      </c>
    </row>
    <row r="566" spans="11:11" x14ac:dyDescent="0.2">
      <c r="K566" t="s">
        <v>1637</v>
      </c>
    </row>
    <row r="567" spans="11:11" x14ac:dyDescent="0.2">
      <c r="K567" t="s">
        <v>1638</v>
      </c>
    </row>
    <row r="568" spans="11:11" x14ac:dyDescent="0.2">
      <c r="K568" t="e">
        <v>#N/A</v>
      </c>
    </row>
    <row r="569" spans="11:11" x14ac:dyDescent="0.2">
      <c r="K569" t="s">
        <v>1639</v>
      </c>
    </row>
    <row r="570" spans="11:11" x14ac:dyDescent="0.2">
      <c r="K570" t="s">
        <v>1640</v>
      </c>
    </row>
    <row r="571" spans="11:11" x14ac:dyDescent="0.2">
      <c r="K571" t="s">
        <v>1641</v>
      </c>
    </row>
    <row r="572" spans="11:11" x14ac:dyDescent="0.2">
      <c r="K572" t="s">
        <v>1642</v>
      </c>
    </row>
    <row r="573" spans="11:11" x14ac:dyDescent="0.2">
      <c r="K573" t="s">
        <v>1643</v>
      </c>
    </row>
    <row r="574" spans="11:11" x14ac:dyDescent="0.2">
      <c r="K574" t="s">
        <v>1644</v>
      </c>
    </row>
    <row r="575" spans="11:11" x14ac:dyDescent="0.2">
      <c r="K575" t="e">
        <v>#N/A</v>
      </c>
    </row>
    <row r="576" spans="11:11" x14ac:dyDescent="0.2">
      <c r="K576" t="s">
        <v>1645</v>
      </c>
    </row>
    <row r="577" spans="11:11" x14ac:dyDescent="0.2">
      <c r="K577" t="s">
        <v>1646</v>
      </c>
    </row>
    <row r="578" spans="11:11" x14ac:dyDescent="0.2">
      <c r="K578" t="s">
        <v>1647</v>
      </c>
    </row>
    <row r="579" spans="11:11" x14ac:dyDescent="0.2">
      <c r="K579" t="s">
        <v>1648</v>
      </c>
    </row>
    <row r="580" spans="11:11" x14ac:dyDescent="0.2">
      <c r="K580" t="s">
        <v>1649</v>
      </c>
    </row>
    <row r="581" spans="11:11" x14ac:dyDescent="0.2">
      <c r="K581" t="s">
        <v>1650</v>
      </c>
    </row>
    <row r="582" spans="11:11" x14ac:dyDescent="0.2">
      <c r="K582" t="s">
        <v>1651</v>
      </c>
    </row>
    <row r="583" spans="11:11" x14ac:dyDescent="0.2">
      <c r="K583" t="s">
        <v>1652</v>
      </c>
    </row>
    <row r="584" spans="11:11" x14ac:dyDescent="0.2">
      <c r="K584" t="s">
        <v>1653</v>
      </c>
    </row>
    <row r="585" spans="11:11" x14ac:dyDescent="0.2">
      <c r="K585" t="s">
        <v>1654</v>
      </c>
    </row>
    <row r="586" spans="11:11" x14ac:dyDescent="0.2">
      <c r="K586" t="s">
        <v>1655</v>
      </c>
    </row>
    <row r="587" spans="11:11" x14ac:dyDescent="0.2">
      <c r="K587" t="s">
        <v>1656</v>
      </c>
    </row>
    <row r="588" spans="11:11" x14ac:dyDescent="0.2">
      <c r="K588" t="s">
        <v>1657</v>
      </c>
    </row>
    <row r="589" spans="11:11" x14ac:dyDescent="0.2">
      <c r="K589" t="s">
        <v>1658</v>
      </c>
    </row>
    <row r="590" spans="11:11" x14ac:dyDescent="0.2">
      <c r="K590" t="s">
        <v>1659</v>
      </c>
    </row>
    <row r="591" spans="11:11" x14ac:dyDescent="0.2">
      <c r="K591" t="s">
        <v>519</v>
      </c>
    </row>
    <row r="592" spans="11:11" x14ac:dyDescent="0.2">
      <c r="K592" t="s">
        <v>1660</v>
      </c>
    </row>
    <row r="593" spans="11:11" x14ac:dyDescent="0.2">
      <c r="K593" t="s">
        <v>1661</v>
      </c>
    </row>
    <row r="594" spans="11:11" x14ac:dyDescent="0.2">
      <c r="K594" t="e">
        <v>#N/A</v>
      </c>
    </row>
    <row r="595" spans="11:11" x14ac:dyDescent="0.2">
      <c r="K595" t="e">
        <v>#N/A</v>
      </c>
    </row>
    <row r="596" spans="11:11" x14ac:dyDescent="0.2">
      <c r="K596" t="s">
        <v>1662</v>
      </c>
    </row>
    <row r="597" spans="11:11" x14ac:dyDescent="0.2">
      <c r="K597" t="s">
        <v>1663</v>
      </c>
    </row>
    <row r="598" spans="11:11" x14ac:dyDescent="0.2">
      <c r="K598" t="s">
        <v>1664</v>
      </c>
    </row>
    <row r="599" spans="11:11" x14ac:dyDescent="0.2">
      <c r="K599" t="s">
        <v>1665</v>
      </c>
    </row>
    <row r="600" spans="11:11" x14ac:dyDescent="0.2">
      <c r="K600" t="s">
        <v>1666</v>
      </c>
    </row>
    <row r="601" spans="11:11" x14ac:dyDescent="0.2">
      <c r="K601" t="s">
        <v>1667</v>
      </c>
    </row>
    <row r="602" spans="11:11" x14ac:dyDescent="0.2">
      <c r="K602" t="s">
        <v>1668</v>
      </c>
    </row>
    <row r="603" spans="11:11" x14ac:dyDescent="0.2">
      <c r="K603" t="s">
        <v>1669</v>
      </c>
    </row>
    <row r="604" spans="11:11" x14ac:dyDescent="0.2">
      <c r="K604" t="e">
        <v>#N/A</v>
      </c>
    </row>
    <row r="605" spans="11:11" x14ac:dyDescent="0.2">
      <c r="K605" t="s">
        <v>1670</v>
      </c>
    </row>
    <row r="606" spans="11:11" x14ac:dyDescent="0.2">
      <c r="K606" t="s">
        <v>1671</v>
      </c>
    </row>
    <row r="607" spans="11:11" x14ac:dyDescent="0.2">
      <c r="K607" t="e">
        <v>#N/A</v>
      </c>
    </row>
    <row r="608" spans="11:11" x14ac:dyDescent="0.2">
      <c r="K608" t="s">
        <v>1672</v>
      </c>
    </row>
    <row r="609" spans="11:11" x14ac:dyDescent="0.2">
      <c r="K609" t="s">
        <v>1673</v>
      </c>
    </row>
    <row r="610" spans="11:11" x14ac:dyDescent="0.2">
      <c r="K610" t="s">
        <v>1674</v>
      </c>
    </row>
    <row r="611" spans="11:11" x14ac:dyDescent="0.2">
      <c r="K611" t="s">
        <v>1675</v>
      </c>
    </row>
    <row r="612" spans="11:11" x14ac:dyDescent="0.2">
      <c r="K612" t="s">
        <v>1676</v>
      </c>
    </row>
    <row r="613" spans="11:11" x14ac:dyDescent="0.2">
      <c r="K613" t="e">
        <v>#N/A</v>
      </c>
    </row>
    <row r="614" spans="11:11" x14ac:dyDescent="0.2">
      <c r="K614" t="s">
        <v>1677</v>
      </c>
    </row>
    <row r="615" spans="11:11" x14ac:dyDescent="0.2">
      <c r="K615" t="s">
        <v>1678</v>
      </c>
    </row>
    <row r="616" spans="11:11" x14ac:dyDescent="0.2">
      <c r="K616" t="s">
        <v>1679</v>
      </c>
    </row>
    <row r="617" spans="11:11" x14ac:dyDescent="0.2">
      <c r="K617" t="s">
        <v>1680</v>
      </c>
    </row>
    <row r="618" spans="11:11" x14ac:dyDescent="0.2">
      <c r="K618" t="s">
        <v>1681</v>
      </c>
    </row>
    <row r="619" spans="11:11" x14ac:dyDescent="0.2">
      <c r="K619" t="s">
        <v>1682</v>
      </c>
    </row>
    <row r="620" spans="11:11" x14ac:dyDescent="0.2">
      <c r="K620" t="s">
        <v>1683</v>
      </c>
    </row>
    <row r="621" spans="11:11" x14ac:dyDescent="0.2">
      <c r="K621" t="s">
        <v>1684</v>
      </c>
    </row>
    <row r="622" spans="11:11" x14ac:dyDescent="0.2">
      <c r="K622" t="s">
        <v>1685</v>
      </c>
    </row>
    <row r="623" spans="11:11" x14ac:dyDescent="0.2">
      <c r="K623" t="e">
        <v>#N/A</v>
      </c>
    </row>
    <row r="624" spans="11:11" x14ac:dyDescent="0.2">
      <c r="K624" t="e">
        <v>#N/A</v>
      </c>
    </row>
    <row r="625" spans="11:11" x14ac:dyDescent="0.2">
      <c r="K625" t="s">
        <v>1686</v>
      </c>
    </row>
    <row r="626" spans="11:11" x14ac:dyDescent="0.2">
      <c r="K626" t="s">
        <v>1687</v>
      </c>
    </row>
    <row r="627" spans="11:11" x14ac:dyDescent="0.2">
      <c r="K627" t="s">
        <v>1688</v>
      </c>
    </row>
    <row r="628" spans="11:11" x14ac:dyDescent="0.2">
      <c r="K628" t="s">
        <v>1689</v>
      </c>
    </row>
    <row r="629" spans="11:11" x14ac:dyDescent="0.2">
      <c r="K629" t="s">
        <v>1690</v>
      </c>
    </row>
    <row r="630" spans="11:11" x14ac:dyDescent="0.2">
      <c r="K630" t="s">
        <v>1691</v>
      </c>
    </row>
    <row r="631" spans="11:11" x14ac:dyDescent="0.2">
      <c r="K631" t="s">
        <v>1692</v>
      </c>
    </row>
    <row r="632" spans="11:11" x14ac:dyDescent="0.2">
      <c r="K632" t="s">
        <v>1693</v>
      </c>
    </row>
    <row r="633" spans="11:11" x14ac:dyDescent="0.2">
      <c r="K633" t="s">
        <v>1694</v>
      </c>
    </row>
    <row r="634" spans="11:11" x14ac:dyDescent="0.2">
      <c r="K634" t="s">
        <v>1695</v>
      </c>
    </row>
    <row r="635" spans="11:11" x14ac:dyDescent="0.2">
      <c r="K635" t="s">
        <v>1696</v>
      </c>
    </row>
    <row r="636" spans="11:11" x14ac:dyDescent="0.2">
      <c r="K636" t="e">
        <v>#N/A</v>
      </c>
    </row>
    <row r="637" spans="11:11" x14ac:dyDescent="0.2">
      <c r="K637" t="s">
        <v>505</v>
      </c>
    </row>
    <row r="638" spans="11:11" x14ac:dyDescent="0.2">
      <c r="K638" t="s">
        <v>1697</v>
      </c>
    </row>
    <row r="639" spans="11:11" x14ac:dyDescent="0.2">
      <c r="K639" t="s">
        <v>1698</v>
      </c>
    </row>
    <row r="640" spans="11:11" x14ac:dyDescent="0.2">
      <c r="K640" t="s">
        <v>1699</v>
      </c>
    </row>
    <row r="641" spans="11:11" x14ac:dyDescent="0.2">
      <c r="K641" t="s">
        <v>488</v>
      </c>
    </row>
    <row r="642" spans="11:11" x14ac:dyDescent="0.2">
      <c r="K642" t="s">
        <v>1700</v>
      </c>
    </row>
    <row r="643" spans="11:11" x14ac:dyDescent="0.2">
      <c r="K643" t="s">
        <v>1701</v>
      </c>
    </row>
    <row r="644" spans="11:11" x14ac:dyDescent="0.2">
      <c r="K644" t="s">
        <v>1702</v>
      </c>
    </row>
    <row r="645" spans="11:11" x14ac:dyDescent="0.2">
      <c r="K645" t="e">
        <v>#N/A</v>
      </c>
    </row>
    <row r="646" spans="11:11" x14ac:dyDescent="0.2">
      <c r="K646" t="s">
        <v>1703</v>
      </c>
    </row>
    <row r="647" spans="11:11" x14ac:dyDescent="0.2">
      <c r="K647" t="e">
        <v>#N/A</v>
      </c>
    </row>
    <row r="648" spans="11:11" x14ac:dyDescent="0.2">
      <c r="K648" t="s">
        <v>1704</v>
      </c>
    </row>
    <row r="649" spans="11:11" x14ac:dyDescent="0.2">
      <c r="K649" t="s">
        <v>1705</v>
      </c>
    </row>
    <row r="650" spans="11:11" x14ac:dyDescent="0.2">
      <c r="K650" t="s">
        <v>1706</v>
      </c>
    </row>
    <row r="651" spans="11:11" x14ac:dyDescent="0.2">
      <c r="K651" t="s">
        <v>1707</v>
      </c>
    </row>
    <row r="652" spans="11:11" x14ac:dyDescent="0.2">
      <c r="K652" t="s">
        <v>1708</v>
      </c>
    </row>
    <row r="653" spans="11:11" x14ac:dyDescent="0.2">
      <c r="K653" t="s">
        <v>1709</v>
      </c>
    </row>
    <row r="654" spans="11:11" x14ac:dyDescent="0.2">
      <c r="K654" t="s">
        <v>1710</v>
      </c>
    </row>
    <row r="655" spans="11:11" x14ac:dyDescent="0.2">
      <c r="K655" t="s">
        <v>1711</v>
      </c>
    </row>
    <row r="656" spans="11:11" x14ac:dyDescent="0.2">
      <c r="K656" t="s">
        <v>1712</v>
      </c>
    </row>
    <row r="657" spans="11:11" x14ac:dyDescent="0.2">
      <c r="K657" t="s">
        <v>1713</v>
      </c>
    </row>
    <row r="658" spans="11:11" x14ac:dyDescent="0.2">
      <c r="K658" t="s">
        <v>1714</v>
      </c>
    </row>
    <row r="659" spans="11:11" x14ac:dyDescent="0.2">
      <c r="K659" t="s">
        <v>1715</v>
      </c>
    </row>
    <row r="660" spans="11:11" x14ac:dyDescent="0.2">
      <c r="K660" t="s">
        <v>1716</v>
      </c>
    </row>
    <row r="661" spans="11:11" x14ac:dyDescent="0.2">
      <c r="K661" t="s">
        <v>569</v>
      </c>
    </row>
    <row r="662" spans="11:11" x14ac:dyDescent="0.2">
      <c r="K662" t="s">
        <v>1717</v>
      </c>
    </row>
    <row r="663" spans="11:11" x14ac:dyDescent="0.2">
      <c r="K663" t="s">
        <v>1718</v>
      </c>
    </row>
    <row r="664" spans="11:11" x14ac:dyDescent="0.2">
      <c r="K664" t="s">
        <v>1719</v>
      </c>
    </row>
    <row r="665" spans="11:11" x14ac:dyDescent="0.2">
      <c r="K665" t="s">
        <v>1720</v>
      </c>
    </row>
    <row r="666" spans="11:11" x14ac:dyDescent="0.2">
      <c r="K666" t="s">
        <v>1721</v>
      </c>
    </row>
    <row r="667" spans="11:11" x14ac:dyDescent="0.2">
      <c r="K667" t="s">
        <v>1722</v>
      </c>
    </row>
    <row r="668" spans="11:11" x14ac:dyDescent="0.2">
      <c r="K668" t="s">
        <v>1723</v>
      </c>
    </row>
    <row r="669" spans="11:11" x14ac:dyDescent="0.2">
      <c r="K669" t="s">
        <v>1724</v>
      </c>
    </row>
    <row r="670" spans="11:11" x14ac:dyDescent="0.2">
      <c r="K670" t="s">
        <v>1725</v>
      </c>
    </row>
    <row r="671" spans="11:11" x14ac:dyDescent="0.2">
      <c r="K671" t="s">
        <v>1726</v>
      </c>
    </row>
    <row r="672" spans="11:11" x14ac:dyDescent="0.2">
      <c r="K672" t="s">
        <v>564</v>
      </c>
    </row>
    <row r="673" spans="11:11" x14ac:dyDescent="0.2">
      <c r="K673" t="s">
        <v>1727</v>
      </c>
    </row>
    <row r="674" spans="11:11" x14ac:dyDescent="0.2">
      <c r="K674" t="s">
        <v>1728</v>
      </c>
    </row>
    <row r="675" spans="11:11" x14ac:dyDescent="0.2">
      <c r="K675" t="s">
        <v>1729</v>
      </c>
    </row>
    <row r="676" spans="11:11" x14ac:dyDescent="0.2">
      <c r="K676" t="s">
        <v>1730</v>
      </c>
    </row>
    <row r="677" spans="11:11" x14ac:dyDescent="0.2">
      <c r="K677" t="s">
        <v>1731</v>
      </c>
    </row>
    <row r="678" spans="11:11" x14ac:dyDescent="0.2">
      <c r="K678" t="s">
        <v>1732</v>
      </c>
    </row>
    <row r="679" spans="11:11" x14ac:dyDescent="0.2">
      <c r="K679" t="s">
        <v>1733</v>
      </c>
    </row>
    <row r="680" spans="11:11" x14ac:dyDescent="0.2">
      <c r="K680" t="s">
        <v>1734</v>
      </c>
    </row>
    <row r="681" spans="11:11" x14ac:dyDescent="0.2">
      <c r="K681" t="s">
        <v>1735</v>
      </c>
    </row>
    <row r="682" spans="11:11" x14ac:dyDescent="0.2">
      <c r="K682" t="s">
        <v>1736</v>
      </c>
    </row>
    <row r="683" spans="11:11" x14ac:dyDescent="0.2">
      <c r="K683" t="s">
        <v>1737</v>
      </c>
    </row>
    <row r="684" spans="11:11" x14ac:dyDescent="0.2">
      <c r="K684" t="s">
        <v>1738</v>
      </c>
    </row>
    <row r="685" spans="11:11" x14ac:dyDescent="0.2">
      <c r="K685" t="s">
        <v>1739</v>
      </c>
    </row>
    <row r="686" spans="11:11" x14ac:dyDescent="0.2">
      <c r="K686" t="s">
        <v>1740</v>
      </c>
    </row>
    <row r="687" spans="11:11" x14ac:dyDescent="0.2">
      <c r="K687" t="s">
        <v>1741</v>
      </c>
    </row>
    <row r="688" spans="11:11" x14ac:dyDescent="0.2">
      <c r="K688" t="s">
        <v>1742</v>
      </c>
    </row>
    <row r="689" spans="11:11" x14ac:dyDescent="0.2">
      <c r="K689" t="s">
        <v>1743</v>
      </c>
    </row>
    <row r="690" spans="11:11" x14ac:dyDescent="0.2">
      <c r="K690" t="s">
        <v>1744</v>
      </c>
    </row>
    <row r="691" spans="11:11" x14ac:dyDescent="0.2">
      <c r="K691" t="s">
        <v>1745</v>
      </c>
    </row>
    <row r="692" spans="11:11" x14ac:dyDescent="0.2">
      <c r="K692" t="s">
        <v>1746</v>
      </c>
    </row>
    <row r="693" spans="11:11" x14ac:dyDescent="0.2">
      <c r="K693" t="s">
        <v>1747</v>
      </c>
    </row>
    <row r="694" spans="11:11" x14ac:dyDescent="0.2">
      <c r="K694" t="s">
        <v>1748</v>
      </c>
    </row>
    <row r="695" spans="11:11" x14ac:dyDescent="0.2">
      <c r="K695" t="s">
        <v>1749</v>
      </c>
    </row>
    <row r="696" spans="11:11" x14ac:dyDescent="0.2">
      <c r="K696" t="e">
        <v>#N/A</v>
      </c>
    </row>
    <row r="697" spans="11:11" x14ac:dyDescent="0.2">
      <c r="K697" t="s">
        <v>1750</v>
      </c>
    </row>
    <row r="698" spans="11:11" x14ac:dyDescent="0.2">
      <c r="K698" t="s">
        <v>1751</v>
      </c>
    </row>
    <row r="699" spans="11:11" x14ac:dyDescent="0.2">
      <c r="K699" t="s">
        <v>1752</v>
      </c>
    </row>
    <row r="700" spans="11:11" x14ac:dyDescent="0.2">
      <c r="K700" t="s">
        <v>1753</v>
      </c>
    </row>
    <row r="701" spans="11:11" x14ac:dyDescent="0.2">
      <c r="K701" t="s">
        <v>1754</v>
      </c>
    </row>
    <row r="702" spans="11:11" x14ac:dyDescent="0.2">
      <c r="K702" t="s">
        <v>1755</v>
      </c>
    </row>
    <row r="703" spans="11:11" x14ac:dyDescent="0.2">
      <c r="K703" t="s">
        <v>1756</v>
      </c>
    </row>
    <row r="704" spans="11:11" x14ac:dyDescent="0.2">
      <c r="K704" t="s">
        <v>1757</v>
      </c>
    </row>
    <row r="705" spans="11:11" x14ac:dyDescent="0.2">
      <c r="K705" t="e">
        <v>#N/A</v>
      </c>
    </row>
    <row r="706" spans="11:11" x14ac:dyDescent="0.2">
      <c r="K706" t="s">
        <v>1758</v>
      </c>
    </row>
    <row r="707" spans="11:11" x14ac:dyDescent="0.2">
      <c r="K707" t="s">
        <v>1759</v>
      </c>
    </row>
    <row r="708" spans="11:11" x14ac:dyDescent="0.2">
      <c r="K708" t="s">
        <v>1760</v>
      </c>
    </row>
    <row r="709" spans="11:11" x14ac:dyDescent="0.2">
      <c r="K709" t="s">
        <v>1761</v>
      </c>
    </row>
    <row r="710" spans="11:11" x14ac:dyDescent="0.2">
      <c r="K710" t="s">
        <v>1762</v>
      </c>
    </row>
    <row r="711" spans="11:11" x14ac:dyDescent="0.2">
      <c r="K711" t="s">
        <v>1763</v>
      </c>
    </row>
    <row r="712" spans="11:11" x14ac:dyDescent="0.2">
      <c r="K712" t="s">
        <v>1764</v>
      </c>
    </row>
    <row r="713" spans="11:11" x14ac:dyDescent="0.2">
      <c r="K713" t="s">
        <v>1765</v>
      </c>
    </row>
    <row r="714" spans="11:11" x14ac:dyDescent="0.2">
      <c r="K714" t="e">
        <v>#N/A</v>
      </c>
    </row>
    <row r="715" spans="11:11" x14ac:dyDescent="0.2">
      <c r="K715" t="s">
        <v>1766</v>
      </c>
    </row>
    <row r="716" spans="11:11" x14ac:dyDescent="0.2">
      <c r="K716" t="s">
        <v>1767</v>
      </c>
    </row>
    <row r="717" spans="11:11" x14ac:dyDescent="0.2">
      <c r="K717" t="s">
        <v>1768</v>
      </c>
    </row>
    <row r="718" spans="11:11" x14ac:dyDescent="0.2">
      <c r="K718" t="s">
        <v>1769</v>
      </c>
    </row>
    <row r="719" spans="11:11" x14ac:dyDescent="0.2">
      <c r="K719" t="s">
        <v>549</v>
      </c>
    </row>
    <row r="720" spans="11:11" x14ac:dyDescent="0.2">
      <c r="K720" t="s">
        <v>1770</v>
      </c>
    </row>
    <row r="721" spans="11:11" x14ac:dyDescent="0.2">
      <c r="K721" t="s">
        <v>1771</v>
      </c>
    </row>
    <row r="722" spans="11:11" x14ac:dyDescent="0.2">
      <c r="K722" t="s">
        <v>1772</v>
      </c>
    </row>
    <row r="723" spans="11:11" x14ac:dyDescent="0.2">
      <c r="K723" t="s">
        <v>1773</v>
      </c>
    </row>
    <row r="724" spans="11:11" x14ac:dyDescent="0.2">
      <c r="K724" t="s">
        <v>1774</v>
      </c>
    </row>
    <row r="725" spans="11:11" x14ac:dyDescent="0.2">
      <c r="K725" t="s">
        <v>1775</v>
      </c>
    </row>
    <row r="726" spans="11:11" x14ac:dyDescent="0.2">
      <c r="K726" t="s">
        <v>495</v>
      </c>
    </row>
    <row r="727" spans="11:11" x14ac:dyDescent="0.2">
      <c r="K727" t="s">
        <v>1776</v>
      </c>
    </row>
    <row r="728" spans="11:11" x14ac:dyDescent="0.2">
      <c r="K728" t="s">
        <v>1777</v>
      </c>
    </row>
    <row r="729" spans="11:11" x14ac:dyDescent="0.2">
      <c r="K729" t="s">
        <v>1778</v>
      </c>
    </row>
    <row r="730" spans="11:11" x14ac:dyDescent="0.2">
      <c r="K730" t="s">
        <v>1779</v>
      </c>
    </row>
    <row r="731" spans="11:11" x14ac:dyDescent="0.2">
      <c r="K731" t="s">
        <v>1780</v>
      </c>
    </row>
    <row r="732" spans="11:11" x14ac:dyDescent="0.2">
      <c r="K732" t="s">
        <v>1781</v>
      </c>
    </row>
    <row r="733" spans="11:11" x14ac:dyDescent="0.2">
      <c r="K733" t="s">
        <v>1782</v>
      </c>
    </row>
    <row r="734" spans="11:11" x14ac:dyDescent="0.2">
      <c r="K734" t="s">
        <v>1783</v>
      </c>
    </row>
    <row r="735" spans="11:11" x14ac:dyDescent="0.2">
      <c r="K735" t="s">
        <v>1784</v>
      </c>
    </row>
    <row r="736" spans="11:11" x14ac:dyDescent="0.2">
      <c r="K736" t="s">
        <v>1785</v>
      </c>
    </row>
    <row r="737" spans="11:11" x14ac:dyDescent="0.2">
      <c r="K737" t="s">
        <v>1786</v>
      </c>
    </row>
    <row r="738" spans="11:11" x14ac:dyDescent="0.2">
      <c r="K738" t="s">
        <v>1787</v>
      </c>
    </row>
    <row r="739" spans="11:11" x14ac:dyDescent="0.2">
      <c r="K739" t="s">
        <v>1788</v>
      </c>
    </row>
    <row r="740" spans="11:11" x14ac:dyDescent="0.2">
      <c r="K740" t="s">
        <v>1789</v>
      </c>
    </row>
    <row r="741" spans="11:11" x14ac:dyDescent="0.2">
      <c r="K741" t="s">
        <v>1790</v>
      </c>
    </row>
    <row r="742" spans="11:11" x14ac:dyDescent="0.2">
      <c r="K742" t="e">
        <v>#N/A</v>
      </c>
    </row>
    <row r="743" spans="11:11" x14ac:dyDescent="0.2">
      <c r="K743" t="s">
        <v>1791</v>
      </c>
    </row>
    <row r="744" spans="11:11" x14ac:dyDescent="0.2">
      <c r="K744" t="s">
        <v>1792</v>
      </c>
    </row>
    <row r="745" spans="11:11" x14ac:dyDescent="0.2">
      <c r="K745" t="s">
        <v>1793</v>
      </c>
    </row>
    <row r="746" spans="11:11" x14ac:dyDescent="0.2">
      <c r="K746" t="s">
        <v>1794</v>
      </c>
    </row>
    <row r="747" spans="11:11" x14ac:dyDescent="0.2">
      <c r="K747" t="s">
        <v>1795</v>
      </c>
    </row>
    <row r="748" spans="11:11" x14ac:dyDescent="0.2">
      <c r="K748" t="s">
        <v>1796</v>
      </c>
    </row>
    <row r="749" spans="11:11" x14ac:dyDescent="0.2">
      <c r="K749" t="s">
        <v>1797</v>
      </c>
    </row>
    <row r="750" spans="11:11" x14ac:dyDescent="0.2">
      <c r="K750" t="s">
        <v>1798</v>
      </c>
    </row>
    <row r="751" spans="11:11" x14ac:dyDescent="0.2">
      <c r="K751" t="s">
        <v>1799</v>
      </c>
    </row>
    <row r="752" spans="11:11" x14ac:dyDescent="0.2">
      <c r="K752" t="e">
        <v>#N/A</v>
      </c>
    </row>
    <row r="753" spans="11:11" x14ac:dyDescent="0.2">
      <c r="K753" t="s">
        <v>1800</v>
      </c>
    </row>
    <row r="754" spans="11:11" x14ac:dyDescent="0.2">
      <c r="K754" t="e">
        <v>#N/A</v>
      </c>
    </row>
    <row r="755" spans="11:11" x14ac:dyDescent="0.2">
      <c r="K755" t="e">
        <v>#N/A</v>
      </c>
    </row>
    <row r="756" spans="11:11" x14ac:dyDescent="0.2">
      <c r="K756" t="s">
        <v>1801</v>
      </c>
    </row>
    <row r="757" spans="11:11" x14ac:dyDescent="0.2">
      <c r="K757" t="s">
        <v>1802</v>
      </c>
    </row>
    <row r="758" spans="11:11" x14ac:dyDescent="0.2">
      <c r="K758" t="s">
        <v>1803</v>
      </c>
    </row>
    <row r="759" spans="11:11" x14ac:dyDescent="0.2">
      <c r="K759" t="s">
        <v>1804</v>
      </c>
    </row>
    <row r="760" spans="11:11" x14ac:dyDescent="0.2">
      <c r="K760" t="s">
        <v>1805</v>
      </c>
    </row>
    <row r="761" spans="11:11" x14ac:dyDescent="0.2">
      <c r="K761" t="s">
        <v>1806</v>
      </c>
    </row>
    <row r="762" spans="11:11" x14ac:dyDescent="0.2">
      <c r="K762" t="s">
        <v>1807</v>
      </c>
    </row>
    <row r="763" spans="11:11" x14ac:dyDescent="0.2">
      <c r="K763" t="s">
        <v>1808</v>
      </c>
    </row>
    <row r="764" spans="11:11" x14ac:dyDescent="0.2">
      <c r="K764" t="s">
        <v>562</v>
      </c>
    </row>
    <row r="765" spans="11:11" x14ac:dyDescent="0.2">
      <c r="K765" t="e">
        <v>#N/A</v>
      </c>
    </row>
    <row r="766" spans="11:11" x14ac:dyDescent="0.2">
      <c r="K766" t="s">
        <v>1809</v>
      </c>
    </row>
    <row r="767" spans="11:11" x14ac:dyDescent="0.2">
      <c r="K767" t="s">
        <v>1810</v>
      </c>
    </row>
    <row r="768" spans="11:11" x14ac:dyDescent="0.2">
      <c r="K768" t="s">
        <v>1811</v>
      </c>
    </row>
    <row r="769" spans="11:11" x14ac:dyDescent="0.2">
      <c r="K769" t="s">
        <v>1812</v>
      </c>
    </row>
    <row r="770" spans="11:11" x14ac:dyDescent="0.2">
      <c r="K770" t="s">
        <v>1813</v>
      </c>
    </row>
    <row r="771" spans="11:11" x14ac:dyDescent="0.2">
      <c r="K771" t="s">
        <v>1814</v>
      </c>
    </row>
    <row r="772" spans="11:11" x14ac:dyDescent="0.2">
      <c r="K772" t="s">
        <v>1815</v>
      </c>
    </row>
    <row r="773" spans="11:11" x14ac:dyDescent="0.2">
      <c r="K773" t="s">
        <v>1816</v>
      </c>
    </row>
    <row r="774" spans="11:11" x14ac:dyDescent="0.2">
      <c r="K774" t="e">
        <v>#N/A</v>
      </c>
    </row>
    <row r="775" spans="11:11" x14ac:dyDescent="0.2">
      <c r="K775" t="s">
        <v>1817</v>
      </c>
    </row>
    <row r="776" spans="11:11" x14ac:dyDescent="0.2">
      <c r="K776" t="s">
        <v>1818</v>
      </c>
    </row>
    <row r="777" spans="11:11" x14ac:dyDescent="0.2">
      <c r="K777" t="s">
        <v>1819</v>
      </c>
    </row>
    <row r="778" spans="11:11" x14ac:dyDescent="0.2">
      <c r="K778" t="s">
        <v>1820</v>
      </c>
    </row>
    <row r="779" spans="11:11" x14ac:dyDescent="0.2">
      <c r="K779" t="s">
        <v>1821</v>
      </c>
    </row>
    <row r="780" spans="11:11" x14ac:dyDescent="0.2">
      <c r="K780" t="s">
        <v>1822</v>
      </c>
    </row>
    <row r="781" spans="11:11" x14ac:dyDescent="0.2">
      <c r="K781" t="s">
        <v>1823</v>
      </c>
    </row>
    <row r="782" spans="11:11" x14ac:dyDescent="0.2">
      <c r="K782" t="s">
        <v>1824</v>
      </c>
    </row>
    <row r="783" spans="11:11" x14ac:dyDescent="0.2">
      <c r="K783" t="s">
        <v>1825</v>
      </c>
    </row>
    <row r="784" spans="11:11" x14ac:dyDescent="0.2">
      <c r="K784" t="s">
        <v>1826</v>
      </c>
    </row>
    <row r="785" spans="11:11" x14ac:dyDescent="0.2">
      <c r="K785" t="s">
        <v>1827</v>
      </c>
    </row>
    <row r="786" spans="11:11" x14ac:dyDescent="0.2">
      <c r="K786" t="s">
        <v>1828</v>
      </c>
    </row>
    <row r="787" spans="11:11" x14ac:dyDescent="0.2">
      <c r="K787" t="s">
        <v>1829</v>
      </c>
    </row>
    <row r="788" spans="11:11" x14ac:dyDescent="0.2">
      <c r="K788" t="s">
        <v>1830</v>
      </c>
    </row>
    <row r="789" spans="11:11" x14ac:dyDescent="0.2">
      <c r="K789" t="s">
        <v>1831</v>
      </c>
    </row>
    <row r="790" spans="11:11" x14ac:dyDescent="0.2">
      <c r="K790" t="s">
        <v>1832</v>
      </c>
    </row>
    <row r="791" spans="11:11" x14ac:dyDescent="0.2">
      <c r="K791" t="s">
        <v>1833</v>
      </c>
    </row>
    <row r="792" spans="11:11" x14ac:dyDescent="0.2">
      <c r="K792" t="s">
        <v>1834</v>
      </c>
    </row>
    <row r="793" spans="11:11" x14ac:dyDescent="0.2">
      <c r="K793" t="s">
        <v>1835</v>
      </c>
    </row>
    <row r="794" spans="11:11" x14ac:dyDescent="0.2">
      <c r="K794" t="s">
        <v>1836</v>
      </c>
    </row>
    <row r="795" spans="11:11" x14ac:dyDescent="0.2">
      <c r="K795" t="s">
        <v>1837</v>
      </c>
    </row>
    <row r="796" spans="11:11" x14ac:dyDescent="0.2">
      <c r="K796" t="s">
        <v>1838</v>
      </c>
    </row>
    <row r="797" spans="11:11" x14ac:dyDescent="0.2">
      <c r="K797" t="s">
        <v>1839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8B7ED-5F98-4356-91AE-B1C804DA28EC}">
  <dimension ref="B3:D38"/>
  <sheetViews>
    <sheetView workbookViewId="0">
      <selection activeCell="F8" sqref="F8"/>
    </sheetView>
  </sheetViews>
  <sheetFormatPr baseColWidth="10" defaultColWidth="8.83203125" defaultRowHeight="15" x14ac:dyDescent="0.2"/>
  <cols>
    <col min="3" max="3" width="9.83203125" bestFit="1" customWidth="1"/>
    <col min="4" max="4" width="25.33203125" bestFit="1" customWidth="1"/>
    <col min="7" max="7" width="14.6640625" bestFit="1" customWidth="1"/>
  </cols>
  <sheetData>
    <row r="3" spans="2:4" x14ac:dyDescent="0.2">
      <c r="B3" t="s">
        <v>573</v>
      </c>
      <c r="C3" t="s">
        <v>574</v>
      </c>
    </row>
    <row r="5" spans="2:4" x14ac:dyDescent="0.2">
      <c r="B5" t="s">
        <v>570</v>
      </c>
      <c r="C5" t="s">
        <v>1</v>
      </c>
      <c r="D5" t="s">
        <v>571</v>
      </c>
    </row>
    <row r="6" spans="2:4" x14ac:dyDescent="0.2">
      <c r="B6" t="str" cm="1">
        <f t="array" ref="B6">_xll.PBD(C6,"Name","","USD","","")</f>
        <v>Afya</v>
      </c>
      <c r="C6" t="str">
        <f>'Python Strip Mask'!C3</f>
        <v>268320-61</v>
      </c>
      <c r="D6" t="str" cm="1">
        <f t="array" ref="D6">_xll.PBD(C6,"Investments Buy Side Count","","USD","","")</f>
        <v>#LIMITREACHED</v>
      </c>
    </row>
    <row r="8" spans="2:4" x14ac:dyDescent="0.2">
      <c r="B8" t="s">
        <v>572</v>
      </c>
      <c r="C8" t="s">
        <v>575</v>
      </c>
      <c r="D8" t="s">
        <v>576</v>
      </c>
    </row>
    <row r="9" spans="2:4" x14ac:dyDescent="0.2">
      <c r="B9" t="str" cm="1">
        <f t="array" ref="B9">_xll.PBD(C6,"Investments Buy Side Ids","v","USD","","")</f>
        <v>#LIMITREACHED</v>
      </c>
      <c r="C9" s="15" t="str" cm="1">
        <f t="array" ref="C9">_xll.PBD(B9,"Deal Date","","USD","","")</f>
        <v>#ENTITYNOTFOUND</v>
      </c>
      <c r="D9" t="str" cm="1">
        <f t="array" ref="D9">_xll.PBD(B9,"Deal Type 1","","USD","","")</f>
        <v>#ENTITYNOTFOUND</v>
      </c>
    </row>
    <row r="10" spans="2:4" x14ac:dyDescent="0.2">
      <c r="C10" s="15" t="str" cm="1">
        <f t="array" ref="C10">_xll.PBD(B10,"Deal Date","","USD","","")</f>
        <v>#SPECIFYREQUIRED</v>
      </c>
      <c r="D10" t="str" cm="1">
        <f t="array" ref="D10">_xll.PBD(B10,"Deal Type 1","","USD","","")</f>
        <v>#SPECIFYREQUIRED</v>
      </c>
    </row>
    <row r="11" spans="2:4" x14ac:dyDescent="0.2">
      <c r="C11" s="15" t="str" cm="1">
        <f t="array" ref="C11">_xll.PBD(B11,"Deal Date","","USD","","")</f>
        <v>#SPECIFYREQUIRED</v>
      </c>
      <c r="D11" t="str" cm="1">
        <f t="array" ref="D11">_xll.PBD(B11,"Deal Type 1","","USD","","")</f>
        <v>#SPECIFYREQUIRED</v>
      </c>
    </row>
    <row r="12" spans="2:4" x14ac:dyDescent="0.2">
      <c r="C12" s="15" t="str" cm="1">
        <f t="array" ref="C12">_xll.PBD(B12,"Deal Date","","USD","","")</f>
        <v>#SPECIFYREQUIRED</v>
      </c>
      <c r="D12" t="str" cm="1">
        <f t="array" ref="D12">_xll.PBD(B12,"Deal Type 1","","USD","","")</f>
        <v>#SPECIFYREQUIRED</v>
      </c>
    </row>
    <row r="13" spans="2:4" x14ac:dyDescent="0.2">
      <c r="C13" s="15" t="str" cm="1">
        <f t="array" ref="C13">_xll.PBD(B13,"Deal Date","","USD","","")</f>
        <v>#SPECIFYREQUIRED</v>
      </c>
      <c r="D13" t="str" cm="1">
        <f t="array" ref="D13">_xll.PBD(B13,"Deal Type 1","","USD","","")</f>
        <v>#SPECIFYREQUIRED</v>
      </c>
    </row>
    <row r="14" spans="2:4" x14ac:dyDescent="0.2">
      <c r="C14" s="15" t="str" cm="1">
        <f t="array" ref="C14">_xll.PBD(B14,"Deal Date","","USD","","")</f>
        <v>#SPECIFYREQUIRED</v>
      </c>
      <c r="D14" t="str" cm="1">
        <f t="array" ref="D14">_xll.PBD(B14,"Deal Type 1","","USD","","")</f>
        <v>#SPECIFYREQUIRED</v>
      </c>
    </row>
    <row r="15" spans="2:4" x14ac:dyDescent="0.2">
      <c r="C15" s="15" t="str" cm="1">
        <f t="array" ref="C15">_xll.PBD(B15,"Deal Date","","USD","","")</f>
        <v>#SPECIFYREQUIRED</v>
      </c>
      <c r="D15" t="str" cm="1">
        <f t="array" ref="D15">_xll.PBD(B15,"Deal Type 1","","USD","","")</f>
        <v>#SPECIFYREQUIRED</v>
      </c>
    </row>
    <row r="16" spans="2:4" x14ac:dyDescent="0.2">
      <c r="C16" s="15" t="str" cm="1">
        <f t="array" ref="C16">_xll.PBD(B16,"Deal Date","","USD","","")</f>
        <v>#SPECIFYREQUIRED</v>
      </c>
      <c r="D16" t="str" cm="1">
        <f t="array" ref="D16">_xll.PBD(B16,"Deal Type 1","","USD","","")</f>
        <v>#SPECIFYREQUIRED</v>
      </c>
    </row>
    <row r="17" spans="3:4" x14ac:dyDescent="0.2">
      <c r="C17" s="15" t="str" cm="1">
        <f t="array" ref="C17">_xll.PBD(B17,"Deal Date","","USD","","")</f>
        <v>#SPECIFYREQUIRED</v>
      </c>
      <c r="D17" t="str" cm="1">
        <f t="array" ref="D17">_xll.PBD(B17,"Deal Type 1","","USD","","")</f>
        <v>#SPECIFYREQUIRED</v>
      </c>
    </row>
    <row r="18" spans="3:4" x14ac:dyDescent="0.2">
      <c r="C18" s="15" t="str" cm="1">
        <f t="array" ref="C18">_xll.PBD(B18,"Deal Date","","USD","","")</f>
        <v>#SPECIFYREQUIRED</v>
      </c>
      <c r="D18" t="str" cm="1">
        <f t="array" ref="D18">_xll.PBD(B18,"Deal Type 1","","USD","","")</f>
        <v>#SPECIFYREQUIRED</v>
      </c>
    </row>
    <row r="19" spans="3:4" x14ac:dyDescent="0.2">
      <c r="C19" s="15" t="str" cm="1">
        <f t="array" ref="C19">_xll.PBD(B19,"Deal Date","","USD","","")</f>
        <v>#SPECIFYREQUIRED</v>
      </c>
      <c r="D19" t="str" cm="1">
        <f t="array" ref="D19">_xll.PBD(B19,"Deal Type 1","","USD","","")</f>
        <v>#SPECIFYREQUIRED</v>
      </c>
    </row>
    <row r="20" spans="3:4" x14ac:dyDescent="0.2">
      <c r="C20" s="15" t="str" cm="1">
        <f t="array" ref="C20">_xll.PBD(B20,"Deal Date","","USD","","")</f>
        <v>#SPECIFYREQUIRED</v>
      </c>
      <c r="D20" t="str" cm="1">
        <f t="array" ref="D20">_xll.PBD(B20,"Deal Type 1","","USD","","")</f>
        <v>#SPECIFYREQUIRED</v>
      </c>
    </row>
    <row r="21" spans="3:4" x14ac:dyDescent="0.2">
      <c r="C21" s="15" t="str" cm="1">
        <f t="array" ref="C21">_xll.PBD(B21,"Deal Date","","USD","","")</f>
        <v>#SPECIFYREQUIRED</v>
      </c>
      <c r="D21" t="str" cm="1">
        <f t="array" ref="D21">_xll.PBD(B21,"Deal Type 1","","USD","","")</f>
        <v>#SPECIFYREQUIRED</v>
      </c>
    </row>
    <row r="22" spans="3:4" x14ac:dyDescent="0.2">
      <c r="C22" s="15" t="str" cm="1">
        <f t="array" ref="C22">_xll.PBD(B22,"Deal Date","","USD","","")</f>
        <v>#SPECIFYREQUIRED</v>
      </c>
      <c r="D22" t="str" cm="1">
        <f t="array" ref="D22">_xll.PBD(B22,"Deal Type 1","","USD","","")</f>
        <v>#SPECIFYREQUIRED</v>
      </c>
    </row>
    <row r="23" spans="3:4" x14ac:dyDescent="0.2">
      <c r="C23" s="15" t="str" cm="1">
        <f t="array" ref="C23">_xll.PBD(B23,"Deal Date","","USD","","")</f>
        <v>#SPECIFYREQUIRED</v>
      </c>
      <c r="D23" t="str" cm="1">
        <f t="array" ref="D23">_xll.PBD(B23,"Deal Type 1","","USD","","")</f>
        <v>#SPECIFYREQUIRED</v>
      </c>
    </row>
    <row r="24" spans="3:4" x14ac:dyDescent="0.2">
      <c r="C24" s="15" t="str" cm="1">
        <f t="array" ref="C24">_xll.PBD(B24,"Deal Date","","USD","","")</f>
        <v>#SPECIFYREQUIRED</v>
      </c>
      <c r="D24" t="str" cm="1">
        <f t="array" ref="D24">_xll.PBD(B24,"Deal Type 1","","USD","","")</f>
        <v>#SPECIFYREQUIRED</v>
      </c>
    </row>
    <row r="25" spans="3:4" x14ac:dyDescent="0.2">
      <c r="C25" s="15" t="str" cm="1">
        <f t="array" ref="C25">_xll.PBD(B25,"Deal Date","","USD","","")</f>
        <v>#SPECIFYREQUIRED</v>
      </c>
      <c r="D25" t="str" cm="1">
        <f t="array" ref="D25">_xll.PBD(B25,"Deal Type 1","","USD","","")</f>
        <v>#SPECIFYREQUIRED</v>
      </c>
    </row>
    <row r="26" spans="3:4" x14ac:dyDescent="0.2">
      <c r="C26" s="15" t="str" cm="1">
        <f t="array" ref="C26">_xll.PBD(B26,"Deal Date","","USD","","")</f>
        <v>#SPECIFYREQUIRED</v>
      </c>
      <c r="D26" t="str" cm="1">
        <f t="array" ref="D26">_xll.PBD(B26,"Deal Type 1","","USD","","")</f>
        <v>#SPECIFYREQUIRED</v>
      </c>
    </row>
    <row r="27" spans="3:4" x14ac:dyDescent="0.2">
      <c r="C27" s="15" t="str" cm="1">
        <f t="array" ref="C27">_xll.PBD(B27,"Deal Date","","USD","","")</f>
        <v>#SPECIFYREQUIRED</v>
      </c>
      <c r="D27" t="str" cm="1">
        <f t="array" ref="D27">_xll.PBD(B27,"Deal Type 1","","USD","","")</f>
        <v>#SPECIFYREQUIRED</v>
      </c>
    </row>
    <row r="28" spans="3:4" x14ac:dyDescent="0.2">
      <c r="C28" s="15" t="str" cm="1">
        <f t="array" ref="C28">_xll.PBD(B28,"Deal Date","","USD","","")</f>
        <v>#SPECIFYREQUIRED</v>
      </c>
      <c r="D28" t="str" cm="1">
        <f t="array" ref="D28">_xll.PBD(B28,"Deal Type 1","","USD","","")</f>
        <v>#SPECIFYREQUIRED</v>
      </c>
    </row>
    <row r="29" spans="3:4" x14ac:dyDescent="0.2">
      <c r="C29" s="15" t="str" cm="1">
        <f t="array" ref="C29">_xll.PBD(B29,"Deal Date","","USD","","")</f>
        <v>#SPECIFYREQUIRED</v>
      </c>
      <c r="D29" t="str" cm="1">
        <f t="array" ref="D29">_xll.PBD(B29,"Deal Type 1","","USD","","")</f>
        <v>#SPECIFYREQUIRED</v>
      </c>
    </row>
    <row r="30" spans="3:4" x14ac:dyDescent="0.2">
      <c r="C30" s="15" t="str" cm="1">
        <f t="array" ref="C30">_xll.PBD(B30,"Deal Date","","USD","","")</f>
        <v>#SPECIFYREQUIRED</v>
      </c>
      <c r="D30" t="str" cm="1">
        <f t="array" ref="D30">_xll.PBD(B30,"Deal Type 1","","USD","","")</f>
        <v>#SPECIFYREQUIRED</v>
      </c>
    </row>
    <row r="31" spans="3:4" x14ac:dyDescent="0.2">
      <c r="C31" s="15" t="str" cm="1">
        <f t="array" ref="C31">_xll.PBD(B31,"Deal Date","","USD","","")</f>
        <v>#SPECIFYREQUIRED</v>
      </c>
      <c r="D31" t="str" cm="1">
        <f t="array" ref="D31">_xll.PBD(B31,"Deal Type 1","","USD","","")</f>
        <v>#SPECIFYREQUIRED</v>
      </c>
    </row>
    <row r="32" spans="3:4" x14ac:dyDescent="0.2">
      <c r="C32" s="15" t="str" cm="1">
        <f t="array" ref="C32">_xll.PBD(B32,"Deal Date","","USD","","")</f>
        <v>#SPECIFYREQUIRED</v>
      </c>
      <c r="D32" t="str" cm="1">
        <f t="array" ref="D32">_xll.PBD(B32,"Deal Type 1","","USD","","")</f>
        <v>#SPECIFYREQUIRED</v>
      </c>
    </row>
    <row r="33" spans="3:4" x14ac:dyDescent="0.2">
      <c r="C33" s="15" t="str" cm="1">
        <f t="array" ref="C33">_xll.PBD(B33,"Deal Date","","USD","","")</f>
        <v>#SPECIFYREQUIRED</v>
      </c>
      <c r="D33" t="str" cm="1">
        <f t="array" ref="D33">_xll.PBD(B33,"Deal Type 1","","USD","","")</f>
        <v>#SPECIFYREQUIRED</v>
      </c>
    </row>
    <row r="34" spans="3:4" x14ac:dyDescent="0.2">
      <c r="C34" s="15" t="str" cm="1">
        <f t="array" ref="C34">_xll.PBD(B34,"Deal Date","","USD","","")</f>
        <v>#SPECIFYREQUIRED</v>
      </c>
      <c r="D34" t="str" cm="1">
        <f t="array" ref="D34">_xll.PBD(B34,"Deal Type 1","","USD","","")</f>
        <v>#SPECIFYREQUIRED</v>
      </c>
    </row>
    <row r="35" spans="3:4" x14ac:dyDescent="0.2">
      <c r="C35" s="15" t="str" cm="1">
        <f t="array" ref="C35">_xll.PBD(B35,"Deal Date","","USD","","")</f>
        <v>#SPECIFYREQUIRED</v>
      </c>
      <c r="D35" t="str" cm="1">
        <f t="array" ref="D35">_xll.PBD(B35,"Deal Type 1","","USD","","")</f>
        <v>#SPECIFYREQUIRED</v>
      </c>
    </row>
    <row r="36" spans="3:4" x14ac:dyDescent="0.2">
      <c r="C36" s="15" t="str" cm="1">
        <f t="array" ref="C36">_xll.PBD(B36,"Deal Date","","USD","","")</f>
        <v>#SPECIFYREQUIRED</v>
      </c>
      <c r="D36" t="str" cm="1">
        <f t="array" ref="D36">_xll.PBD(B36,"Deal Type 1","","USD","","")</f>
        <v>#SPECIFYREQUIRED</v>
      </c>
    </row>
    <row r="37" spans="3:4" x14ac:dyDescent="0.2">
      <c r="C37" s="15" t="str" cm="1">
        <f t="array" ref="C37">_xll.PBD(B37,"Deal Date","","USD","","")</f>
        <v>#SPECIFYREQUIRED</v>
      </c>
      <c r="D37" t="str" cm="1">
        <f t="array" ref="D37">_xll.PBD(B37,"Deal Type 1","","USD","","")</f>
        <v>#SPECIFYREQUIRED</v>
      </c>
    </row>
    <row r="38" spans="3:4" x14ac:dyDescent="0.2">
      <c r="C38" s="15" t="str" cm="1">
        <f t="array" ref="C38">_xll.PBD(B38,"Deal Date","","USD","","")</f>
        <v>#SPECIFYREQUIRED</v>
      </c>
      <c r="D38" t="str" cm="1">
        <f t="array" ref="D38">_xll.PBD(B38,"Deal Type 1","","USD","","")</f>
        <v>#SPECIFYREQUIRED</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9B2EE-1118-455F-B46D-C55F330EA758}">
  <dimension ref="B1:W97"/>
  <sheetViews>
    <sheetView showGridLines="0" zoomScale="85" zoomScaleNormal="85" workbookViewId="0">
      <pane xSplit="2" ySplit="2" topLeftCell="D3" activePane="bottomRight" state="frozen"/>
      <selection pane="topRight" activeCell="C1" sqref="C1"/>
      <selection pane="bottomLeft" activeCell="A3" sqref="A3"/>
      <selection pane="bottomRight" activeCell="G12" sqref="G12"/>
    </sheetView>
  </sheetViews>
  <sheetFormatPr baseColWidth="10" defaultColWidth="8.83203125" defaultRowHeight="15" x14ac:dyDescent="0.2"/>
  <cols>
    <col min="1" max="1" width="1.6640625" customWidth="1"/>
    <col min="2" max="2" width="31.6640625" bestFit="1" customWidth="1"/>
    <col min="3" max="3" width="9.6640625" bestFit="1" customWidth="1"/>
    <col min="4" max="4" width="14.5" bestFit="1" customWidth="1"/>
    <col min="5" max="5" width="19.5" bestFit="1" customWidth="1"/>
    <col min="6" max="6" width="28.6640625" bestFit="1" customWidth="1"/>
    <col min="7" max="7" width="28.6640625" customWidth="1"/>
    <col min="8" max="8" width="19" style="7" bestFit="1" customWidth="1"/>
    <col min="9" max="9" width="24.5" customWidth="1"/>
    <col min="10" max="10" width="17.83203125" bestFit="1" customWidth="1"/>
    <col min="11" max="11" width="16.33203125" bestFit="1" customWidth="1"/>
    <col min="12" max="12" width="22.5" bestFit="1" customWidth="1"/>
    <col min="13" max="13" width="27.5" bestFit="1" customWidth="1"/>
    <col min="14" max="14" width="15.6640625" bestFit="1" customWidth="1"/>
    <col min="15" max="15" width="13.6640625" style="7" bestFit="1" customWidth="1"/>
  </cols>
  <sheetData>
    <row r="1" spans="2:23" ht="5" customHeight="1" x14ac:dyDescent="0.2"/>
    <row r="2" spans="2:23" x14ac:dyDescent="0.2">
      <c r="B2" s="1" t="s">
        <v>2</v>
      </c>
      <c r="C2" s="1" t="s">
        <v>1</v>
      </c>
      <c r="D2" s="1" t="s">
        <v>5</v>
      </c>
      <c r="E2" s="1" t="s">
        <v>143</v>
      </c>
      <c r="F2" s="1" t="s">
        <v>142</v>
      </c>
      <c r="G2" s="1" t="s">
        <v>451</v>
      </c>
      <c r="H2" s="8" t="s">
        <v>187</v>
      </c>
      <c r="I2" s="1" t="s">
        <v>3</v>
      </c>
      <c r="J2" s="1" t="s">
        <v>4</v>
      </c>
      <c r="K2" s="1" t="s">
        <v>6</v>
      </c>
      <c r="L2" s="1" t="s">
        <v>7</v>
      </c>
      <c r="M2" s="1" t="s">
        <v>8</v>
      </c>
      <c r="N2" s="1" t="s">
        <v>9</v>
      </c>
      <c r="O2" s="8"/>
      <c r="P2" s="1"/>
      <c r="Q2" s="1"/>
      <c r="R2" s="1"/>
      <c r="S2" s="1"/>
      <c r="T2" s="1"/>
      <c r="U2" s="1"/>
      <c r="V2" s="1"/>
      <c r="W2" s="1"/>
    </row>
    <row r="3" spans="2:23" s="2" customFormat="1" x14ac:dyDescent="0.2">
      <c r="B3" s="2" t="s">
        <v>94</v>
      </c>
      <c r="C3" s="2" t="s">
        <v>95</v>
      </c>
      <c r="D3" s="2" t="s">
        <v>101</v>
      </c>
      <c r="E3" s="2" t="str" cm="1">
        <f t="array" ref="E3">_xll.PBD(C3,"HQ Country","","USD","","")</f>
        <v>#LIMITREACHED</v>
      </c>
      <c r="F3" s="2" t="str" cm="1">
        <f t="array" ref="F3">_xll.PBD(C3,"Website","","USD","","")</f>
        <v>#LIMITREACHED</v>
      </c>
      <c r="G3" s="6" t="str" cm="1">
        <f t="array" ref="G3">_xll.PBD(C3,"Assets Under Management","","USD","","")</f>
        <v>#NOTAUTH</v>
      </c>
      <c r="H3" s="14" t="str" cm="1">
        <f t="array" ref="H3">_xll.PBD(C3,"Dry Powder","","USD","","")</f>
        <v>#NOTAUTH</v>
      </c>
      <c r="I3" s="2" t="s">
        <v>132</v>
      </c>
      <c r="J3" s="2" t="s">
        <v>105</v>
      </c>
      <c r="K3" s="2" t="s">
        <v>136</v>
      </c>
      <c r="L3" s="2" t="s">
        <v>137</v>
      </c>
      <c r="M3" s="5" t="s">
        <v>135</v>
      </c>
      <c r="N3" s="2" t="s">
        <v>138</v>
      </c>
      <c r="O3" s="6"/>
    </row>
    <row r="4" spans="2:23" s="2" customFormat="1" x14ac:dyDescent="0.2">
      <c r="B4" s="2" t="s">
        <v>10</v>
      </c>
      <c r="C4" s="2" t="s">
        <v>19</v>
      </c>
      <c r="D4" s="2" t="s">
        <v>100</v>
      </c>
      <c r="E4" s="2" t="str" cm="1">
        <f t="array" ref="E4">_xll.PBD(C4,"HQ Country","","USD","","")</f>
        <v>#LIMITREACHED</v>
      </c>
      <c r="F4" s="2" t="str" cm="1">
        <f t="array" ref="F4">_xll.PBD(C4,"Website","","USD","","")</f>
        <v>#LIMITREACHED</v>
      </c>
      <c r="G4" s="6" t="str" cm="1">
        <f t="array" ref="G4">_xll.PBD(C4,"Assets Under Management","","USD","","")</f>
        <v>#LIMITREACHED</v>
      </c>
      <c r="H4" s="14" t="str" cm="1">
        <f t="array" ref="H4">_xll.PBD(C4,"Dry Powder","","USD","","")</f>
        <v>#LIMITREACHED</v>
      </c>
      <c r="I4" s="2" t="s">
        <v>144</v>
      </c>
      <c r="J4" s="2" t="s">
        <v>145</v>
      </c>
      <c r="K4" s="2" t="s">
        <v>126</v>
      </c>
      <c r="L4" s="2" t="s">
        <v>127</v>
      </c>
      <c r="M4" s="3" t="s">
        <v>125</v>
      </c>
      <c r="N4" s="2" t="s">
        <v>128</v>
      </c>
      <c r="O4" s="6"/>
    </row>
    <row r="5" spans="2:23" s="2" customFormat="1" x14ac:dyDescent="0.2">
      <c r="B5" s="2" t="s">
        <v>50</v>
      </c>
      <c r="C5" s="2" t="s">
        <v>51</v>
      </c>
      <c r="D5" s="2" t="s">
        <v>42</v>
      </c>
      <c r="E5" s="2" t="str" cm="1">
        <f t="array" ref="E5">_xll.PBD(C5,"HQ Country","","USD","","")</f>
        <v>#LIMITREACHED</v>
      </c>
      <c r="F5" s="2" t="str" cm="1">
        <f t="array" ref="F5">_xll.PBD(C5,"Website","","USD","","")</f>
        <v>#LIMITREACHED</v>
      </c>
      <c r="G5" s="6" t="str" cm="1">
        <f t="array" ref="G5">_xll.PBD(C5,"Assets Under Management","","USD","","")</f>
        <v>#LIMITREACHED</v>
      </c>
      <c r="H5" s="14" t="str" cm="1">
        <f t="array" ref="H5">_xll.PBD(C5,"Dry Powder","","USD","","")</f>
        <v>#NOTAUTH</v>
      </c>
      <c r="I5" s="2" t="s">
        <v>146</v>
      </c>
      <c r="J5" s="2" t="s">
        <v>105</v>
      </c>
      <c r="K5" s="2" t="s">
        <v>107</v>
      </c>
      <c r="L5" s="2" t="s">
        <v>103</v>
      </c>
      <c r="M5" s="3" t="s">
        <v>108</v>
      </c>
      <c r="N5" s="2" t="s">
        <v>109</v>
      </c>
      <c r="O5" s="6"/>
    </row>
    <row r="6" spans="2:23" s="2" customFormat="1" x14ac:dyDescent="0.2">
      <c r="B6" s="2" t="s">
        <v>34</v>
      </c>
      <c r="C6" s="2" t="s">
        <v>49</v>
      </c>
      <c r="D6" s="2" t="s">
        <v>100</v>
      </c>
      <c r="E6" s="2" t="str" cm="1">
        <f t="array" ref="E6">_xll.PBD(C6,"HQ Country","","USD","","")</f>
        <v>#LIMITREACHED</v>
      </c>
      <c r="F6" s="2" t="str" cm="1">
        <f t="array" ref="F6">_xll.PBD(C6,"Website","","USD","","")</f>
        <v>#LIMITREACHED</v>
      </c>
      <c r="G6" s="6" t="str" cm="1">
        <f t="array" ref="G6">_xll.PBD(C6,"Assets Under Management","","USD","","")</f>
        <v>#LIMITREACHED</v>
      </c>
      <c r="H6" s="14" t="str" cm="1">
        <f t="array" ref="H6">_xll.PBD(C6,"Dry Powder","","USD","","")</f>
        <v>#NOTAUTH</v>
      </c>
      <c r="I6" s="2" t="s">
        <v>133</v>
      </c>
      <c r="J6" s="2" t="s">
        <v>105</v>
      </c>
      <c r="K6" s="2" t="s">
        <v>129</v>
      </c>
      <c r="L6" s="2" t="s">
        <v>123</v>
      </c>
      <c r="M6" s="4" t="s">
        <v>131</v>
      </c>
      <c r="N6" s="3" t="s">
        <v>130</v>
      </c>
      <c r="O6" s="6"/>
    </row>
    <row r="7" spans="2:23" s="2" customFormat="1" x14ac:dyDescent="0.2">
      <c r="B7" s="2" t="s">
        <v>12</v>
      </c>
      <c r="C7" s="2" t="s">
        <v>21</v>
      </c>
      <c r="D7" s="2" t="s">
        <v>100</v>
      </c>
      <c r="E7" s="2" t="str" cm="1">
        <f t="array" ref="E7">_xll.PBD(C7,"HQ Country","","USD","","")</f>
        <v>#LIMITREACHED</v>
      </c>
      <c r="F7" s="2" t="str" cm="1">
        <f t="array" ref="F7">_xll.PBD(C7,"Website","","USD","","")</f>
        <v>#LIMITREACHED</v>
      </c>
      <c r="G7" s="6" t="str" cm="1">
        <f t="array" ref="G7">_xll.PBD(C7,"Assets Under Management","","USD","","")</f>
        <v>#NOTAUTH</v>
      </c>
      <c r="H7" s="14" t="str" cm="1">
        <f t="array" ref="H7">_xll.PBD(C7,"Dry Powder","","USD","","")</f>
        <v>#NOTAUTH</v>
      </c>
      <c r="I7" s="2" t="s">
        <v>147</v>
      </c>
      <c r="J7" s="2" t="s">
        <v>150</v>
      </c>
      <c r="K7" s="2" t="s">
        <v>155</v>
      </c>
      <c r="L7" s="2" t="s">
        <v>115</v>
      </c>
      <c r="M7" s="3" t="s">
        <v>156</v>
      </c>
      <c r="N7" s="2" t="s">
        <v>154</v>
      </c>
      <c r="O7" s="6"/>
    </row>
    <row r="8" spans="2:23" s="2" customFormat="1" x14ac:dyDescent="0.2">
      <c r="B8" s="2" t="s">
        <v>55</v>
      </c>
      <c r="C8" s="2" t="s">
        <v>75</v>
      </c>
      <c r="D8" s="2" t="s">
        <v>100</v>
      </c>
      <c r="E8" s="2" t="str" cm="1">
        <f t="array" ref="E8">_xll.PBD(C8,"HQ Country","","USD","","")</f>
        <v>#LIMITREACHED</v>
      </c>
      <c r="F8" s="2" t="str" cm="1">
        <f t="array" ref="F8">_xll.PBD(C8,"Website","","USD","","")</f>
        <v>#LIMITREACHED</v>
      </c>
      <c r="G8" s="6" t="str" cm="1">
        <f t="array" ref="G8">_xll.PBD(C8,"Assets Under Management","","USD","","")</f>
        <v>#LIMITREACHED</v>
      </c>
      <c r="H8" s="14" t="str" cm="1">
        <f t="array" ref="H8">_xll.PBD(C8,"Dry Powder","","USD","","")</f>
        <v>#LIMITREACHED</v>
      </c>
      <c r="I8" s="2" t="s">
        <v>134</v>
      </c>
      <c r="J8" s="2" t="s">
        <v>148</v>
      </c>
      <c r="K8" s="2" t="s">
        <v>102</v>
      </c>
      <c r="L8" s="2" t="s">
        <v>103</v>
      </c>
      <c r="M8" s="3" t="s">
        <v>104</v>
      </c>
      <c r="N8" s="2" t="s">
        <v>106</v>
      </c>
      <c r="O8" s="6"/>
    </row>
    <row r="9" spans="2:23" s="2" customFormat="1" x14ac:dyDescent="0.2">
      <c r="B9" s="2" t="s">
        <v>56</v>
      </c>
      <c r="C9" s="2" t="s">
        <v>76</v>
      </c>
      <c r="D9" s="2" t="s">
        <v>42</v>
      </c>
      <c r="E9" s="2" t="str" cm="1">
        <f t="array" ref="E9">_xll.PBD(C9,"HQ Country","","USD","","")</f>
        <v>#LIMITREACHED</v>
      </c>
      <c r="F9" s="2" t="str" cm="1">
        <f t="array" ref="F9">_xll.PBD(C9,"Website","","USD","","")</f>
        <v>#LIMITREACHED</v>
      </c>
      <c r="G9" s="6" t="str" cm="1">
        <f t="array" ref="G9">_xll.PBD(C9,"Assets Under Management","","USD","","")</f>
        <v>#NOTAUTH</v>
      </c>
      <c r="H9" s="14" t="str" cm="1">
        <f t="array" ref="H9">_xll.PBD(C9,"Dry Powder","","USD","","")</f>
        <v>#NOTAUTH</v>
      </c>
      <c r="I9" s="2" t="s">
        <v>149</v>
      </c>
      <c r="J9" s="2" t="s">
        <v>150</v>
      </c>
      <c r="K9" s="2" t="s">
        <v>151</v>
      </c>
      <c r="L9" s="2" t="s">
        <v>112</v>
      </c>
      <c r="M9" s="3" t="s">
        <v>152</v>
      </c>
      <c r="N9" s="2" t="s">
        <v>153</v>
      </c>
      <c r="O9" s="6"/>
    </row>
    <row r="10" spans="2:23" s="2" customFormat="1" x14ac:dyDescent="0.2">
      <c r="B10" s="2" t="s">
        <v>57</v>
      </c>
      <c r="C10" s="2" t="s">
        <v>77</v>
      </c>
      <c r="D10" s="2" t="s">
        <v>42</v>
      </c>
      <c r="E10" s="2" t="str" cm="1">
        <f t="array" ref="E10">_xll.PBD(C10,"HQ Country","","USD","","")</f>
        <v>#LIMITREACHED</v>
      </c>
      <c r="F10" s="2" t="str" cm="1">
        <f t="array" ref="F10">_xll.PBD(C10,"Website","","USD","","")</f>
        <v>#LIMITREACHED</v>
      </c>
      <c r="G10" s="6" t="str" cm="1">
        <f t="array" ref="G10">_xll.PBD(C10,"Assets Under Management","","USD","","")</f>
        <v>#LIMITREACHED</v>
      </c>
      <c r="H10" s="14" t="str" cm="1">
        <f t="array" ref="H10">_xll.PBD(C10,"Dry Powder","","USD","","")</f>
        <v>#NOTAUTH</v>
      </c>
      <c r="I10" s="2" t="s">
        <v>132</v>
      </c>
      <c r="J10" s="2" t="s">
        <v>105</v>
      </c>
      <c r="K10" s="2" t="s">
        <v>157</v>
      </c>
      <c r="L10" s="2" t="s">
        <v>123</v>
      </c>
      <c r="M10" s="2" t="s">
        <v>158</v>
      </c>
      <c r="N10" s="2" t="s">
        <v>159</v>
      </c>
      <c r="O10" s="6"/>
    </row>
    <row r="11" spans="2:23" s="2" customFormat="1" x14ac:dyDescent="0.2">
      <c r="B11" s="2" t="s">
        <v>29</v>
      </c>
      <c r="C11" s="2" t="s">
        <v>35</v>
      </c>
      <c r="D11" s="2" t="s">
        <v>101</v>
      </c>
      <c r="E11" s="2" t="str" cm="1">
        <f t="array" ref="E11">_xll.PBD(C11,"HQ Country","","USD","","")</f>
        <v>#LIMITREACHED</v>
      </c>
      <c r="F11" s="2" t="str" cm="1">
        <f t="array" ref="F11">_xll.PBD(C11,"Website","","USD","","")</f>
        <v>#LIMITREACHED</v>
      </c>
      <c r="G11" s="6" t="str" cm="1">
        <f t="array" ref="G11">_xll.PBD(C11,"Assets Under Management","","USD","","")</f>
        <v>#LIMITREACHED</v>
      </c>
      <c r="H11" s="14" t="str" cm="1">
        <f t="array" ref="H11">_xll.PBD(C11,"Dry Powder","","USD","","")</f>
        <v>#NOTAUTH</v>
      </c>
      <c r="I11" s="2" t="s">
        <v>164</v>
      </c>
      <c r="J11" s="2" t="s">
        <v>105</v>
      </c>
      <c r="K11" s="2" t="s">
        <v>163</v>
      </c>
      <c r="L11" s="2" t="s">
        <v>161</v>
      </c>
      <c r="M11" s="2" t="s">
        <v>160</v>
      </c>
      <c r="N11" s="2" t="s">
        <v>162</v>
      </c>
      <c r="O11" s="6"/>
    </row>
    <row r="12" spans="2:23" s="2" customFormat="1" x14ac:dyDescent="0.2">
      <c r="B12" s="2" t="s">
        <v>32</v>
      </c>
      <c r="C12" s="2" t="s">
        <v>46</v>
      </c>
      <c r="D12" s="2" t="s">
        <v>42</v>
      </c>
      <c r="E12" s="2" t="str" cm="1">
        <f t="array" ref="E12">_xll.PBD(C12,"HQ Country","","USD","","")</f>
        <v>#LIMITREACHED</v>
      </c>
      <c r="F12" s="2" t="str" cm="1">
        <f t="array" ref="F12">_xll.PBD(C12,"Website","","USD","","")</f>
        <v>#LIMITREACHED</v>
      </c>
      <c r="G12" s="6" t="str" cm="1">
        <f t="array" ref="G12">_xll.PBD(C12,"Assets Under Management","","USD","","")</f>
        <v>#NOTAUTH</v>
      </c>
      <c r="H12" s="14" t="str" cm="1">
        <f t="array" ref="H12">_xll.PBD(C12,"Dry Powder","","USD","","")</f>
        <v>#NOTAUTH</v>
      </c>
      <c r="I12" s="2" t="s">
        <v>168</v>
      </c>
      <c r="J12" s="2" t="s">
        <v>140</v>
      </c>
      <c r="K12" s="2" t="s">
        <v>166</v>
      </c>
      <c r="L12" s="2" t="s">
        <v>112</v>
      </c>
      <c r="M12" s="2" t="s">
        <v>165</v>
      </c>
      <c r="N12" s="2" t="s">
        <v>167</v>
      </c>
      <c r="O12" s="6"/>
    </row>
    <row r="13" spans="2:23" s="2" customFormat="1" x14ac:dyDescent="0.2">
      <c r="B13" s="2" t="s">
        <v>58</v>
      </c>
      <c r="C13" s="2" t="s">
        <v>78</v>
      </c>
      <c r="D13" s="2" t="s">
        <v>100</v>
      </c>
      <c r="E13" s="2" t="str" cm="1">
        <f t="array" ref="E13">_xll.PBD(C13,"HQ Country","","USD","","")</f>
        <v>#LIMITREACHED</v>
      </c>
      <c r="F13" s="2" t="str" cm="1">
        <f t="array" ref="F13">_xll.PBD(C13,"Website","","USD","","")</f>
        <v>#LIMITREACHED</v>
      </c>
      <c r="G13" s="6" t="str" cm="1">
        <f t="array" ref="G13">_xll.PBD(C13,"Assets Under Management","","USD","","")</f>
        <v>#NOTAUTH</v>
      </c>
      <c r="H13" s="14" t="str" cm="1">
        <f t="array" ref="H13">_xll.PBD(C13,"Dry Powder","","USD","","")</f>
        <v>#NOTAUTH</v>
      </c>
      <c r="J13" s="2" t="e">
        <v>#N/A</v>
      </c>
      <c r="O13" s="6"/>
    </row>
    <row r="14" spans="2:23" s="2" customFormat="1" x14ac:dyDescent="0.2">
      <c r="B14" s="2" t="s">
        <v>59</v>
      </c>
      <c r="C14" s="2" t="s">
        <v>79</v>
      </c>
      <c r="D14" s="2" t="s">
        <v>100</v>
      </c>
      <c r="E14" s="2" t="str" cm="1">
        <f t="array" ref="E14">_xll.PBD(C14,"HQ Country","","USD","","")</f>
        <v>#LIMITREACHED</v>
      </c>
      <c r="F14" s="2" t="str" cm="1">
        <f t="array" ref="F14">_xll.PBD(C14,"Website","","USD","","")</f>
        <v>#LIMITREACHED</v>
      </c>
      <c r="G14" s="6" t="str" cm="1">
        <f t="array" ref="G14">_xll.PBD(C14,"Assets Under Management","","USD","","")</f>
        <v>#LIMITREACHED</v>
      </c>
      <c r="H14" s="14" t="str" cm="1">
        <f t="array" ref="H14">_xll.PBD(C14,"Dry Powder","","USD","","")</f>
        <v>#NOTAUTH</v>
      </c>
      <c r="J14" s="2" t="s">
        <v>105</v>
      </c>
      <c r="O14" s="6"/>
    </row>
    <row r="15" spans="2:23" s="2" customFormat="1" x14ac:dyDescent="0.2">
      <c r="B15" s="2" t="s">
        <v>60</v>
      </c>
      <c r="C15" s="2" t="s">
        <v>139</v>
      </c>
      <c r="D15" s="2" t="s">
        <v>42</v>
      </c>
      <c r="E15" s="2" t="str" cm="1">
        <f t="array" ref="E15">_xll.PBD(C15,"HQ Country","","USD","","")</f>
        <v>Bermuda</v>
      </c>
      <c r="F15" s="2" t="str" cm="1">
        <f t="array" ref="F15">_xll.PBD(C15,"Website","","USD","","")</f>
        <v>www.ri.g2d-investments.com</v>
      </c>
      <c r="G15" s="6" t="str" cm="1">
        <f t="array" ref="G15">_xll.PBD(C15,"Assets Under Management","","USD","","")</f>
        <v>#NOTAUTH</v>
      </c>
      <c r="H15" s="14" t="str" cm="1">
        <f t="array" ref="H15">_xll.PBD(C15,"Dry Powder","","USD","","")</f>
        <v>#NOTAUTH</v>
      </c>
      <c r="I15" s="2" t="s">
        <v>132</v>
      </c>
      <c r="J15" s="2" t="s">
        <v>140</v>
      </c>
      <c r="O15" s="6"/>
    </row>
    <row r="16" spans="2:23" s="2" customFormat="1" x14ac:dyDescent="0.2">
      <c r="B16" s="2" t="s">
        <v>61</v>
      </c>
      <c r="C16" s="2" t="s">
        <v>80</v>
      </c>
      <c r="D16" s="2" t="s">
        <v>100</v>
      </c>
      <c r="E16" s="2" t="str" cm="1">
        <f t="array" ref="E16">_xll.PBD(C16,"HQ Country","","USD","","")</f>
        <v>#LIMITREACHED</v>
      </c>
      <c r="F16" s="2" t="str" cm="1">
        <f t="array" ref="F16">_xll.PBD(C16,"Website","","USD","","")</f>
        <v>#LIMITREACHED</v>
      </c>
      <c r="G16" s="6" t="str" cm="1">
        <f t="array" ref="G16">_xll.PBD(C16,"Assets Under Management","","USD","","")</f>
        <v>#LIMITREACHED</v>
      </c>
      <c r="H16" s="14" t="str" cm="1">
        <f t="array" ref="H16">_xll.PBD(C16,"Dry Powder","","USD","","")</f>
        <v>#NOTAUTH</v>
      </c>
      <c r="J16" s="2" t="s">
        <v>344</v>
      </c>
      <c r="O16" s="6"/>
    </row>
    <row r="17" spans="2:15" s="2" customFormat="1" x14ac:dyDescent="0.2">
      <c r="B17" s="2" t="s">
        <v>13</v>
      </c>
      <c r="C17" s="2" t="s">
        <v>22</v>
      </c>
      <c r="E17" s="2" t="str" cm="1">
        <f t="array" ref="E17">_xll.PBD(C17,"HQ Country","","USD","","")</f>
        <v>#LIMITREACHED</v>
      </c>
      <c r="F17" s="2" t="str" cm="1">
        <f t="array" ref="F17">_xll.PBD(C17,"Website","","USD","","")</f>
        <v>#LIMITREACHED</v>
      </c>
      <c r="G17" s="6" t="str" cm="1">
        <f t="array" ref="G17">_xll.PBD(C17,"Assets Under Management","","USD","","")</f>
        <v>#LIMITREACHED</v>
      </c>
      <c r="H17" s="14" t="str" cm="1">
        <f t="array" ref="H17">_xll.PBD(C17,"Dry Powder","","USD","","")</f>
        <v>#LIMITREACHED</v>
      </c>
      <c r="J17" s="2" t="s">
        <v>452</v>
      </c>
      <c r="O17" s="6"/>
    </row>
    <row r="18" spans="2:15" s="2" customFormat="1" x14ac:dyDescent="0.2">
      <c r="B18" s="2" t="s">
        <v>62</v>
      </c>
      <c r="C18" s="2" t="s">
        <v>81</v>
      </c>
      <c r="D18" s="2" t="s">
        <v>42</v>
      </c>
      <c r="E18" s="2" t="str" cm="1">
        <f t="array" ref="E18">_xll.PBD(C18,"HQ Country","","USD","","")</f>
        <v>#LIMITREACHED</v>
      </c>
      <c r="F18" s="2" t="str" cm="1">
        <f t="array" ref="F18">_xll.PBD(C18,"Website","","USD","","")</f>
        <v>#LIMITREACHED</v>
      </c>
      <c r="G18" s="6" t="str" cm="1">
        <f t="array" ref="G18">_xll.PBD(C18,"Assets Under Management","","USD","","")</f>
        <v>#LIMITREACHED</v>
      </c>
      <c r="H18" s="14" t="str" cm="1">
        <f t="array" ref="H18">_xll.PBD(C18,"Dry Powder","","USD","","")</f>
        <v>#NOTAUTH</v>
      </c>
      <c r="J18" s="2" t="s">
        <v>48</v>
      </c>
      <c r="K18" s="2" t="s">
        <v>110</v>
      </c>
      <c r="L18" s="2" t="s">
        <v>112</v>
      </c>
      <c r="M18" s="2" t="s">
        <v>111</v>
      </c>
      <c r="N18" s="2" t="s">
        <v>113</v>
      </c>
      <c r="O18" s="6"/>
    </row>
    <row r="19" spans="2:15" s="2" customFormat="1" x14ac:dyDescent="0.2">
      <c r="B19" s="2" t="s">
        <v>69</v>
      </c>
      <c r="C19" s="2" t="s">
        <v>141</v>
      </c>
      <c r="D19" s="2" t="s">
        <v>100</v>
      </c>
      <c r="E19" s="2" t="str" cm="1">
        <f t="array" ref="E19">_xll.PBD(C19,"HQ Country","","USD","","")</f>
        <v>#LIMITREACHED</v>
      </c>
      <c r="F19" s="2" t="str" cm="1">
        <f t="array" ref="F19">_xll.PBD(C19,"Website","","USD","","")</f>
        <v>#LIMITREACHED</v>
      </c>
      <c r="G19" s="6" t="str" cm="1">
        <f t="array" ref="G19">_xll.PBD(C19,"Assets Under Management","","USD","","")</f>
        <v>#NOTAUTH</v>
      </c>
      <c r="H19" s="14" t="str" cm="1">
        <f t="array" ref="H19">_xll.PBD(C19,"Dry Powder","","USD","","")</f>
        <v>#NOTAUTH</v>
      </c>
      <c r="J19" s="2" t="e">
        <v>#N/A</v>
      </c>
      <c r="O19" s="6"/>
    </row>
    <row r="20" spans="2:15" s="2" customFormat="1" x14ac:dyDescent="0.2">
      <c r="B20" s="2" t="s">
        <v>16</v>
      </c>
      <c r="C20" s="2" t="s">
        <v>25</v>
      </c>
      <c r="D20" s="2" t="s">
        <v>100</v>
      </c>
      <c r="E20" s="2" t="str" cm="1">
        <f t="array" ref="E20">_xll.PBD(C20,"HQ Country","","USD","","")</f>
        <v>#LIMITREACHED</v>
      </c>
      <c r="F20" s="2" t="str" cm="1">
        <f t="array" ref="F20">_xll.PBD(C20,"Website","","USD","","")</f>
        <v>#LIMITREACHED</v>
      </c>
      <c r="G20" s="6" t="str" cm="1">
        <f t="array" ref="G20">_xll.PBD(C20,"Assets Under Management","","USD","","")</f>
        <v>#LIMITREACHED</v>
      </c>
      <c r="H20" s="14" t="str" cm="1">
        <f t="array" ref="H20">_xll.PBD(C20,"Dry Powder","","USD","","")</f>
        <v>#LIMITREACHED</v>
      </c>
      <c r="J20" s="2" t="s">
        <v>453</v>
      </c>
      <c r="O20" s="6"/>
    </row>
    <row r="21" spans="2:15" s="2" customFormat="1" x14ac:dyDescent="0.2">
      <c r="B21" s="2" t="s">
        <v>63</v>
      </c>
      <c r="C21" s="2" t="s">
        <v>82</v>
      </c>
      <c r="D21" s="2" t="s">
        <v>42</v>
      </c>
      <c r="E21" s="2" t="str" cm="1">
        <f t="array" ref="E21">_xll.PBD(C21,"HQ Country","","USD","","")</f>
        <v>#LIMITREACHED</v>
      </c>
      <c r="F21" s="2" t="str" cm="1">
        <f t="array" ref="F21">_xll.PBD(C21,"Website","","USD","","")</f>
        <v>#LIMITREACHED</v>
      </c>
      <c r="G21" s="6" t="str" cm="1">
        <f t="array" ref="G21">_xll.PBD(C21,"Assets Under Management","","USD","","")</f>
        <v>#LIMITREACHED</v>
      </c>
      <c r="H21" s="14" t="str" cm="1">
        <f t="array" ref="H21">_xll.PBD(C21,"Dry Powder","","USD","","")</f>
        <v>#LIMITREACHED</v>
      </c>
      <c r="J21" s="2" t="s">
        <v>454</v>
      </c>
      <c r="O21" s="6"/>
    </row>
    <row r="22" spans="2:15" s="2" customFormat="1" x14ac:dyDescent="0.2">
      <c r="B22" s="2" t="s">
        <v>14</v>
      </c>
      <c r="C22" s="2" t="s">
        <v>23</v>
      </c>
      <c r="E22" s="2" t="str" cm="1">
        <f t="array" ref="E22">_xll.PBD(C22,"HQ Country","","USD","","")</f>
        <v>#LIMITREACHED</v>
      </c>
      <c r="F22" s="2" t="str" cm="1">
        <f t="array" ref="F22">_xll.PBD(C22,"Website","","USD","","")</f>
        <v>#LIMITREACHED</v>
      </c>
      <c r="G22" s="6" t="str" cm="1">
        <f t="array" ref="G22">_xll.PBD(C22,"Assets Under Management","","USD","","")</f>
        <v>#LIMITREACHED</v>
      </c>
      <c r="H22" s="14" t="str" cm="1">
        <f t="array" ref="H22">_xll.PBD(C22,"Dry Powder","","USD","","")</f>
        <v>#NOTAUTH</v>
      </c>
      <c r="J22" s="2" t="s">
        <v>455</v>
      </c>
      <c r="O22" s="6"/>
    </row>
    <row r="23" spans="2:15" s="2" customFormat="1" x14ac:dyDescent="0.2">
      <c r="B23" s="2" t="s">
        <v>64</v>
      </c>
      <c r="C23" s="2" t="s">
        <v>83</v>
      </c>
      <c r="D23" s="2" t="s">
        <v>42</v>
      </c>
      <c r="E23" s="2" t="str" cm="1">
        <f t="array" ref="E23">_xll.PBD(C23,"HQ Country","","USD","","")</f>
        <v>#LIMITREACHED</v>
      </c>
      <c r="F23" s="2" t="str" cm="1">
        <f t="array" ref="F23">_xll.PBD(C23,"Website","","USD","","")</f>
        <v>#LIMITREACHED</v>
      </c>
      <c r="G23" s="6" t="str" cm="1">
        <f t="array" ref="G23">_xll.PBD(C23,"Assets Under Management","","USD","","")</f>
        <v>#LIMITREACHED</v>
      </c>
      <c r="H23" s="14" t="str" cm="1">
        <f t="array" ref="H23">_xll.PBD(C23,"Dry Powder","","USD","","")</f>
        <v>#NOTAUTH</v>
      </c>
      <c r="J23" s="2" t="s">
        <v>105</v>
      </c>
      <c r="K23" s="2" t="s">
        <v>121</v>
      </c>
      <c r="L23" s="2" t="s">
        <v>123</v>
      </c>
      <c r="M23" s="2" t="s">
        <v>122</v>
      </c>
      <c r="N23" s="2" t="s">
        <v>124</v>
      </c>
      <c r="O23" s="6"/>
    </row>
    <row r="24" spans="2:15" s="2" customFormat="1" x14ac:dyDescent="0.2">
      <c r="B24" s="2" t="s">
        <v>65</v>
      </c>
      <c r="C24" s="2" t="s">
        <v>84</v>
      </c>
      <c r="D24" s="2" t="s">
        <v>100</v>
      </c>
      <c r="E24" s="2" t="str" cm="1">
        <f t="array" ref="E24">_xll.PBD(C24,"HQ Country","","USD","","")</f>
        <v>#LIMITREACHED</v>
      </c>
      <c r="F24" s="2" t="str" cm="1">
        <f t="array" ref="F24">_xll.PBD(C24,"Website","","USD","","")</f>
        <v>#LIMITREACHED</v>
      </c>
      <c r="G24" s="6" t="str" cm="1">
        <f t="array" ref="G24">_xll.PBD(C24,"Assets Under Management","","USD","","")</f>
        <v>#LIMITREACHED</v>
      </c>
      <c r="H24" s="14" t="str" cm="1">
        <f t="array" ref="H24">_xll.PBD(C24,"Dry Powder","","USD","","")</f>
        <v>#NOTAUTH</v>
      </c>
      <c r="J24" s="2" t="s">
        <v>105</v>
      </c>
      <c r="K24" s="2" t="s">
        <v>114</v>
      </c>
      <c r="L24" s="2" t="s">
        <v>115</v>
      </c>
      <c r="M24" s="2" t="s">
        <v>116</v>
      </c>
      <c r="N24" s="2" t="s">
        <v>117</v>
      </c>
      <c r="O24" s="6"/>
    </row>
    <row r="25" spans="2:15" s="2" customFormat="1" x14ac:dyDescent="0.2">
      <c r="B25" s="2" t="s">
        <v>66</v>
      </c>
      <c r="C25" s="2" t="s">
        <v>85</v>
      </c>
      <c r="D25" s="2" t="s">
        <v>42</v>
      </c>
      <c r="E25" s="2" t="str" cm="1">
        <f t="array" ref="E25">_xll.PBD(C25,"HQ Country","","USD","","")</f>
        <v>#LIMITREACHED</v>
      </c>
      <c r="F25" s="2" t="str" cm="1">
        <f t="array" ref="F25">_xll.PBD(C25,"Website","","USD","","")</f>
        <v>#LIMITREACHED</v>
      </c>
      <c r="G25" s="6" t="str" cm="1">
        <f t="array" ref="G25">_xll.PBD(C25,"Assets Under Management","","USD","","")</f>
        <v>#NOTAUTH</v>
      </c>
      <c r="H25" s="14" t="str" cm="1">
        <f t="array" ref="H25">_xll.PBD(C25,"Dry Powder","","USD","","")</f>
        <v>#NOTAUTH</v>
      </c>
      <c r="J25" s="2" t="e">
        <v>#N/A</v>
      </c>
      <c r="O25" s="6"/>
    </row>
    <row r="26" spans="2:15" s="2" customFormat="1" x14ac:dyDescent="0.2">
      <c r="B26" s="2" t="s">
        <v>30</v>
      </c>
      <c r="C26" s="2" t="s">
        <v>41</v>
      </c>
      <c r="D26" s="2" t="s">
        <v>42</v>
      </c>
      <c r="E26" s="2" t="str" cm="1">
        <f t="array" ref="E26">_xll.PBD(C26,"HQ Country","","USD","","")</f>
        <v>#LIMITREACHED</v>
      </c>
      <c r="F26" s="2" t="str" cm="1">
        <f t="array" ref="F26">_xll.PBD(C26,"Website","","USD","","")</f>
        <v>#LIMITREACHED</v>
      </c>
      <c r="G26" s="6" t="str" cm="1">
        <f t="array" ref="G26">_xll.PBD(C26,"Assets Under Management","","USD","","")</f>
        <v>#LIMITREACHED</v>
      </c>
      <c r="H26" s="14" t="str" cm="1">
        <f t="array" ref="H26">_xll.PBD(C26,"Dry Powder","","USD","","")</f>
        <v>#NOTAUTH</v>
      </c>
      <c r="J26" s="2" t="s">
        <v>48</v>
      </c>
      <c r="O26" s="6"/>
    </row>
    <row r="27" spans="2:15" s="2" customFormat="1" x14ac:dyDescent="0.2">
      <c r="B27" s="2" t="s">
        <v>28</v>
      </c>
      <c r="C27" s="2" t="s">
        <v>36</v>
      </c>
      <c r="E27" s="2" t="str" cm="1">
        <f t="array" ref="E27">_xll.PBD(C27,"HQ Country","","USD","","")</f>
        <v>Brazil</v>
      </c>
      <c r="F27" s="2" t="str" cm="1">
        <f t="array" ref="F27">_xll.PBD(C27,"Website","","USD","","")</f>
        <v>www.kinea.com.br</v>
      </c>
      <c r="G27" s="6" t="str" cm="1">
        <f t="array" ref="G27">_xll.PBD(C27,"Assets Under Management","","USD","","")</f>
        <v>#LIMITREACHED</v>
      </c>
      <c r="H27" s="14" t="str" cm="1">
        <f t="array" ref="H27">_xll.PBD(C27,"Dry Powder","","USD","","")</f>
        <v>#NOTAUTH</v>
      </c>
      <c r="J27" s="2" t="e">
        <v>#N/A</v>
      </c>
      <c r="O27" s="6"/>
    </row>
    <row r="28" spans="2:15" s="2" customFormat="1" x14ac:dyDescent="0.2">
      <c r="B28" s="2" t="s">
        <v>15</v>
      </c>
      <c r="C28" s="2" t="s">
        <v>24</v>
      </c>
      <c r="E28" s="2" t="str" cm="1">
        <f t="array" ref="E28">_xll.PBD(C28,"HQ Country","","USD","","")</f>
        <v>#LIMITREACHED</v>
      </c>
      <c r="F28" s="2" t="str" cm="1">
        <f t="array" ref="F28">_xll.PBD(C28,"Website","","USD","","")</f>
        <v>#LIMITREACHED</v>
      </c>
      <c r="G28" s="6" t="str" cm="1">
        <f t="array" ref="G28">_xll.PBD(C28,"Assets Under Management","","USD","","")</f>
        <v>#LIMITREACHED</v>
      </c>
      <c r="H28" s="14" t="str" cm="1">
        <f t="array" ref="H28">_xll.PBD(C28,"Dry Powder","","USD","","")</f>
        <v>#LIMITREACHED</v>
      </c>
      <c r="J28" s="2" t="s">
        <v>456</v>
      </c>
      <c r="O28" s="6"/>
    </row>
    <row r="29" spans="2:15" s="2" customFormat="1" x14ac:dyDescent="0.2">
      <c r="B29" s="2" t="s">
        <v>52</v>
      </c>
      <c r="C29" s="2" t="s">
        <v>72</v>
      </c>
      <c r="D29" s="2" t="s">
        <v>101</v>
      </c>
      <c r="E29" s="2" t="str" cm="1">
        <f t="array" ref="E29">_xll.PBD(C29,"HQ Country","","USD","","")</f>
        <v>#LIMITREACHED</v>
      </c>
      <c r="F29" s="2" t="str" cm="1">
        <f t="array" ref="F29">_xll.PBD(C29,"Website","","USD","","")</f>
        <v>#LIMITREACHED</v>
      </c>
      <c r="G29" s="6" t="str" cm="1">
        <f t="array" ref="G29">_xll.PBD(C29,"Assets Under Management","","USD","","")</f>
        <v>#LIMITREACHED</v>
      </c>
      <c r="H29" s="14" t="str" cm="1">
        <f t="array" ref="H29">_xll.PBD(C29,"Dry Powder","","USD","","")</f>
        <v>#NOTAUTH</v>
      </c>
      <c r="J29" s="2" t="s">
        <v>457</v>
      </c>
      <c r="O29" s="6"/>
    </row>
    <row r="30" spans="2:15" s="2" customFormat="1" x14ac:dyDescent="0.2">
      <c r="B30" s="2" t="s">
        <v>67</v>
      </c>
      <c r="C30" s="2" t="s">
        <v>86</v>
      </c>
      <c r="D30" s="2" t="s">
        <v>100</v>
      </c>
      <c r="E30" s="2" t="str" cm="1">
        <f t="array" ref="E30">_xll.PBD(C30,"HQ Country","","USD","","")</f>
        <v>#LIMITREACHED</v>
      </c>
      <c r="F30" s="2" t="str" cm="1">
        <f t="array" ref="F30">_xll.PBD(C30,"Website","","USD","","")</f>
        <v>#LIMITREACHED</v>
      </c>
      <c r="G30" s="6" t="str" cm="1">
        <f t="array" ref="G30">_xll.PBD(C30,"Assets Under Management","","USD","","")</f>
        <v>#NOTAUTH</v>
      </c>
      <c r="H30" s="14" t="str" cm="1">
        <f t="array" ref="H30">_xll.PBD(C30,"Dry Powder","","USD","","")</f>
        <v>#NOTAUTH</v>
      </c>
      <c r="J30" s="2" t="e">
        <v>#N/A</v>
      </c>
      <c r="O30" s="6"/>
    </row>
    <row r="31" spans="2:15" s="2" customFormat="1" x14ac:dyDescent="0.2">
      <c r="B31" s="2" t="s">
        <v>31</v>
      </c>
      <c r="C31" s="2" t="s">
        <v>43</v>
      </c>
      <c r="D31" s="2" t="s">
        <v>42</v>
      </c>
      <c r="E31" s="2" t="str" cm="1">
        <f t="array" ref="E31">_xll.PBD(C31,"HQ Country","","USD","","")</f>
        <v>#LIMITREACHED</v>
      </c>
      <c r="F31" s="2" t="str" cm="1">
        <f t="array" ref="F31">_xll.PBD(C31,"Website","","USD","","")</f>
        <v>#LIMITREACHED</v>
      </c>
      <c r="G31" s="6" t="str" cm="1">
        <f t="array" ref="G31">_xll.PBD(C31,"Assets Under Management","","USD","","")</f>
        <v>#LIMITREACHED</v>
      </c>
      <c r="H31" s="14" t="str" cm="1">
        <f t="array" ref="H31">_xll.PBD(C31,"Dry Powder","","USD","","")</f>
        <v>#NOTAUTH</v>
      </c>
      <c r="J31" s="2" t="s">
        <v>48</v>
      </c>
      <c r="O31" s="6"/>
    </row>
    <row r="32" spans="2:15" s="2" customFormat="1" x14ac:dyDescent="0.2">
      <c r="B32" s="2" t="s">
        <v>87</v>
      </c>
      <c r="C32" s="2" t="s">
        <v>88</v>
      </c>
      <c r="D32" s="2" t="s">
        <v>42</v>
      </c>
      <c r="E32" s="2" t="str" cm="1">
        <f t="array" ref="E32">_xll.PBD(C32,"HQ Country","","USD","","")</f>
        <v>#LIMITREACHED</v>
      </c>
      <c r="F32" s="2" t="str" cm="1">
        <f t="array" ref="F32">_xll.PBD(C32,"Website","","USD","","")</f>
        <v>#LIMITREACHED</v>
      </c>
      <c r="G32" s="6" t="str" cm="1">
        <f t="array" ref="G32">_xll.PBD(C32,"Assets Under Management","","USD","","")</f>
        <v>#LIMITREACHED</v>
      </c>
      <c r="H32" s="14" t="str" cm="1">
        <f t="array" ref="H32">_xll.PBD(C32,"Dry Powder","","USD","","")</f>
        <v>#NOTAUTH</v>
      </c>
      <c r="J32" s="2" t="s">
        <v>48</v>
      </c>
      <c r="K32" s="2" t="s">
        <v>118</v>
      </c>
      <c r="L32" s="2" t="s">
        <v>112</v>
      </c>
      <c r="M32" s="2" t="s">
        <v>119</v>
      </c>
      <c r="N32" s="2" t="s">
        <v>120</v>
      </c>
      <c r="O32" s="6"/>
    </row>
    <row r="33" spans="2:15" s="2" customFormat="1" x14ac:dyDescent="0.2">
      <c r="B33" s="2" t="s">
        <v>17</v>
      </c>
      <c r="C33" s="2" t="s">
        <v>18</v>
      </c>
      <c r="D33" s="2" t="s">
        <v>100</v>
      </c>
      <c r="E33" s="2" t="str" cm="1">
        <f t="array" ref="E33">_xll.PBD(C33,"HQ Country","","USD","","")</f>
        <v>Brazil</v>
      </c>
      <c r="F33" s="2" t="str" cm="1">
        <f t="array" ref="F33">_xll.PBD(C33,"Website","","USD","","")</f>
        <v>www.patria.com</v>
      </c>
      <c r="G33" s="6" t="str" cm="1">
        <f t="array" ref="G33">_xll.PBD(C33,"Assets Under Management","","USD","","")</f>
        <v>#LIMITREACHED</v>
      </c>
      <c r="H33" s="14" t="str" cm="1">
        <f t="array" ref="H33">_xll.PBD(C33,"Dry Powder","","USD","","")</f>
        <v>#LIMITREACHED</v>
      </c>
      <c r="J33" s="2" t="s">
        <v>48</v>
      </c>
      <c r="O33" s="6"/>
    </row>
    <row r="34" spans="2:15" s="2" customFormat="1" x14ac:dyDescent="0.2">
      <c r="B34" s="2" t="s">
        <v>68</v>
      </c>
      <c r="C34" s="2" t="s">
        <v>89</v>
      </c>
      <c r="D34" s="2" t="s">
        <v>100</v>
      </c>
      <c r="E34" s="2" t="str" cm="1">
        <f t="array" ref="E34">_xll.PBD(C34,"HQ Country","","USD","","")</f>
        <v>#LIMITREACHED</v>
      </c>
      <c r="F34" s="2" t="str" cm="1">
        <f t="array" ref="F34">_xll.PBD(C34,"Website","","USD","","")</f>
        <v>#LIMITREACHED</v>
      </c>
      <c r="G34" s="6" t="str" cm="1">
        <f t="array" ref="G34">_xll.PBD(C34,"Assets Under Management","","USD","","")</f>
        <v>#LIMITREACHED</v>
      </c>
      <c r="H34" s="14" t="str" cm="1">
        <f t="array" ref="H34">_xll.PBD(C34,"Dry Powder","","USD","","")</f>
        <v>#LIMITREACHED</v>
      </c>
      <c r="J34" s="2" t="s">
        <v>458</v>
      </c>
      <c r="O34" s="6"/>
    </row>
    <row r="35" spans="2:15" s="2" customFormat="1" x14ac:dyDescent="0.2">
      <c r="B35" s="2" t="s">
        <v>53</v>
      </c>
      <c r="C35" s="2" t="s">
        <v>73</v>
      </c>
      <c r="D35" s="2" t="s">
        <v>101</v>
      </c>
      <c r="E35" s="2" t="str" cm="1">
        <f t="array" ref="E35">_xll.PBD(C35,"HQ Country","","USD","","")</f>
        <v>#LIMITREACHED</v>
      </c>
      <c r="F35" s="2" t="str" cm="1">
        <f t="array" ref="F35">_xll.PBD(C35,"Website","","USD","","")</f>
        <v>#LIMITREACHED</v>
      </c>
      <c r="G35" s="6" t="str" cm="1">
        <f t="array" ref="G35">_xll.PBD(C35,"Assets Under Management","","USD","","")</f>
        <v>#LIMITREACHED</v>
      </c>
      <c r="H35" s="14" t="str" cm="1">
        <f t="array" ref="H35">_xll.PBD(C35,"Dry Powder","","USD","","")</f>
        <v>#NOTAUTH</v>
      </c>
      <c r="J35" s="2" t="s">
        <v>105</v>
      </c>
      <c r="O35" s="6"/>
    </row>
    <row r="36" spans="2:15" s="2" customFormat="1" x14ac:dyDescent="0.2">
      <c r="B36" s="2" t="s">
        <v>54</v>
      </c>
      <c r="C36" s="2" t="s">
        <v>74</v>
      </c>
      <c r="D36" s="2" t="s">
        <v>101</v>
      </c>
      <c r="E36" s="2" t="str" cm="1">
        <f t="array" ref="E36">_xll.PBD(C36,"HQ Country","","USD","","")</f>
        <v>#LIMITREACHED</v>
      </c>
      <c r="F36" s="2" t="str" cm="1">
        <f t="array" ref="F36">_xll.PBD(C36,"Website","","USD","","")</f>
        <v>#LIMITREACHED</v>
      </c>
      <c r="G36" s="6" t="str" cm="1">
        <f t="array" ref="G36">_xll.PBD(C36,"Assets Under Management","","USD","","")</f>
        <v>#LIMITREACHED</v>
      </c>
      <c r="H36" s="14" t="str" cm="1">
        <f t="array" ref="H36">_xll.PBD(C36,"Dry Powder","","USD","","")</f>
        <v>#LIMITREACHED</v>
      </c>
      <c r="J36" s="2" t="s">
        <v>459</v>
      </c>
      <c r="O36" s="6"/>
    </row>
    <row r="37" spans="2:15" s="2" customFormat="1" x14ac:dyDescent="0.2">
      <c r="B37" s="2" t="s">
        <v>44</v>
      </c>
      <c r="C37" s="2" t="s">
        <v>45</v>
      </c>
      <c r="E37" s="2" t="str" cm="1">
        <f t="array" ref="E37">_xll.PBD(C37,"HQ Country","","USD","","")</f>
        <v>#LIMITREACHED</v>
      </c>
      <c r="F37" s="2" t="str" cm="1">
        <f t="array" ref="F37">_xll.PBD(C37,"Website","","USD","","")</f>
        <v>#LIMITREACHED</v>
      </c>
      <c r="G37" s="6" t="str" cm="1">
        <f t="array" ref="G37">_xll.PBD(C37,"Assets Under Management","","USD","","")</f>
        <v>#LIMITREACHED</v>
      </c>
      <c r="H37" s="14" t="str" cm="1">
        <f t="array" ref="H37">_xll.PBD(C37,"Dry Powder","","USD","","")</f>
        <v>#LIMITREACHED</v>
      </c>
      <c r="J37" s="2" t="e">
        <v>#N/A</v>
      </c>
      <c r="O37" s="6"/>
    </row>
    <row r="38" spans="2:15" s="2" customFormat="1" x14ac:dyDescent="0.2">
      <c r="B38" s="2" t="s">
        <v>33</v>
      </c>
      <c r="C38" s="2" t="s">
        <v>47</v>
      </c>
      <c r="E38" s="2" t="str" cm="1">
        <f t="array" ref="E38">_xll.PBD(C38,"HQ Country","","USD","","")</f>
        <v>#LIMITREACHED</v>
      </c>
      <c r="F38" s="2" t="str" cm="1">
        <f t="array" ref="F38">_xll.PBD(C38,"Website","","USD","","")</f>
        <v>#LIMITREACHED</v>
      </c>
      <c r="G38" s="6" t="str" cm="1">
        <f t="array" ref="G38">_xll.PBD(C38,"Assets Under Management","","USD","","")</f>
        <v>#LIMITREACHED</v>
      </c>
      <c r="H38" s="14" t="str" cm="1">
        <f t="array" ref="H38">_xll.PBD(C38,"Dry Powder","","USD","","")</f>
        <v>#LIMITREACHED</v>
      </c>
      <c r="J38" s="2" t="s">
        <v>48</v>
      </c>
      <c r="O38" s="6"/>
    </row>
    <row r="39" spans="2:15" s="2" customFormat="1" x14ac:dyDescent="0.2">
      <c r="B39" s="2" t="s">
        <v>70</v>
      </c>
      <c r="C39" s="2" t="s">
        <v>90</v>
      </c>
      <c r="D39" s="2" t="s">
        <v>100</v>
      </c>
      <c r="E39" s="2" t="str" cm="1">
        <f t="array" ref="E39">_xll.PBD(C39,"HQ Country","","USD","","")</f>
        <v>#LIMITREACHED</v>
      </c>
      <c r="F39" s="2" t="str" cm="1">
        <f t="array" ref="F39">_xll.PBD(C39,"Website","","USD","","")</f>
        <v>#LIMITREACHED</v>
      </c>
      <c r="G39" s="6" t="str" cm="1">
        <f t="array" ref="G39">_xll.PBD(C39,"Assets Under Management","","USD","","")</f>
        <v>#LIMITREACHED</v>
      </c>
      <c r="H39" s="14" t="str" cm="1">
        <f t="array" ref="H39">_xll.PBD(C39,"Dry Powder","","USD","","")</f>
        <v>#LIMITREACHED</v>
      </c>
      <c r="J39" s="2" t="str" cm="1">
        <f t="array" ref="J39">_xll.PBD(C39,"Geographic Preferences","","USD","","")</f>
        <v>#LIMITREACHED</v>
      </c>
      <c r="O39" s="6"/>
    </row>
    <row r="40" spans="2:15" s="2" customFormat="1" x14ac:dyDescent="0.2">
      <c r="B40" s="2" t="s">
        <v>37</v>
      </c>
      <c r="C40" s="2" t="s">
        <v>38</v>
      </c>
      <c r="E40" s="2" t="str" cm="1">
        <f t="array" ref="E40">_xll.PBD(C40,"HQ Country","","USD","","")</f>
        <v>#LIMITREACHED</v>
      </c>
      <c r="F40" s="2" t="str" cm="1">
        <f t="array" ref="F40">_xll.PBD(C40,"Website","","USD","","")</f>
        <v>#LIMITREACHED</v>
      </c>
      <c r="G40" s="6" t="str" cm="1">
        <f t="array" ref="G40">_xll.PBD(C40,"Assets Under Management","","USD","","")</f>
        <v>#LIMITREACHED</v>
      </c>
      <c r="H40" s="14" t="str" cm="1">
        <f t="array" ref="H40">_xll.PBD(C40,"Dry Powder","","USD","","")</f>
        <v>#NOTAUTH</v>
      </c>
      <c r="J40" s="2" t="str" cm="1">
        <f t="array" ref="J40">_xll.PBD(C40,"Geographic Preferences","","USD","","")</f>
        <v>#LIMITREACHED</v>
      </c>
      <c r="O40" s="6"/>
    </row>
    <row r="41" spans="2:15" s="2" customFormat="1" x14ac:dyDescent="0.2">
      <c r="B41" s="2" t="s">
        <v>26</v>
      </c>
      <c r="C41" s="2" t="s">
        <v>27</v>
      </c>
      <c r="E41" s="2" t="str" cm="1">
        <f t="array" ref="E41">_xll.PBD(C41,"HQ Country","","USD","","")</f>
        <v>United States</v>
      </c>
      <c r="F41" s="2" t="str" cm="1">
        <f t="array" ref="F41">_xll.PBD(C41,"Website","","USD","","")</f>
        <v>www.carlyle.com</v>
      </c>
      <c r="G41" s="6" t="str" cm="1">
        <f t="array" ref="G41">_xll.PBD(C41,"Assets Under Management","","USD","","")</f>
        <v>#LIMITREACHED</v>
      </c>
      <c r="H41" s="14" t="str" cm="1">
        <f t="array" ref="H41">_xll.PBD(C41,"Dry Powder","","USD","","")</f>
        <v>#LIMITREACHED</v>
      </c>
      <c r="J41" s="2" t="str" cm="1">
        <f t="array" ref="J41">_xll.PBD(C41,"Geographic Preferences","","USD","","")</f>
        <v>#LIMITREACHED</v>
      </c>
      <c r="O41" s="6"/>
    </row>
    <row r="42" spans="2:15" s="2" customFormat="1" x14ac:dyDescent="0.2">
      <c r="B42" s="2" t="s">
        <v>91</v>
      </c>
      <c r="C42" s="2" t="s">
        <v>92</v>
      </c>
      <c r="D42" s="2" t="s">
        <v>100</v>
      </c>
      <c r="E42" s="2" t="str" cm="1">
        <f t="array" ref="E42">_xll.PBD(C42,"HQ Country","","USD","","")</f>
        <v>Brazil</v>
      </c>
      <c r="F42" s="2" t="str" cm="1">
        <f t="array" ref="F42">_xll.PBD(C42,"Website","","USD","","")</f>
        <v>www.treecorpinvest.com</v>
      </c>
      <c r="G42" s="6" t="str" cm="1">
        <f t="array" ref="G42">_xll.PBD(C42,"Assets Under Management","","USD","","")</f>
        <v>#LIMITREACHED</v>
      </c>
      <c r="H42" s="14" t="str" cm="1">
        <f t="array" ref="H42">_xll.PBD(C42,"Dry Powder","","USD","","")</f>
        <v>#LIMITREACHED</v>
      </c>
      <c r="J42" s="2" t="str" cm="1">
        <f t="array" ref="J42">_xll.PBD(C42,"Geographic Preferences","","USD","","")</f>
        <v>#LIMITREACHED</v>
      </c>
      <c r="O42" s="6"/>
    </row>
    <row r="43" spans="2:15" s="2" customFormat="1" x14ac:dyDescent="0.2">
      <c r="B43" s="2" t="s">
        <v>98</v>
      </c>
      <c r="C43" s="2" t="s">
        <v>99</v>
      </c>
      <c r="D43" s="2" t="s">
        <v>42</v>
      </c>
      <c r="E43" s="2" t="str" cm="1">
        <f t="array" ref="E43">_xll.PBD(C43,"HQ Country","","USD","","")</f>
        <v>#LIMITREACHED</v>
      </c>
      <c r="F43" s="2" t="str" cm="1">
        <f t="array" ref="F43">_xll.PBD(C43,"Website","","USD","","")</f>
        <v>#LIMITREACHED</v>
      </c>
      <c r="G43" s="6" t="str" cm="1">
        <f t="array" ref="G43">_xll.PBD(C43,"Assets Under Management","","USD","","")</f>
        <v>#LIMITREACHED</v>
      </c>
      <c r="H43" s="14" t="str" cm="1">
        <f t="array" ref="H43">_xll.PBD(C43,"Dry Powder","","USD","","")</f>
        <v>#NOTAUTH</v>
      </c>
      <c r="J43" s="2" t="str" cm="1">
        <f t="array" ref="J43">_xll.PBD(C43,"Geographic Preferences","","USD","","")</f>
        <v>#LIMITREACHED</v>
      </c>
      <c r="O43" s="6"/>
    </row>
    <row r="44" spans="2:15" s="2" customFormat="1" x14ac:dyDescent="0.2">
      <c r="B44" s="2" t="s">
        <v>11</v>
      </c>
      <c r="C44" s="2" t="s">
        <v>20</v>
      </c>
      <c r="D44" s="2" t="s">
        <v>100</v>
      </c>
      <c r="E44" s="2" t="str" cm="1">
        <f t="array" ref="E44">_xll.PBD(C44,"HQ Country","","USD","","")</f>
        <v>Brazil</v>
      </c>
      <c r="F44" s="2" t="str" cm="1">
        <f t="array" ref="F44">_xll.PBD(C44,"Website","","USD","","")</f>
        <v>www.vincipartners.com</v>
      </c>
      <c r="G44" s="6" t="str" cm="1">
        <f t="array" ref="G44">_xll.PBD(C44,"Assets Under Management","","USD","","")</f>
        <v>#LIMITREACHED</v>
      </c>
      <c r="H44" s="14" t="str" cm="1">
        <f t="array" ref="H44">_xll.PBD(C44,"Dry Powder","","USD","","")</f>
        <v>#LIMITREACHED</v>
      </c>
      <c r="J44" s="2" t="str" cm="1">
        <f t="array" ref="J44">_xll.PBD(C44,"Geographic Preferences","","USD","","")</f>
        <v>#LIMITREACHED</v>
      </c>
      <c r="O44" s="6"/>
    </row>
    <row r="45" spans="2:15" s="2" customFormat="1" x14ac:dyDescent="0.2">
      <c r="B45" s="2" t="s">
        <v>96</v>
      </c>
      <c r="C45" s="2" t="s">
        <v>97</v>
      </c>
      <c r="E45" s="2" t="str" cm="1">
        <f t="array" ref="E45">_xll.PBD(C45,"HQ Country","","USD","","")</f>
        <v>#LIMITREACHED</v>
      </c>
      <c r="F45" s="2" t="str" cm="1">
        <f t="array" ref="F45">_xll.PBD(C45,"Website","","USD","","")</f>
        <v>#LIMITREACHED</v>
      </c>
      <c r="G45" s="6" t="str" cm="1">
        <f t="array" ref="G45">_xll.PBD(C45,"Assets Under Management","","USD","","")</f>
        <v>#NOTAUTH</v>
      </c>
      <c r="H45" s="14" t="str" cm="1">
        <f t="array" ref="H45">_xll.PBD(C45,"Dry Powder","","USD","","")</f>
        <v>#NOTAUTH</v>
      </c>
      <c r="J45" s="2" t="str" cm="1">
        <f t="array" ref="J45">_xll.PBD(C45,"Geographic Preferences","","USD","","")</f>
        <v>#NOTAUTH</v>
      </c>
      <c r="O45" s="6"/>
    </row>
    <row r="46" spans="2:15" s="2" customFormat="1" x14ac:dyDescent="0.2">
      <c r="B46" s="2" t="s">
        <v>71</v>
      </c>
      <c r="C46" s="2" t="s">
        <v>93</v>
      </c>
      <c r="D46" s="2" t="s">
        <v>100</v>
      </c>
      <c r="E46" s="2" t="str" cm="1">
        <f t="array" ref="E46">_xll.PBD(C46,"HQ Country","","USD","","")</f>
        <v>#LIMITREACHED</v>
      </c>
      <c r="F46" s="2" t="str" cm="1">
        <f t="array" ref="F46">_xll.PBD(C46,"Website","","USD","","")</f>
        <v>#LIMITREACHED</v>
      </c>
      <c r="G46" s="6" t="str" cm="1">
        <f t="array" ref="G46">_xll.PBD(C46,"Assets Under Management","","USD","","")</f>
        <v>#LIMITREACHED</v>
      </c>
      <c r="H46" s="14" t="str" cm="1">
        <f t="array" ref="H46">_xll.PBD(C46,"Dry Powder","","USD","","")</f>
        <v>#NOTAUTH</v>
      </c>
      <c r="J46" s="2" t="str" cm="1">
        <f t="array" ref="J46">_xll.PBD(C46,"Geographic Preferences","","USD","","")</f>
        <v>#LIMITREACHED</v>
      </c>
      <c r="O46" s="6"/>
    </row>
    <row r="47" spans="2:15" s="2" customFormat="1" x14ac:dyDescent="0.2">
      <c r="B47" s="2" t="s">
        <v>40</v>
      </c>
      <c r="C47" s="2" t="s">
        <v>39</v>
      </c>
      <c r="D47" s="2" t="s">
        <v>100</v>
      </c>
      <c r="E47" s="2" t="str" cm="1">
        <f t="array" ref="E47">_xll.PBD(C47,"HQ Country","","USD","","")</f>
        <v>Brazil</v>
      </c>
      <c r="F47" s="2" t="str" cm="1">
        <f t="array" ref="F47">_xll.PBD(C47,"Website","","USD","","")</f>
        <v>www.xpi.com.br</v>
      </c>
      <c r="G47" s="6" t="str" cm="1">
        <f t="array" ref="G47">_xll.PBD(C47,"Assets Under Management","","USD","","")</f>
        <v>#NOTAUTH</v>
      </c>
      <c r="H47" s="14" t="str" cm="1">
        <f t="array" ref="H47">_xll.PBD(C47,"Dry Powder","","USD","","")</f>
        <v>#NOTAUTH</v>
      </c>
      <c r="J47" s="2" t="str" cm="1">
        <f t="array" ref="J47">_xll.PBD(C47,"Geographic Preferences","","USD","","")</f>
        <v>#NOTAUTH</v>
      </c>
      <c r="O47" s="6"/>
    </row>
    <row r="48" spans="2:15" x14ac:dyDescent="0.2">
      <c r="B48" s="2" t="s">
        <v>169</v>
      </c>
      <c r="C48" s="2" t="s">
        <v>170</v>
      </c>
      <c r="E48" s="2" t="str" cm="1">
        <f t="array" ref="E48">_xll.PBD(C48,"HQ Country","","USD","","")</f>
        <v>#LIMITREACHED</v>
      </c>
      <c r="F48" s="2" t="str" cm="1">
        <f t="array" ref="F48">_xll.PBD(C48,"Website","","USD","","")</f>
        <v>#LIMITREACHED</v>
      </c>
      <c r="G48" s="6" t="str" cm="1">
        <f t="array" ref="G48">_xll.PBD(C48,"Assets Under Management","","USD","","")</f>
        <v>#LIMITREACHED</v>
      </c>
      <c r="H48" s="14" t="str" cm="1">
        <f t="array" ref="H48">_xll.PBD(C48,"Dry Powder","","USD","","")</f>
        <v>#NOTAUTH</v>
      </c>
      <c r="J48" s="2" t="str" cm="1">
        <f t="array" ref="J48">_xll.PBD(C48,"Geographic Preferences","","USD","","")</f>
        <v>#LIMITREACHED</v>
      </c>
    </row>
    <row r="49" spans="2:15" x14ac:dyDescent="0.2">
      <c r="B49" s="2" t="s">
        <v>171</v>
      </c>
      <c r="C49" s="2" t="s">
        <v>186</v>
      </c>
      <c r="D49" s="2" t="s">
        <v>100</v>
      </c>
      <c r="E49" s="2" t="str" cm="1">
        <f t="array" ref="E49">_xll.PBD(C49,"HQ Country","","USD","","")</f>
        <v>#LIMITREACHED</v>
      </c>
      <c r="F49" s="2" t="str" cm="1">
        <f t="array" ref="F49">_xll.PBD(C49,"Website","","USD","","")</f>
        <v>#LIMITREACHED</v>
      </c>
      <c r="G49" s="6" t="str" cm="1">
        <f t="array" ref="G49">_xll.PBD(C49,"Assets Under Management","","USD","","")</f>
        <v>#NOTAUTH</v>
      </c>
      <c r="H49" s="14" t="str" cm="1">
        <f t="array" ref="H49">_xll.PBD(C49,"Dry Powder","","USD","","")</f>
        <v>#LIMITREACHED</v>
      </c>
      <c r="J49" s="2" t="str" cm="1">
        <f t="array" ref="J49">_xll.PBD(C49,"Geographic Preferences","","USD","","")</f>
        <v>#LIMITREACHED</v>
      </c>
      <c r="O49" s="6"/>
    </row>
    <row r="50" spans="2:15" x14ac:dyDescent="0.2">
      <c r="B50" s="2" t="s">
        <v>172</v>
      </c>
      <c r="C50" s="2" t="s">
        <v>183</v>
      </c>
      <c r="D50" s="2" t="s">
        <v>100</v>
      </c>
      <c r="E50" s="2" t="str" cm="1">
        <f t="array" ref="E50">_xll.PBD(C50,"HQ Country","","USD","","")</f>
        <v>#LIMITREACHED</v>
      </c>
      <c r="F50" s="2" t="str" cm="1">
        <f t="array" ref="F50">_xll.PBD(C50,"Website","","USD","","")</f>
        <v>#LIMITREACHED</v>
      </c>
      <c r="G50" s="6" t="str" cm="1">
        <f t="array" ref="G50">_xll.PBD(C50,"Assets Under Management","","USD","","")</f>
        <v>#LIMITREACHED</v>
      </c>
      <c r="H50" s="14" t="str" cm="1">
        <f t="array" ref="H50">_xll.PBD(C50,"Dry Powder","","USD","","")</f>
        <v>#LIMITREACHED</v>
      </c>
      <c r="J50" s="2" t="str" cm="1">
        <f t="array" ref="J50">_xll.PBD(C50,"Geographic Preferences","","USD","","")</f>
        <v>#LIMITREACHED</v>
      </c>
    </row>
    <row r="51" spans="2:15" x14ac:dyDescent="0.2">
      <c r="B51" s="2" t="s">
        <v>173</v>
      </c>
      <c r="C51" t="s">
        <v>174</v>
      </c>
      <c r="D51" s="2" t="s">
        <v>100</v>
      </c>
      <c r="E51" s="2" t="str" cm="1">
        <f t="array" ref="E51">_xll.PBD(C51,"HQ Country","","USD","","")</f>
        <v>#LIMITREACHED</v>
      </c>
      <c r="F51" s="2" t="str" cm="1">
        <f t="array" ref="F51">_xll.PBD(C51,"Website","","USD","","")</f>
        <v>#LIMITREACHED</v>
      </c>
      <c r="G51" s="6" t="str" cm="1">
        <f t="array" ref="G51">_xll.PBD(C51,"Assets Under Management","","USD","","")</f>
        <v>#LIMITREACHED</v>
      </c>
      <c r="H51" s="14" t="str" cm="1">
        <f t="array" ref="H51">_xll.PBD(C51,"Dry Powder","","USD","","")</f>
        <v>#LIMITREACHED</v>
      </c>
      <c r="J51" s="2" t="str" cm="1">
        <f t="array" ref="J51">_xll.PBD(C51,"Geographic Preferences","","USD","","")</f>
        <v>#LIMITREACHED</v>
      </c>
    </row>
    <row r="52" spans="2:15" x14ac:dyDescent="0.2">
      <c r="B52" s="2" t="s">
        <v>175</v>
      </c>
      <c r="C52" s="2" t="s">
        <v>184</v>
      </c>
      <c r="D52" t="s">
        <v>199</v>
      </c>
      <c r="E52" s="2" t="str" cm="1">
        <f t="array" ref="E52">_xll.PBD(C52,"HQ Country","","USD","","")</f>
        <v>#LIMITREACHED</v>
      </c>
      <c r="F52" s="2" t="str" cm="1">
        <f t="array" ref="F52">_xll.PBD(C52,"Website","","USD","","")</f>
        <v>#LIMITREACHED</v>
      </c>
      <c r="G52" s="6" t="str" cm="1">
        <f t="array" ref="G52">_xll.PBD(C52,"Assets Under Management","","USD","","")</f>
        <v>#NOTAUTH</v>
      </c>
      <c r="H52" s="14" t="str" cm="1">
        <f t="array" ref="H52">_xll.PBD(C52,"Dry Powder","","USD","","")</f>
        <v>#NOTAUTH</v>
      </c>
      <c r="J52" s="2" t="str" cm="1">
        <f t="array" ref="J52">_xll.PBD(C52,"Geographic Preferences","","USD","","")</f>
        <v>#NOTAUTH</v>
      </c>
      <c r="O52" s="6"/>
    </row>
    <row r="53" spans="2:15" x14ac:dyDescent="0.2">
      <c r="B53" s="2" t="s">
        <v>176</v>
      </c>
      <c r="C53" s="2" t="s">
        <v>185</v>
      </c>
      <c r="E53" s="2" t="str" cm="1">
        <f t="array" ref="E53">_xll.PBD(C53,"HQ Country","","USD","","")</f>
        <v>Canada</v>
      </c>
      <c r="F53" s="2" t="str" cm="1">
        <f t="array" ref="F53">_xll.PBD(C53,"Website","","USD","","")</f>
        <v>bn.brookfield.com</v>
      </c>
      <c r="G53" s="6" t="str" cm="1">
        <f t="array" ref="G53">_xll.PBD(C53,"Assets Under Management","","USD","","")</f>
        <v>#LIMITREACHED</v>
      </c>
      <c r="H53" s="14" t="str" cm="1">
        <f t="array" ref="H53">_xll.PBD(C53,"Dry Powder","","USD","","")</f>
        <v>#LIMITREACHED</v>
      </c>
      <c r="J53" s="2" t="str" cm="1">
        <f t="array" ref="J53">_xll.PBD(C53,"Geographic Preferences","","USD","","")</f>
        <v>#LIMITREACHED</v>
      </c>
    </row>
    <row r="54" spans="2:15" x14ac:dyDescent="0.2">
      <c r="B54" s="2" t="s">
        <v>177</v>
      </c>
      <c r="C54" t="s">
        <v>178</v>
      </c>
      <c r="E54" s="2" t="str" cm="1">
        <f t="array" ref="E54">_xll.PBD(C54,"HQ Country","","USD","","")</f>
        <v>#LIMITREACHED</v>
      </c>
      <c r="F54" s="2" t="str" cm="1">
        <f t="array" ref="F54">_xll.PBD(C54,"Website","","USD","","")</f>
        <v>#LIMITREACHED</v>
      </c>
      <c r="G54" s="6" t="str" cm="1">
        <f t="array" ref="G54">_xll.PBD(C54,"Assets Under Management","","USD","","")</f>
        <v>#LIMITREACHED</v>
      </c>
      <c r="H54" s="14" t="str" cm="1">
        <f t="array" ref="H54">_xll.PBD(C54,"Dry Powder","","USD","","")</f>
        <v>#NOTAUTH</v>
      </c>
      <c r="J54" s="2" t="str" cm="1">
        <f t="array" ref="J54">_xll.PBD(C54,"Geographic Preferences","","USD","","")</f>
        <v>#LIMITREACHED</v>
      </c>
      <c r="O54" s="6"/>
    </row>
    <row r="55" spans="2:15" x14ac:dyDescent="0.2">
      <c r="B55" s="2" t="s">
        <v>179</v>
      </c>
      <c r="C55" t="s">
        <v>180</v>
      </c>
      <c r="D55" t="s">
        <v>199</v>
      </c>
      <c r="E55" s="2" t="str" cm="1">
        <f t="array" ref="E55">_xll.PBD(C55,"HQ Country","","USD","","")</f>
        <v>#LIMITREACHED</v>
      </c>
      <c r="F55" s="2" t="str" cm="1">
        <f t="array" ref="F55">_xll.PBD(C55,"Website","","USD","","")</f>
        <v>#LIMITREACHED</v>
      </c>
      <c r="G55" s="6" t="str" cm="1">
        <f t="array" ref="G55">_xll.PBD(C55,"Assets Under Management","","USD","","")</f>
        <v>#NOTAUTH</v>
      </c>
      <c r="H55" s="14" t="str" cm="1">
        <f t="array" ref="H55">_xll.PBD(C55,"Dry Powder","","USD","","")</f>
        <v>#NOTAUTH</v>
      </c>
      <c r="J55" s="2" t="str" cm="1">
        <f t="array" ref="J55">_xll.PBD(C55,"Geographic Preferences","","USD","","")</f>
        <v>#NOTAUTH</v>
      </c>
      <c r="O55" s="6"/>
    </row>
    <row r="56" spans="2:15" x14ac:dyDescent="0.2">
      <c r="B56" s="2" t="s">
        <v>181</v>
      </c>
      <c r="C56" t="s">
        <v>182</v>
      </c>
      <c r="E56" s="2" t="str" cm="1">
        <f t="array" ref="E56">_xll.PBD(C56,"HQ Country","","USD","","")</f>
        <v>#LIMITREACHED</v>
      </c>
      <c r="F56" s="2" t="str" cm="1">
        <f t="array" ref="F56">_xll.PBD(C56,"Website","","USD","","")</f>
        <v>#LIMITREACHED</v>
      </c>
      <c r="G56" s="6" t="str" cm="1">
        <f t="array" ref="G56">_xll.PBD(C56,"Assets Under Management","","USD","","")</f>
        <v>#NOTAUTH</v>
      </c>
      <c r="H56" s="14" t="str" cm="1">
        <f t="array" ref="H56">_xll.PBD(C56,"Dry Powder","","USD","","")</f>
        <v>#NOTAUTH</v>
      </c>
      <c r="J56" s="2" t="str" cm="1">
        <f t="array" ref="J56">_xll.PBD(C56,"Geographic Preferences","","USD","","")</f>
        <v>#NOTAUTH</v>
      </c>
      <c r="O56" s="6"/>
    </row>
    <row r="57" spans="2:15" x14ac:dyDescent="0.2">
      <c r="B57" t="str" cm="1">
        <f t="array" ref="B57">_xll.PBD(C57,"Name","","USD","","")</f>
        <v>#LIMITREACHED</v>
      </c>
      <c r="C57" t="s">
        <v>188</v>
      </c>
      <c r="D57" t="s">
        <v>42</v>
      </c>
      <c r="E57" s="2" t="str" cm="1">
        <f t="array" ref="E57">_xll.PBD(C57,"HQ Country","","USD","","")</f>
        <v>#LIMITREACHED</v>
      </c>
      <c r="F57" s="2" t="str" cm="1">
        <f t="array" ref="F57">_xll.PBD(C57,"Website","","USD","","")</f>
        <v>#LIMITREACHED</v>
      </c>
      <c r="G57" s="6" t="str" cm="1">
        <f t="array" ref="G57">_xll.PBD(C57,"Assets Under Management","","USD","","")</f>
        <v>#NOTAUTH</v>
      </c>
      <c r="H57" s="14" t="str" cm="1">
        <f t="array" ref="H57">_xll.PBD(C57,"Dry Powder","","USD","","")</f>
        <v>#NOTAUTH</v>
      </c>
      <c r="J57" s="2" t="str" cm="1">
        <f t="array" ref="J57">_xll.PBD(C57,"Geographic Preferences","","USD","","")</f>
        <v>#LIMITREACHED</v>
      </c>
    </row>
    <row r="58" spans="2:15" x14ac:dyDescent="0.2">
      <c r="B58" t="str" cm="1">
        <f t="array" ref="B58">_xll.PBD(C58,"Name","","USD","","")</f>
        <v>#LIMITREACHED</v>
      </c>
      <c r="C58" t="s">
        <v>189</v>
      </c>
      <c r="D58" t="s">
        <v>42</v>
      </c>
      <c r="E58" s="2" t="str" cm="1">
        <f t="array" ref="E58">_xll.PBD(C58,"HQ Country","","USD","","")</f>
        <v>#LIMITREACHED</v>
      </c>
      <c r="F58" s="2" t="str" cm="1">
        <f t="array" ref="F58">_xll.PBD(C58,"Website","","USD","","")</f>
        <v>#LIMITREACHED</v>
      </c>
      <c r="G58" s="6" t="str" cm="1">
        <f t="array" ref="G58">_xll.PBD(C58,"Assets Under Management","","USD","","")</f>
        <v>#NOTAUTH</v>
      </c>
      <c r="H58" s="14" t="str" cm="1">
        <f t="array" ref="H58">_xll.PBD(C58,"Dry Powder","","USD","","")</f>
        <v>#NOTAUTH</v>
      </c>
      <c r="J58" s="2" t="str" cm="1">
        <f t="array" ref="J58">_xll.PBD(C58,"Geographic Preferences","","USD","","")</f>
        <v>#NOTAUTH</v>
      </c>
    </row>
    <row r="59" spans="2:15" x14ac:dyDescent="0.2">
      <c r="B59" t="str" cm="1">
        <f t="array" ref="B59">_xll.PBD(C59,"Name","","USD","","")</f>
        <v>#LIMITREACHED</v>
      </c>
      <c r="C59" t="s">
        <v>190</v>
      </c>
      <c r="D59" t="s">
        <v>100</v>
      </c>
      <c r="E59" s="2" t="str" cm="1">
        <f t="array" ref="E59">_xll.PBD(C59,"HQ Country","","USD","","")</f>
        <v>#LIMITREACHED</v>
      </c>
      <c r="F59" s="2" t="str" cm="1">
        <f t="array" ref="F59">_xll.PBD(C59,"Website","","USD","","")</f>
        <v>#LIMITREACHED</v>
      </c>
      <c r="G59" s="6" t="str" cm="1">
        <f t="array" ref="G59">_xll.PBD(C59,"Assets Under Management","","USD","","")</f>
        <v>#NOTAUTH</v>
      </c>
      <c r="H59" s="14" t="str" cm="1">
        <f t="array" ref="H59">_xll.PBD(C59,"Dry Powder","","USD","","")</f>
        <v>#NOTAUTH</v>
      </c>
      <c r="J59" s="2" t="str" cm="1">
        <f t="array" ref="J59">_xll.PBD(C59,"Geographic Preferences","","USD","","")</f>
        <v>#NOTAUTH</v>
      </c>
    </row>
    <row r="60" spans="2:15" x14ac:dyDescent="0.2">
      <c r="B60" t="str" cm="1">
        <f t="array" ref="B60">_xll.PBD(C60,"Name","","USD","","")</f>
        <v>#LIMITREACHED</v>
      </c>
      <c r="C60" t="s">
        <v>191</v>
      </c>
      <c r="D60" t="s">
        <v>42</v>
      </c>
      <c r="E60" s="2" t="str" cm="1">
        <f t="array" ref="E60">_xll.PBD(C60,"HQ Country","","USD","","")</f>
        <v>#LIMITREACHED</v>
      </c>
      <c r="F60" s="2" t="str" cm="1">
        <f t="array" ref="F60">_xll.PBD(C60,"Website","","USD","","")</f>
        <v>#LIMITREACHED</v>
      </c>
      <c r="G60" s="6" t="str" cm="1">
        <f t="array" ref="G60">_xll.PBD(C60,"Assets Under Management","","USD","","")</f>
        <v>#NOTAUTH</v>
      </c>
      <c r="H60" s="14" t="str" cm="1">
        <f t="array" ref="H60">_xll.PBD(C60,"Dry Powder","","USD","","")</f>
        <v>#NOTAUTH</v>
      </c>
      <c r="J60" s="2" t="str" cm="1">
        <f t="array" ref="J60">_xll.PBD(C60,"Geographic Preferences","","USD","","")</f>
        <v>#LIMITREACHED</v>
      </c>
    </row>
    <row r="61" spans="2:15" x14ac:dyDescent="0.2">
      <c r="B61" t="str" cm="1">
        <f t="array" ref="B61">_xll.PBD(C61,"Name","","USD","","")</f>
        <v>#LIMITREACHED</v>
      </c>
      <c r="C61" t="s">
        <v>192</v>
      </c>
      <c r="E61" s="2" t="str" cm="1">
        <f t="array" ref="E61">_xll.PBD(C61,"HQ Country","","USD","","")</f>
        <v>#LIMITREACHED</v>
      </c>
      <c r="F61" s="2" t="str" cm="1">
        <f t="array" ref="F61">_xll.PBD(C61,"Website","","USD","","")</f>
        <v>#LIMITREACHED</v>
      </c>
      <c r="G61" s="6" t="str" cm="1">
        <f t="array" ref="G61">_xll.PBD(C61,"Assets Under Management","","USD","","")</f>
        <v>#LIMITREACHED</v>
      </c>
      <c r="H61" s="14" t="str" cm="1">
        <f t="array" ref="H61">_xll.PBD(C61,"Dry Powder","","USD","","")</f>
        <v>#NOTAUTH</v>
      </c>
      <c r="J61" s="2" t="str" cm="1">
        <f t="array" ref="J61">_xll.PBD(C61,"Geographic Preferences","","USD","","")</f>
        <v>#LIMITREACHED</v>
      </c>
    </row>
    <row r="62" spans="2:15" x14ac:dyDescent="0.2">
      <c r="B62" t="str" cm="1">
        <f t="array" ref="B62">_xll.PBD(C62,"Name","","USD","","")</f>
        <v>#LIMITREACHED</v>
      </c>
      <c r="C62" t="s">
        <v>193</v>
      </c>
      <c r="E62" s="2" t="str" cm="1">
        <f t="array" ref="E62">_xll.PBD(C62,"HQ Country","","USD","","")</f>
        <v>#LIMITREACHED</v>
      </c>
      <c r="F62" s="2" t="str" cm="1">
        <f t="array" ref="F62">_xll.PBD(C62,"Website","","USD","","")</f>
        <v>#LIMITREACHED</v>
      </c>
      <c r="G62" s="6" t="str" cm="1">
        <f t="array" ref="G62">_xll.PBD(C62,"Assets Under Management","","USD","","")</f>
        <v>#LIMITREACHED</v>
      </c>
      <c r="H62" s="14" t="str" cm="1">
        <f t="array" ref="H62">_xll.PBD(C62,"Dry Powder","","USD","","")</f>
        <v>#NOTAUTH</v>
      </c>
      <c r="J62" s="2" t="str" cm="1">
        <f t="array" ref="J62">_xll.PBD(C62,"Geographic Preferences","","USD","","")</f>
        <v>#LIMITREACHED</v>
      </c>
    </row>
    <row r="63" spans="2:15" x14ac:dyDescent="0.2">
      <c r="B63" t="str" cm="1">
        <f t="array" ref="B63">_xll.PBD(C63,"Name","","USD","","")</f>
        <v>#LIMITREACHED</v>
      </c>
      <c r="C63" t="s">
        <v>194</v>
      </c>
      <c r="D63" t="s">
        <v>42</v>
      </c>
      <c r="E63" s="2" t="str" cm="1">
        <f t="array" ref="E63">_xll.PBD(C63,"HQ Country","","USD","","")</f>
        <v>#LIMITREACHED</v>
      </c>
      <c r="F63" s="2" t="str" cm="1">
        <f t="array" ref="F63">_xll.PBD(C63,"Website","","USD","","")</f>
        <v>#LIMITREACHED</v>
      </c>
      <c r="G63" s="6" t="str" cm="1">
        <f t="array" ref="G63">_xll.PBD(C63,"Assets Under Management","","USD","","")</f>
        <v>#LIMITREACHED</v>
      </c>
      <c r="H63" s="14" t="str" cm="1">
        <f t="array" ref="H63">_xll.PBD(C63,"Dry Powder","","USD","","")</f>
        <v>#NOTAUTH</v>
      </c>
      <c r="J63" s="2" t="str" cm="1">
        <f t="array" ref="J63">_xll.PBD(C63,"Geographic Preferences","","USD","","")</f>
        <v>#LIMITREACHED</v>
      </c>
    </row>
    <row r="64" spans="2:15" x14ac:dyDescent="0.2">
      <c r="B64" t="str" cm="1">
        <f t="array" ref="B64">_xll.PBD(C64,"Name","","USD","","")</f>
        <v>#LIMITREACHED</v>
      </c>
      <c r="C64" t="s">
        <v>195</v>
      </c>
      <c r="E64" s="2" t="str" cm="1">
        <f t="array" ref="E64">_xll.PBD(C64,"HQ Country","","USD","","")</f>
        <v>#LIMITREACHED</v>
      </c>
      <c r="F64" s="2" t="str" cm="1">
        <f t="array" ref="F64">_xll.PBD(C64,"Website","","USD","","")</f>
        <v>#LIMITREACHED</v>
      </c>
      <c r="G64" s="6" t="str" cm="1">
        <f t="array" ref="G64">_xll.PBD(C64,"Assets Under Management","","USD","","")</f>
        <v>#NOTAUTH</v>
      </c>
      <c r="H64" s="14" t="str" cm="1">
        <f t="array" ref="H64">_xll.PBD(C64,"Dry Powder","","USD","","")</f>
        <v>#NOTAUTH</v>
      </c>
      <c r="J64" s="2" t="str" cm="1">
        <f t="array" ref="J64">_xll.PBD(C64,"Geographic Preferences","","USD","","")</f>
        <v>#NOTAUTH</v>
      </c>
    </row>
    <row r="65" spans="2:14" x14ac:dyDescent="0.2">
      <c r="B65" t="str" cm="1">
        <f t="array" ref="B65">_xll.PBD(C65,"Name","","USD","","")</f>
        <v>#LIMITREACHED</v>
      </c>
      <c r="C65" t="s">
        <v>196</v>
      </c>
      <c r="D65" t="s">
        <v>42</v>
      </c>
      <c r="E65" s="2" t="str" cm="1">
        <f t="array" ref="E65">_xll.PBD(C65,"HQ Country","","USD","","")</f>
        <v>#LIMITREACHED</v>
      </c>
      <c r="F65" s="2" t="str" cm="1">
        <f t="array" ref="F65">_xll.PBD(C65,"Website","","USD","","")</f>
        <v>#LIMITREACHED</v>
      </c>
      <c r="G65" s="6" t="str" cm="1">
        <f t="array" ref="G65">_xll.PBD(C65,"Assets Under Management","","USD","","")</f>
        <v>#LIMITREACHED</v>
      </c>
      <c r="H65" s="14" t="str" cm="1">
        <f t="array" ref="H65">_xll.PBD(C65,"Dry Powder","","USD","","")</f>
        <v>#NOTAUTH</v>
      </c>
      <c r="J65" s="2" t="str" cm="1">
        <f t="array" ref="J65">_xll.PBD(C65,"Geographic Preferences","","USD","","")</f>
        <v>#NOTAUTH</v>
      </c>
    </row>
    <row r="66" spans="2:14" x14ac:dyDescent="0.2">
      <c r="B66" t="str" cm="1">
        <f t="array" ref="B66">_xll.PBD(C66,"Name","","USD","","")</f>
        <v>#LIMITREACHED</v>
      </c>
      <c r="C66" t="s">
        <v>197</v>
      </c>
      <c r="D66" t="s">
        <v>42</v>
      </c>
      <c r="E66" s="2" t="str" cm="1">
        <f t="array" ref="E66">_xll.PBD(C66,"HQ Country","","USD","","")</f>
        <v>#LIMITREACHED</v>
      </c>
      <c r="F66" s="2" t="str" cm="1">
        <f t="array" ref="F66">_xll.PBD(C66,"Website","","USD","","")</f>
        <v>#LIMITREACHED</v>
      </c>
      <c r="G66" s="6" t="str" cm="1">
        <f t="array" ref="G66">_xll.PBD(C66,"Assets Under Management","","USD","","")</f>
        <v>#LIMITREACHED</v>
      </c>
      <c r="H66" s="14" t="str" cm="1">
        <f t="array" ref="H66">_xll.PBD(C66,"Dry Powder","","USD","","")</f>
        <v>#NOTAUTH</v>
      </c>
      <c r="J66" s="2" t="str" cm="1">
        <f t="array" ref="J66">_xll.PBD(C66,"Geographic Preferences","","USD","","")</f>
        <v>#LIMITREACHED</v>
      </c>
    </row>
    <row r="67" spans="2:14" x14ac:dyDescent="0.2">
      <c r="B67" t="str" cm="1">
        <f t="array" ref="B67">_xll.PBD(C67,"Name","","USD","","")</f>
        <v>#LIMITREACHED</v>
      </c>
      <c r="C67" t="s">
        <v>198</v>
      </c>
      <c r="D67" t="s">
        <v>42</v>
      </c>
      <c r="E67" s="2" t="str" cm="1">
        <f t="array" ref="E67">_xll.PBD(C67,"HQ Country","","USD","","")</f>
        <v>#NOTAUTH</v>
      </c>
      <c r="F67" s="2" t="str" cm="1">
        <f t="array" ref="F67">_xll.PBD(C67,"Website","","USD","","")</f>
        <v>#NOTAUTH</v>
      </c>
      <c r="G67" s="6" t="str" cm="1">
        <f t="array" ref="G67">_xll.PBD(C67,"Assets Under Management","","USD","","")</f>
        <v>#NOTAUTH</v>
      </c>
      <c r="H67" s="14" t="str" cm="1">
        <f t="array" ref="H67">_xll.PBD(C67,"Dry Powder","","USD","","")</f>
        <v>#NOTAUTH</v>
      </c>
      <c r="J67" s="2" t="str" cm="1">
        <f t="array" ref="J67">_xll.PBD(C67,"Geographic Preferences","","USD","","")</f>
        <v>#NOTAUTH</v>
      </c>
    </row>
    <row r="68" spans="2:14" x14ac:dyDescent="0.2">
      <c r="B68" t="str" cm="1">
        <f t="array" ref="B68">_xll.PBD(C68,"Name","","USD","","")</f>
        <v>#LIMITREACHED</v>
      </c>
      <c r="C68" t="s">
        <v>200</v>
      </c>
      <c r="E68" s="2" t="str" cm="1">
        <f t="array" ref="E68">_xll.PBD(C68,"HQ Country","","USD","","")</f>
        <v>#LIMITREACHED</v>
      </c>
      <c r="F68" s="2" t="str" cm="1">
        <f t="array" ref="F68">_xll.PBD(C68,"Website","","USD","","")</f>
        <v>#LIMITREACHED</v>
      </c>
      <c r="G68" s="6" t="str" cm="1">
        <f t="array" ref="G68">_xll.PBD(C68,"Assets Under Management","","USD","","")</f>
        <v>#LIMITREACHED</v>
      </c>
      <c r="H68" s="14" t="str" cm="1">
        <f t="array" ref="H68">_xll.PBD(C68,"Dry Powder","","USD","","")</f>
        <v>#NOTAUTH</v>
      </c>
      <c r="J68" s="2" t="str" cm="1">
        <f t="array" ref="J68">_xll.PBD(C68,"Geographic Preferences","","USD","","")</f>
        <v>#NOTAUTH</v>
      </c>
    </row>
    <row r="69" spans="2:14" x14ac:dyDescent="0.2">
      <c r="B69" t="str" cm="1">
        <f t="array" ref="B69">_xll.PBD(C69,"Name","","USD","","")</f>
        <v>#LIMITREACHED</v>
      </c>
      <c r="C69" t="s">
        <v>331</v>
      </c>
      <c r="E69" s="2" t="str" cm="1">
        <f t="array" ref="E69">_xll.PBD(C69,"HQ Country","","USD","","")</f>
        <v>#LIMITREACHED</v>
      </c>
      <c r="F69" s="2" t="str" cm="1">
        <f t="array" ref="F69">_xll.PBD(C69,"Website","","USD","","")</f>
        <v>#LIMITREACHED</v>
      </c>
      <c r="G69" s="6" t="str" cm="1">
        <f t="array" ref="G69">_xll.PBD(C69,"Assets Under Management","","USD","","")</f>
        <v>#LIMITREACHED</v>
      </c>
      <c r="H69" s="14" t="str" cm="1">
        <f t="array" ref="H69">_xll.PBD(C69,"Dry Powder","","USD","","")</f>
        <v>#NOTAUTH</v>
      </c>
      <c r="J69" s="2" t="str" cm="1">
        <f t="array" ref="J69">_xll.PBD(C69,"Geographic Preferences","","USD","","")</f>
        <v>#LIMITREACHED</v>
      </c>
    </row>
    <row r="70" spans="2:14" x14ac:dyDescent="0.2">
      <c r="B70" t="str" cm="1">
        <f t="array" ref="B70">_xll.PBD(C70,"Name","","USD","","")</f>
        <v>#LIMITREACHED</v>
      </c>
      <c r="C70" t="s">
        <v>332</v>
      </c>
      <c r="E70" s="2" t="str" cm="1">
        <f t="array" ref="E70">_xll.PBD(C70,"HQ Country","","USD","","")</f>
        <v>#LIMITREACHED</v>
      </c>
      <c r="F70" s="2" t="str" cm="1">
        <f t="array" ref="F70">_xll.PBD(C70,"Website","","USD","","")</f>
        <v>#LIMITREACHED</v>
      </c>
      <c r="G70" s="6" t="str" cm="1">
        <f t="array" ref="G70">_xll.PBD(C70,"Assets Under Management","","USD","","")</f>
        <v>#LIMITREACHED</v>
      </c>
      <c r="H70" s="14" t="str" cm="1">
        <f t="array" ref="H70">_xll.PBD(C70,"Dry Powder","","USD","","")</f>
        <v>#NOTAUTH</v>
      </c>
      <c r="J70" s="2" t="str" cm="1">
        <f t="array" ref="J70">_xll.PBD(C70,"Geographic Preferences","","USD","","")</f>
        <v>#LIMITREACHED</v>
      </c>
    </row>
    <row r="71" spans="2:14" x14ac:dyDescent="0.2">
      <c r="B71" t="str" cm="1">
        <f t="array" ref="B71">_xll.PBD(C71,"Name","","USD","","")</f>
        <v>#LIMITREACHED</v>
      </c>
      <c r="C71" t="s">
        <v>333</v>
      </c>
      <c r="E71" s="2" t="str" cm="1">
        <f t="array" ref="E71">_xll.PBD(C71,"HQ Country","","USD","","")</f>
        <v>#LIMITREACHED</v>
      </c>
      <c r="F71" s="2" t="str" cm="1">
        <f t="array" ref="F71">_xll.PBD(C71,"Website","","USD","","")</f>
        <v>#LIMITREACHED</v>
      </c>
      <c r="G71" s="6" t="str" cm="1">
        <f t="array" ref="G71">_xll.PBD(C71,"Assets Under Management","","USD","","")</f>
        <v>#LIMITREACHED</v>
      </c>
      <c r="H71" s="14" t="str" cm="1">
        <f t="array" ref="H71">_xll.PBD(C71,"Dry Powder","","USD","","")</f>
        <v>#NOTAUTH</v>
      </c>
      <c r="J71" t="s">
        <v>334</v>
      </c>
    </row>
    <row r="72" spans="2:14" x14ac:dyDescent="0.2">
      <c r="B72" t="str" cm="1">
        <f t="array" ref="B72">_xll.PBD(C72,"Name","","USD","","")</f>
        <v>#LIMITREACHED</v>
      </c>
      <c r="C72" t="s">
        <v>335</v>
      </c>
      <c r="E72" s="2" t="str" cm="1">
        <f t="array" ref="E72">_xll.PBD(C72,"HQ Country","","USD","","")</f>
        <v>#LIMITREACHED</v>
      </c>
      <c r="F72" s="2" t="str" cm="1">
        <f t="array" ref="F72">_xll.PBD(C72,"Website","","USD","","")</f>
        <v>#LIMITREACHED</v>
      </c>
      <c r="G72" s="6" t="str" cm="1">
        <f t="array" ref="G72">_xll.PBD(C72,"Assets Under Management","","USD","","")</f>
        <v>#NOTAUTH</v>
      </c>
      <c r="H72" s="14" t="str" cm="1">
        <f t="array" ref="H72">_xll.PBD(C72,"Dry Powder","","USD","","")</f>
        <v>#NOTAUTH</v>
      </c>
      <c r="J72" t="s">
        <v>105</v>
      </c>
    </row>
    <row r="73" spans="2:14" x14ac:dyDescent="0.2">
      <c r="B73" t="str" cm="1">
        <f t="array" ref="B73">_xll.PBD(C73,"Name","","USD","","")</f>
        <v>Kohlberg Kravis Roberts</v>
      </c>
      <c r="C73" t="s">
        <v>336</v>
      </c>
      <c r="D73" t="s">
        <v>100</v>
      </c>
      <c r="E73" s="2" t="str" cm="1">
        <f t="array" ref="E73">_xll.PBD(C73,"HQ Country","","USD","","")</f>
        <v>United States</v>
      </c>
      <c r="F73" s="2" t="str" cm="1">
        <f t="array" ref="F73">_xll.PBD(C73,"Website","","USD","","")</f>
        <v>www.kkr.com</v>
      </c>
      <c r="G73" s="6" t="str" cm="1">
        <f t="array" ref="G73">_xll.PBD(C73,"Assets Under Management","","USD","","")</f>
        <v>#LIMITREACHED</v>
      </c>
      <c r="H73" s="14" t="str" cm="1">
        <f t="array" ref="H73">_xll.PBD(C73,"Dry Powder","","USD","","")</f>
        <v>#LIMITREACHED</v>
      </c>
    </row>
    <row r="74" spans="2:14" x14ac:dyDescent="0.2">
      <c r="B74" t="str" cm="1">
        <f t="array" ref="B74">_xll.PBD(C74,"Name","","USD","","")</f>
        <v>#LIMITREACHED</v>
      </c>
      <c r="C74" t="s">
        <v>337</v>
      </c>
      <c r="E74" s="2" t="str" cm="1">
        <f t="array" ref="E74">_xll.PBD(C74,"HQ Country","","USD","","")</f>
        <v>#LIMITREACHED</v>
      </c>
      <c r="F74" s="2" t="str" cm="1">
        <f t="array" ref="F74">_xll.PBD(C74,"Website","","USD","","")</f>
        <v>#LIMITREACHED</v>
      </c>
      <c r="G74" s="6" t="str" cm="1">
        <f t="array" ref="G74">_xll.PBD(C74,"Assets Under Management","","USD","","")</f>
        <v>#LIMITREACHED</v>
      </c>
      <c r="H74" s="14" t="str" cm="1">
        <f t="array" ref="H74">_xll.PBD(C74,"Dry Powder","","USD","","")</f>
        <v>#NOTAUTH</v>
      </c>
      <c r="K74" t="s">
        <v>338</v>
      </c>
      <c r="L74" t="s">
        <v>339</v>
      </c>
      <c r="M74" t="s">
        <v>340</v>
      </c>
      <c r="N74" t="s">
        <v>341</v>
      </c>
    </row>
    <row r="75" spans="2:14" x14ac:dyDescent="0.2">
      <c r="B75" t="str" cm="1">
        <f t="array" ref="B75">_xll.PBD(C75,"Name","","USD","","")</f>
        <v>#LIMITREACHED</v>
      </c>
      <c r="C75" t="s">
        <v>342</v>
      </c>
      <c r="E75" s="2" t="str" cm="1">
        <f t="array" ref="E75">_xll.PBD(C75,"HQ Country","","USD","","")</f>
        <v>#LIMITREACHED</v>
      </c>
      <c r="F75" s="2" t="str" cm="1">
        <f t="array" ref="F75">_xll.PBD(C75,"Website","","USD","","")</f>
        <v>#LIMITREACHED</v>
      </c>
      <c r="G75" s="6" t="str" cm="1">
        <f t="array" ref="G75">_xll.PBD(C75,"Assets Under Management","","USD","","")</f>
        <v>#LIMITREACHED</v>
      </c>
      <c r="H75" s="14" t="str" cm="1">
        <f t="array" ref="H75">_xll.PBD(C75,"Dry Powder","","USD","","")</f>
        <v>#NOTAUTH</v>
      </c>
    </row>
    <row r="76" spans="2:14" x14ac:dyDescent="0.2">
      <c r="B76" t="str" cm="1">
        <f t="array" ref="B76">_xll.PBD(C76,"Name","","USD","","")</f>
        <v>#LIMITREACHED</v>
      </c>
      <c r="C76" t="s">
        <v>343</v>
      </c>
      <c r="E76" s="2" t="str" cm="1">
        <f t="array" ref="E76">_xll.PBD(C76,"HQ Country","","USD","","")</f>
        <v>#LIMITREACHED</v>
      </c>
      <c r="F76" s="2" t="str" cm="1">
        <f t="array" ref="F76">_xll.PBD(C76,"Website","","USD","","")</f>
        <v>#LIMITREACHED</v>
      </c>
      <c r="G76" s="6" t="str" cm="1">
        <f t="array" ref="G76">_xll.PBD(C76,"Assets Under Management","","USD","","")</f>
        <v>#NOTAUTH</v>
      </c>
      <c r="H76" s="14" t="str" cm="1">
        <f t="array" ref="H76">_xll.PBD(C76,"Dry Powder","","USD","","")</f>
        <v>#NOTAUTH</v>
      </c>
    </row>
    <row r="77" spans="2:14" x14ac:dyDescent="0.2">
      <c r="B77" t="str" cm="1">
        <f t="array" ref="B77">_xll.PBD(C77,"Name","","USD","","")</f>
        <v>#LIMITREACHED</v>
      </c>
      <c r="C77" t="s">
        <v>345</v>
      </c>
      <c r="E77" s="2" t="str" cm="1">
        <f t="array" ref="E77">_xll.PBD(C77,"HQ Country","","USD","","")</f>
        <v>#LIMITREACHED</v>
      </c>
      <c r="F77" s="2" t="str" cm="1">
        <f t="array" ref="F77">_xll.PBD(C77,"Website","","USD","","")</f>
        <v>#LIMITREACHED</v>
      </c>
      <c r="G77" s="6" t="str" cm="1">
        <f t="array" ref="G77">_xll.PBD(C77,"Assets Under Management","","USD","","")</f>
        <v>#LIMITREACHED</v>
      </c>
      <c r="H77" s="14" t="str" cm="1">
        <f t="array" ref="H77">_xll.PBD(C77,"Dry Powder","","USD","","")</f>
        <v>#LIMITREACHED</v>
      </c>
    </row>
    <row r="78" spans="2:14" x14ac:dyDescent="0.2">
      <c r="B78" t="str" cm="1">
        <f t="array" ref="B78">_xll.PBD(C78,"Name","","USD","","")</f>
        <v>#LIMITREACHED</v>
      </c>
      <c r="C78" t="s">
        <v>346</v>
      </c>
      <c r="E78" s="2" t="str" cm="1">
        <f t="array" ref="E78">_xll.PBD(C78,"HQ Country","","USD","","")</f>
        <v>#LIMITREACHED</v>
      </c>
      <c r="F78" s="2" t="str" cm="1">
        <f t="array" ref="F78">_xll.PBD(C78,"Website","","USD","","")</f>
        <v>#LIMITREACHED</v>
      </c>
      <c r="G78" s="6" t="str" cm="1">
        <f t="array" ref="G78">_xll.PBD(C78,"Assets Under Management","","USD","","")</f>
        <v>#LIMITREACHED</v>
      </c>
      <c r="H78" s="14" t="str" cm="1">
        <f t="array" ref="H78">_xll.PBD(C78,"Dry Powder","","USD","","")</f>
        <v>#LIMITREACHED</v>
      </c>
    </row>
    <row r="79" spans="2:14" x14ac:dyDescent="0.2">
      <c r="B79" t="str" cm="1">
        <f t="array" ref="B79">_xll.PBD(C79,"Name","","USD","","")</f>
        <v>#LIMITREACHED</v>
      </c>
      <c r="C79" t="s">
        <v>347</v>
      </c>
      <c r="E79" s="2" t="str" cm="1">
        <f t="array" ref="E79">_xll.PBD(C79,"HQ Country","","USD","","")</f>
        <v>#LIMITREACHED</v>
      </c>
      <c r="F79" s="2" t="str" cm="1">
        <f t="array" ref="F79">_xll.PBD(C79,"Website","","USD","","")</f>
        <v>#LIMITREACHED</v>
      </c>
      <c r="G79" s="6" t="str" cm="1">
        <f t="array" ref="G79">_xll.PBD(C79,"Assets Under Management","","USD","","")</f>
        <v>#LIMITREACHED</v>
      </c>
      <c r="H79" s="14" t="str" cm="1">
        <f t="array" ref="H79">_xll.PBD(C79,"Dry Powder","","USD","","")</f>
        <v>#LIMITREACHED</v>
      </c>
    </row>
    <row r="80" spans="2:14" x14ac:dyDescent="0.2">
      <c r="B80" t="str" cm="1">
        <f t="array" ref="B80">_xll.PBD(C80,"Name","","USD","","")</f>
        <v>#LIMITREACHED</v>
      </c>
      <c r="C80" t="s">
        <v>348</v>
      </c>
      <c r="E80" s="2" t="str" cm="1">
        <f t="array" ref="E80">_xll.PBD(C80,"HQ Country","","USD","","")</f>
        <v>#LIMITREACHED</v>
      </c>
      <c r="F80" s="2" t="str" cm="1">
        <f t="array" ref="F80">_xll.PBD(C80,"Website","","USD","","")</f>
        <v>#LIMITREACHED</v>
      </c>
      <c r="G80" s="6" t="str" cm="1">
        <f t="array" ref="G80">_xll.PBD(C80,"Assets Under Management","","USD","","")</f>
        <v>#LIMITREACHED</v>
      </c>
      <c r="H80" s="14" t="str" cm="1">
        <f t="array" ref="H80">_xll.PBD(C80,"Dry Powder","","USD","","")</f>
        <v>#NOTAUTH</v>
      </c>
      <c r="J80" t="s">
        <v>105</v>
      </c>
    </row>
    <row r="81" spans="2:8" x14ac:dyDescent="0.2">
      <c r="B81" t="str" cm="1">
        <f t="array" ref="B81">_xll.PBD(C81,"Name","","USD","","")</f>
        <v>#LIMITREACHED</v>
      </c>
      <c r="C81" t="s">
        <v>349</v>
      </c>
      <c r="D81" t="s">
        <v>42</v>
      </c>
      <c r="E81" s="2" t="str" cm="1">
        <f t="array" ref="E81">_xll.PBD(C81,"HQ Country","","USD","","")</f>
        <v>#LIMITREACHED</v>
      </c>
      <c r="F81" s="2" t="str" cm="1">
        <f t="array" ref="F81">_xll.PBD(C81,"Website","","USD","","")</f>
        <v>#LIMITREACHED</v>
      </c>
      <c r="G81" s="6" t="str" cm="1">
        <f t="array" ref="G81">_xll.PBD(C81,"Assets Under Management","","USD","","")</f>
        <v>#NOTAUTH</v>
      </c>
      <c r="H81" s="14" t="str" cm="1">
        <f t="array" ref="H81">_xll.PBD(C81,"Dry Powder","","USD","","")</f>
        <v>#NOTAUTH</v>
      </c>
    </row>
    <row r="82" spans="2:8" x14ac:dyDescent="0.2">
      <c r="B82" t="str" cm="1">
        <f t="array" ref="B82">_xll.PBD(C82,"Name","","USD","","")</f>
        <v>#LIMITREACHED</v>
      </c>
      <c r="C82" t="s">
        <v>398</v>
      </c>
      <c r="E82" s="2" t="str" cm="1">
        <f t="array" ref="E82">_xll.PBD(C82,"HQ Country","","USD","","")</f>
        <v>#LIMITREACHED</v>
      </c>
      <c r="F82" s="2" t="str" cm="1">
        <f t="array" ref="F82">_xll.PBD(C82,"Website","","USD","","")</f>
        <v>#LIMITREACHED</v>
      </c>
      <c r="G82" s="6" t="str" cm="1">
        <f t="array" ref="G82">_xll.PBD(C82,"Assets Under Management","","USD","","")</f>
        <v>#NOTAUTH</v>
      </c>
      <c r="H82" s="14" t="str" cm="1">
        <f t="array" ref="H82">_xll.PBD(C82,"Dry Powder","","USD","","")</f>
        <v>#NOTAUTH</v>
      </c>
    </row>
    <row r="83" spans="2:8" x14ac:dyDescent="0.2">
      <c r="B83" t="str" cm="1">
        <f t="array" ref="B83">_xll.PBD(C83,"Name","","USD","","")</f>
        <v>#LIMITREACHED</v>
      </c>
      <c r="C83" t="s">
        <v>400</v>
      </c>
      <c r="E83" s="2" t="str" cm="1">
        <f t="array" ref="E83">_xll.PBD(C83,"HQ Country","","USD","","")</f>
        <v>#LIMITREACHED</v>
      </c>
      <c r="F83" s="2" t="str" cm="1">
        <f t="array" ref="F83">_xll.PBD(C83,"Website","","USD","","")</f>
        <v>#LIMITREACHED</v>
      </c>
      <c r="G83" s="6" t="str" cm="1">
        <f t="array" ref="G83">_xll.PBD(C83,"Assets Under Management","","USD","","")</f>
        <v>#LIMITREACHED</v>
      </c>
      <c r="H83" s="14" t="str" cm="1">
        <f t="array" ref="H83">_xll.PBD(C83,"Dry Powder","","USD","","")</f>
        <v>#NOTAUTH</v>
      </c>
    </row>
    <row r="84" spans="2:8" x14ac:dyDescent="0.2">
      <c r="B84" t="str" cm="1">
        <f t="array" ref="B84">_xll.PBD(C84,"Name","","USD","","")</f>
        <v>#LIMITREACHED</v>
      </c>
      <c r="C84" t="s">
        <v>406</v>
      </c>
      <c r="E84" s="2" t="str" cm="1">
        <f t="array" ref="E84">_xll.PBD(C84,"HQ Country","","USD","","")</f>
        <v>#LIMITREACHED</v>
      </c>
      <c r="F84" s="2" t="str" cm="1">
        <f t="array" ref="F84">_xll.PBD(C84,"Website","","USD","","")</f>
        <v>#LIMITREACHED</v>
      </c>
      <c r="G84" s="6" t="str" cm="1">
        <f t="array" ref="G84">_xll.PBD(C84,"Assets Under Management","","USD","","")</f>
        <v>#LIMITREACHED</v>
      </c>
      <c r="H84" s="14" t="str" cm="1">
        <f t="array" ref="H84">_xll.PBD(C84,"Dry Powder","","USD","","")</f>
        <v>#NOTAUTH</v>
      </c>
    </row>
    <row r="85" spans="2:8" x14ac:dyDescent="0.2">
      <c r="B85" t="str" cm="1">
        <f t="array" ref="B85">_xll.PBD(C85,"Name","","USD","","")</f>
        <v>#LIMITREACHED</v>
      </c>
      <c r="C85" t="s">
        <v>41</v>
      </c>
      <c r="D85" t="s">
        <v>42</v>
      </c>
      <c r="E85" s="2" t="str" cm="1">
        <f t="array" ref="E85">_xll.PBD(C85,"HQ Country","","USD","","")</f>
        <v>#LIMITREACHED</v>
      </c>
      <c r="F85" s="2" t="str" cm="1">
        <f t="array" ref="F85">_xll.PBD(C85,"Website","","USD","","")</f>
        <v>#LIMITREACHED</v>
      </c>
      <c r="G85" s="6" t="str" cm="1">
        <f t="array" ref="G85">_xll.PBD(C85,"Assets Under Management","","USD","","")</f>
        <v>#LIMITREACHED</v>
      </c>
      <c r="H85" s="14" t="str" cm="1">
        <f t="array" ref="H85">_xll.PBD(C85,"Dry Powder","","USD","","")</f>
        <v>#NOTAUTH</v>
      </c>
    </row>
    <row r="86" spans="2:8" x14ac:dyDescent="0.2">
      <c r="B86" t="str" cm="1">
        <f t="array" ref="B86">_xll.PBD(C86,"Name","","USD","","")</f>
        <v>#LIMITREACHED</v>
      </c>
      <c r="C86" t="s">
        <v>449</v>
      </c>
      <c r="D86" t="s">
        <v>42</v>
      </c>
      <c r="E86" s="2" t="str" cm="1">
        <f t="array" ref="E86">_xll.PBD(C86,"HQ Country","","USD","","")</f>
        <v>#LIMITREACHED</v>
      </c>
      <c r="F86" s="2" t="str" cm="1">
        <f t="array" ref="F86">_xll.PBD(C86,"Website","","USD","","")</f>
        <v>#LIMITREACHED</v>
      </c>
      <c r="G86" s="6" t="str" cm="1">
        <f t="array" ref="G86">_xll.PBD(C86,"Assets Under Management","","USD","","")</f>
        <v>#LIMITREACHED</v>
      </c>
      <c r="H86" s="14" t="str" cm="1">
        <f t="array" ref="H86">_xll.PBD(C86,"Dry Powder","","USD","","")</f>
        <v>#NOTAUTH</v>
      </c>
    </row>
    <row r="87" spans="2:8" x14ac:dyDescent="0.2">
      <c r="B87" t="str" cm="1">
        <f t="array" ref="B87">_xll.PBD(C87,"Name","","USD","","")</f>
        <v>#LIMITREACHED</v>
      </c>
      <c r="C87" t="s">
        <v>450</v>
      </c>
      <c r="D87" t="s">
        <v>42</v>
      </c>
      <c r="E87" s="2" t="str" cm="1">
        <f t="array" ref="E87">_xll.PBD(C87,"HQ Country","","USD","","")</f>
        <v>#LIMITREACHED</v>
      </c>
      <c r="F87" s="2" t="str" cm="1">
        <f t="array" ref="F87">_xll.PBD(C87,"Website","","USD","","")</f>
        <v>#LIMITREACHED</v>
      </c>
      <c r="G87" s="6" t="str" cm="1">
        <f t="array" ref="G87">_xll.PBD(C87,"Assets Under Management","","USD","","")</f>
        <v>#LIMITREACHED</v>
      </c>
      <c r="H87" s="14" t="str" cm="1">
        <f t="array" ref="H87">_xll.PBD(C87,"Dry Powder","","USD","","")</f>
        <v>#NOTAUTH</v>
      </c>
    </row>
    <row r="88" spans="2:8" x14ac:dyDescent="0.2">
      <c r="B88" t="str" cm="1">
        <f t="array" ref="B88">_xll.PBD(C88,"Name","","USD","","")</f>
        <v>#SPECIFYREQUIRED</v>
      </c>
      <c r="E88" s="2" t="str" cm="1">
        <f t="array" ref="E88">_xll.PBD(C88,"HQ Country","","USD","","")</f>
        <v>#SPECIFYREQUIRED</v>
      </c>
      <c r="F88" s="2" t="str" cm="1">
        <f t="array" ref="F88">_xll.PBD(C88,"Website","","USD","","")</f>
        <v>#SPECIFYREQUIRED</v>
      </c>
      <c r="G88" s="6" t="str" cm="1">
        <f t="array" ref="G88">_xll.PBD(C88,"Assets Under Management","","USD","","")</f>
        <v>#SPECIFYREQUIRED</v>
      </c>
      <c r="H88" s="14" t="str" cm="1">
        <f t="array" ref="H88">_xll.PBD(C88,"Dry Powder","","USD","","")</f>
        <v>#SPECIFYREQUIRED</v>
      </c>
    </row>
    <row r="89" spans="2:8" x14ac:dyDescent="0.2">
      <c r="B89" t="str" cm="1">
        <f t="array" ref="B89">_xll.PBD(C89,"Name","","USD","","")</f>
        <v>#SPECIFYREQUIRED</v>
      </c>
      <c r="E89" s="2" t="str" cm="1">
        <f t="array" ref="E89">_xll.PBD(C89,"HQ Country","","USD","","")</f>
        <v>#SPECIFYREQUIRED</v>
      </c>
      <c r="F89" s="2" t="str" cm="1">
        <f t="array" ref="F89">_xll.PBD(C89,"Website","","USD","","")</f>
        <v>#SPECIFYREQUIRED</v>
      </c>
      <c r="G89" s="6" t="str" cm="1">
        <f t="array" ref="G89">_xll.PBD(C89,"Assets Under Management","","USD","","")</f>
        <v>#SPECIFYREQUIRED</v>
      </c>
      <c r="H89" s="14" t="str" cm="1">
        <f t="array" ref="H89">_xll.PBD(C89,"Dry Powder","","USD","","")</f>
        <v>#SPECIFYREQUIRED</v>
      </c>
    </row>
    <row r="90" spans="2:8" x14ac:dyDescent="0.2">
      <c r="B90" t="str" cm="1">
        <f t="array" ref="B90">_xll.PBD(C90,"Name","","USD","","")</f>
        <v>#SPECIFYREQUIRED</v>
      </c>
      <c r="E90" s="2" t="str" cm="1">
        <f t="array" ref="E90">_xll.PBD(C90,"HQ Country","","USD","","")</f>
        <v>#SPECIFYREQUIRED</v>
      </c>
      <c r="F90" s="2" t="str" cm="1">
        <f t="array" ref="F90">_xll.PBD(C90,"Website","","USD","","")</f>
        <v>#SPECIFYREQUIRED</v>
      </c>
      <c r="G90" s="6" t="str" cm="1">
        <f t="array" ref="G90">_xll.PBD(C90,"Assets Under Management","","USD","","")</f>
        <v>#SPECIFYREQUIRED</v>
      </c>
      <c r="H90" s="14" t="str" cm="1">
        <f t="array" ref="H90">_xll.PBD(C90,"Dry Powder","","USD","","")</f>
        <v>#SPECIFYREQUIRED</v>
      </c>
    </row>
    <row r="91" spans="2:8" x14ac:dyDescent="0.2">
      <c r="B91" t="str" cm="1">
        <f t="array" ref="B91">_xll.PBD(C91,"Name","","USD","","")</f>
        <v>#SPECIFYREQUIRED</v>
      </c>
      <c r="E91" s="2" t="str" cm="1">
        <f t="array" ref="E91">_xll.PBD(C91,"HQ Country","","USD","","")</f>
        <v>#SPECIFYREQUIRED</v>
      </c>
      <c r="F91" s="2" t="str" cm="1">
        <f t="array" ref="F91">_xll.PBD(C91,"Website","","USD","","")</f>
        <v>#SPECIFYREQUIRED</v>
      </c>
      <c r="G91" s="6" t="str" cm="1">
        <f t="array" ref="G91">_xll.PBD(C91,"Assets Under Management","","USD","","")</f>
        <v>#SPECIFYREQUIRED</v>
      </c>
      <c r="H91" s="14" t="str" cm="1">
        <f t="array" ref="H91">_xll.PBD(C91,"Dry Powder","","USD","","")</f>
        <v>#SPECIFYREQUIRED</v>
      </c>
    </row>
    <row r="92" spans="2:8" x14ac:dyDescent="0.2">
      <c r="B92" t="str" cm="1">
        <f t="array" ref="B92">_xll.PBD(C92,"Name","","USD","","")</f>
        <v>#SPECIFYREQUIRED</v>
      </c>
      <c r="E92" s="2" t="str" cm="1">
        <f t="array" ref="E92">_xll.PBD(C92,"HQ Country","","USD","","")</f>
        <v>#SPECIFYREQUIRED</v>
      </c>
      <c r="F92" s="2" t="str" cm="1">
        <f t="array" ref="F92">_xll.PBD(C92,"Website","","USD","","")</f>
        <v>#SPECIFYREQUIRED</v>
      </c>
      <c r="G92" s="6" t="str" cm="1">
        <f t="array" ref="G92">_xll.PBD(C92,"Assets Under Management","","USD","","")</f>
        <v>#SPECIFYREQUIRED</v>
      </c>
      <c r="H92" s="14" t="str" cm="1">
        <f t="array" ref="H92">_xll.PBD(C92,"Dry Powder","","USD","","")</f>
        <v>#SPECIFYREQUIRED</v>
      </c>
    </row>
    <row r="93" spans="2:8" x14ac:dyDescent="0.2">
      <c r="B93" t="str" cm="1">
        <f t="array" ref="B93">_xll.PBD(C93,"Name","","USD","","")</f>
        <v>#SPECIFYREQUIRED</v>
      </c>
      <c r="E93" s="2" t="str" cm="1">
        <f t="array" ref="E93">_xll.PBD(C93,"HQ Country","","USD","","")</f>
        <v>#SPECIFYREQUIRED</v>
      </c>
      <c r="F93" s="2" t="str" cm="1">
        <f t="array" ref="F93">_xll.PBD(C93,"Website","","USD","","")</f>
        <v>#SPECIFYREQUIRED</v>
      </c>
      <c r="G93" s="6" t="str" cm="1">
        <f t="array" ref="G93">_xll.PBD(C93,"Assets Under Management","","USD","","")</f>
        <v>#SPECIFYREQUIRED</v>
      </c>
      <c r="H93" s="14" t="str" cm="1">
        <f t="array" ref="H93">_xll.PBD(C93,"Dry Powder","","USD","","")</f>
        <v>#SPECIFYREQUIRED</v>
      </c>
    </row>
    <row r="94" spans="2:8" x14ac:dyDescent="0.2">
      <c r="B94" t="str" cm="1">
        <f t="array" ref="B94">_xll.PBD(C94,"Name","","USD","","")</f>
        <v>#SPECIFYREQUIRED</v>
      </c>
      <c r="E94" s="2" t="str" cm="1">
        <f t="array" ref="E94">_xll.PBD(C94,"HQ Country","","USD","","")</f>
        <v>#SPECIFYREQUIRED</v>
      </c>
      <c r="F94" s="2" t="str" cm="1">
        <f t="array" ref="F94">_xll.PBD(C94,"Website","","USD","","")</f>
        <v>#SPECIFYREQUIRED</v>
      </c>
      <c r="G94" s="6" t="str" cm="1">
        <f t="array" ref="G94">_xll.PBD(C94,"Assets Under Management","","USD","","")</f>
        <v>#SPECIFYREQUIRED</v>
      </c>
      <c r="H94" s="14" t="str" cm="1">
        <f t="array" ref="H94">_xll.PBD(C94,"Dry Powder","","USD","","")</f>
        <v>#SPECIFYREQUIRED</v>
      </c>
    </row>
    <row r="95" spans="2:8" x14ac:dyDescent="0.2">
      <c r="B95" t="str" cm="1">
        <f t="array" ref="B95">_xll.PBD(C95,"Name","","USD","","")</f>
        <v>#SPECIFYREQUIRED</v>
      </c>
      <c r="E95" s="2" t="str" cm="1">
        <f t="array" ref="E95">_xll.PBD(C95,"HQ Country","","USD","","")</f>
        <v>#SPECIFYREQUIRED</v>
      </c>
      <c r="F95" s="2" t="str" cm="1">
        <f t="array" ref="F95">_xll.PBD(C95,"Website","","USD","","")</f>
        <v>#SPECIFYREQUIRED</v>
      </c>
      <c r="G95" s="6" t="str" cm="1">
        <f t="array" ref="G95">_xll.PBD(C95,"Assets Under Management","","USD","","")</f>
        <v>#SPECIFYREQUIRED</v>
      </c>
      <c r="H95" s="14" t="str" cm="1">
        <f t="array" ref="H95">_xll.PBD(C95,"Dry Powder","","USD","","")</f>
        <v>#SPECIFYREQUIRED</v>
      </c>
    </row>
    <row r="96" spans="2:8" x14ac:dyDescent="0.2">
      <c r="B96" t="str" cm="1">
        <f t="array" ref="B96">_xll.PBD(C96,"Name","","USD","","")</f>
        <v>#SPECIFYREQUIRED</v>
      </c>
      <c r="E96" s="2" t="str" cm="1">
        <f t="array" ref="E96">_xll.PBD(C96,"HQ Country","","USD","","")</f>
        <v>#SPECIFYREQUIRED</v>
      </c>
      <c r="F96" s="2" t="str" cm="1">
        <f t="array" ref="F96">_xll.PBD(C96,"Website","","USD","","")</f>
        <v>#SPECIFYREQUIRED</v>
      </c>
      <c r="G96" s="6" t="str" cm="1">
        <f t="array" ref="G96">_xll.PBD(C96,"Assets Under Management","","USD","","")</f>
        <v>#SPECIFYREQUIRED</v>
      </c>
      <c r="H96" s="14" t="str" cm="1">
        <f t="array" ref="H96">_xll.PBD(C96,"Dry Powder","","USD","","")</f>
        <v>#SPECIFYREQUIRED</v>
      </c>
    </row>
    <row r="97" spans="2:8" x14ac:dyDescent="0.2">
      <c r="B97" t="str" cm="1">
        <f t="array" ref="B97">_xll.PBD(C97,"Name","","USD","","")</f>
        <v>#SPECIFYREQUIRED</v>
      </c>
      <c r="E97" s="2" t="str" cm="1">
        <f t="array" ref="E97">_xll.PBD(C97,"HQ Country","","USD","","")</f>
        <v>#SPECIFYREQUIRED</v>
      </c>
      <c r="F97" s="2" t="str" cm="1">
        <f t="array" ref="F97">_xll.PBD(C97,"Website","","USD","","")</f>
        <v>#SPECIFYREQUIRED</v>
      </c>
      <c r="G97" s="6" t="str" cm="1">
        <f t="array" ref="G97">_xll.PBD(C97,"Assets Under Management","","USD","","")</f>
        <v>#SPECIFYREQUIRED</v>
      </c>
      <c r="H97" s="14" t="str" cm="1">
        <f t="array" ref="H97">_xll.PBD(C97,"Dry Powder","","USD","","")</f>
        <v>#SPECIFYREQUIRED</v>
      </c>
    </row>
  </sheetData>
  <autoFilter ref="B2:N47" xr:uid="{7B89B2EE-1118-455F-B46D-C55F330EA758}">
    <sortState xmlns:xlrd2="http://schemas.microsoft.com/office/spreadsheetml/2017/richdata2" ref="B3:N47">
      <sortCondition ref="B2:B47"/>
    </sortState>
  </autoFilter>
  <conditionalFormatting sqref="B1:B1048576">
    <cfRule type="duplicateValues" dxfId="0" priority="1"/>
  </conditionalFormatting>
  <hyperlinks>
    <hyperlink ref="N6" r:id="rId1" xr:uid="{BC8C300C-A151-4179-A572-73F1609B7693}"/>
    <hyperlink ref="M6" r:id="rId2" display="mailto:alberto.guth@angrapartners.com.br" xr:uid="{B6B37586-B798-41EC-B026-BFFC620B6AE1}"/>
    <hyperlink ref="M3" r:id="rId3" display="mailto:ricardo.assef@23scapital.com" xr:uid="{349D79D9-0A31-4571-B723-07B733829DD7}"/>
    <hyperlink ref="M7" r:id="rId4" xr:uid="{31F01556-0855-4DCC-9F04-1E35BB86A60F}"/>
    <hyperlink ref="M8" r:id="rId5" xr:uid="{8ECF0504-0E0B-48F1-A2B2-6CB573535BAC}"/>
    <hyperlink ref="M9" r:id="rId6" xr:uid="{9A27946E-A89D-4246-A6EB-F90561CED797}"/>
    <hyperlink ref="M5" r:id="rId7" xr:uid="{9982F30C-3A0A-4FBE-A1E5-DC391DEE3B00}"/>
    <hyperlink ref="M4" r:id="rId8" xr:uid="{C744ECFA-6E9B-4EF6-BA9A-BE12D7FA8D92}"/>
  </hyperlinks>
  <pageMargins left="0.7" right="0.7" top="0.75" bottom="0.75" header="0.3" footer="0.3"/>
  <legacyDrawing r:id="rId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57BB-D123-A44C-B9FA-E4C41A864EF2}">
  <dimension ref="A1:A24"/>
  <sheetViews>
    <sheetView workbookViewId="0"/>
  </sheetViews>
  <sheetFormatPr baseColWidth="10" defaultRowHeight="15" x14ac:dyDescent="0.2"/>
  <sheetData>
    <row r="1" spans="1:1" x14ac:dyDescent="0.2">
      <c r="A1" t="s">
        <v>1885</v>
      </c>
    </row>
    <row r="2" spans="1:1" x14ac:dyDescent="0.2">
      <c r="A2" t="s">
        <v>1886</v>
      </c>
    </row>
    <row r="3" spans="1:1" x14ac:dyDescent="0.2">
      <c r="A3" t="s">
        <v>1887</v>
      </c>
    </row>
    <row r="4" spans="1:1" x14ac:dyDescent="0.2">
      <c r="A4" t="s">
        <v>1888</v>
      </c>
    </row>
    <row r="5" spans="1:1" x14ac:dyDescent="0.2">
      <c r="A5" t="s">
        <v>1889</v>
      </c>
    </row>
    <row r="6" spans="1:1" x14ac:dyDescent="0.2">
      <c r="A6" t="s">
        <v>1890</v>
      </c>
    </row>
    <row r="7" spans="1:1" x14ac:dyDescent="0.2">
      <c r="A7" t="s">
        <v>1891</v>
      </c>
    </row>
    <row r="8" spans="1:1" x14ac:dyDescent="0.2">
      <c r="A8" t="s">
        <v>1892</v>
      </c>
    </row>
    <row r="9" spans="1:1" x14ac:dyDescent="0.2">
      <c r="A9" t="s">
        <v>1893</v>
      </c>
    </row>
    <row r="10" spans="1:1" x14ac:dyDescent="0.2">
      <c r="A10" t="s">
        <v>1894</v>
      </c>
    </row>
    <row r="11" spans="1:1" x14ac:dyDescent="0.2">
      <c r="A11" t="s">
        <v>1895</v>
      </c>
    </row>
    <row r="12" spans="1:1" x14ac:dyDescent="0.2">
      <c r="A12" t="s">
        <v>1896</v>
      </c>
    </row>
    <row r="13" spans="1:1" x14ac:dyDescent="0.2">
      <c r="A13" t="s">
        <v>1897</v>
      </c>
    </row>
    <row r="14" spans="1:1" x14ac:dyDescent="0.2">
      <c r="A14" t="s">
        <v>1898</v>
      </c>
    </row>
    <row r="15" spans="1:1" x14ac:dyDescent="0.2">
      <c r="A15" t="s">
        <v>1899</v>
      </c>
    </row>
    <row r="16" spans="1:1" x14ac:dyDescent="0.2">
      <c r="A16" t="s">
        <v>1900</v>
      </c>
    </row>
    <row r="17" spans="1:1" x14ac:dyDescent="0.2">
      <c r="A17" t="s">
        <v>1901</v>
      </c>
    </row>
    <row r="18" spans="1:1" x14ac:dyDescent="0.2">
      <c r="A18" t="s">
        <v>1902</v>
      </c>
    </row>
    <row r="19" spans="1:1" x14ac:dyDescent="0.2">
      <c r="A19" t="s">
        <v>1903</v>
      </c>
    </row>
    <row r="20" spans="1:1" x14ac:dyDescent="0.2">
      <c r="A20" t="s">
        <v>1904</v>
      </c>
    </row>
    <row r="21" spans="1:1" x14ac:dyDescent="0.2">
      <c r="A21" t="s">
        <v>1905</v>
      </c>
    </row>
    <row r="22" spans="1:1" x14ac:dyDescent="0.2">
      <c r="A22" t="s">
        <v>1906</v>
      </c>
    </row>
    <row r="23" spans="1:1" x14ac:dyDescent="0.2">
      <c r="A23" t="s">
        <v>1907</v>
      </c>
    </row>
    <row r="24" spans="1:1" x14ac:dyDescent="0.2">
      <c r="A24" t="s">
        <v>1908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A14D4-FD96-F149-A987-906B2A957792}">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Python Strip Mask</vt:lpstr>
      <vt:lpstr>Companies</vt:lpstr>
      <vt:lpstr>API removal</vt:lpstr>
      <vt:lpstr>Sheet4</vt:lpstr>
      <vt:lpstr>Financials</vt:lpstr>
    </vt:vector>
  </TitlesOfParts>
  <Company>Lincoln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Porfirio, Matheus</dc:creator>
  <cp:lastModifiedBy>Gruenewald Reisen de Pinho, Gabriel</cp:lastModifiedBy>
  <dcterms:created xsi:type="dcterms:W3CDTF">2025-07-03T16:33:30Z</dcterms:created>
  <dcterms:modified xsi:type="dcterms:W3CDTF">2025-07-12T17:54:28Z</dcterms:modified>
</cp:coreProperties>
</file>